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0760C876-6529-481E-9B46-6248AAFAF962}" xr6:coauthVersionLast="47" xr6:coauthVersionMax="47" xr10:uidLastSave="{00000000-0000-0000-0000-000000000000}"/>
  <bookViews>
    <workbookView xWindow="-57720" yWindow="-120" windowWidth="29040" windowHeight="15840" firstSheet="3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Log'!$A$1:$G$1476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18" i="7" l="1"/>
  <c r="G17" i="7"/>
  <c r="G16" i="7" s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B7" i="8"/>
  <c r="B8" i="8"/>
  <c r="B9" i="8"/>
  <c r="B10" i="8"/>
  <c r="B11" i="8"/>
  <c r="B12" i="8"/>
  <c r="B13" i="8"/>
  <c r="J34" i="5"/>
  <c r="E34" i="5"/>
  <c r="O16" i="5"/>
  <c r="J16" i="5"/>
  <c r="E16" i="5"/>
  <c r="B15" i="8"/>
  <c r="B16" i="8"/>
  <c r="B14" i="8"/>
  <c r="B18" i="8"/>
  <c r="B19" i="8"/>
  <c r="B23" i="8"/>
  <c r="B27" i="8"/>
  <c r="B17" i="8"/>
  <c r="B20" i="8"/>
  <c r="B40" i="2"/>
  <c r="Z82" i="11"/>
  <c r="Y82" i="11"/>
  <c r="V83" i="11" s="1"/>
  <c r="U82" i="11"/>
  <c r="T82" i="11"/>
  <c r="Q83" i="11" s="1"/>
  <c r="P82" i="11"/>
  <c r="O82" i="11"/>
  <c r="L83" i="11" s="1"/>
  <c r="K82" i="11"/>
  <c r="J82" i="11"/>
  <c r="H83" i="11" s="1"/>
  <c r="E82" i="11"/>
  <c r="D82" i="11"/>
  <c r="D2" i="11" s="1"/>
  <c r="B21" i="8"/>
  <c r="B26" i="8"/>
  <c r="B24" i="8"/>
  <c r="B28" i="8"/>
  <c r="B22" i="8"/>
  <c r="B25" i="8"/>
  <c r="B34" i="8"/>
  <c r="B30" i="8"/>
  <c r="B31" i="8"/>
  <c r="B29" i="8"/>
  <c r="B32" i="8"/>
  <c r="B33" i="8"/>
  <c r="B35" i="8"/>
  <c r="B36" i="8"/>
  <c r="B37" i="8"/>
  <c r="B38" i="8"/>
  <c r="B46" i="8"/>
  <c r="B45" i="8"/>
  <c r="B44" i="8"/>
  <c r="B43" i="8"/>
  <c r="B42" i="8"/>
  <c r="B41" i="8"/>
  <c r="B40" i="8"/>
  <c r="B39" i="8"/>
  <c r="G82" i="11" l="1"/>
  <c r="A18" i="11" s="1"/>
  <c r="A66" i="11"/>
  <c r="A74" i="11"/>
  <c r="A78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49" i="8"/>
  <c r="B48" i="8"/>
  <c r="B50" i="8"/>
  <c r="B51" i="8"/>
  <c r="B52" i="8"/>
  <c r="B53" i="8"/>
  <c r="B54" i="8"/>
  <c r="B47" i="8"/>
  <c r="B55" i="8"/>
  <c r="B56" i="8"/>
  <c r="B57" i="8"/>
  <c r="B58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61" i="8"/>
  <c r="B60" i="8"/>
  <c r="B63" i="8"/>
  <c r="B62" i="8"/>
  <c r="B66" i="8"/>
  <c r="B65" i="8"/>
  <c r="B59" i="8"/>
  <c r="F14" i="2"/>
  <c r="F2" i="2" s="1"/>
  <c r="B64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475" i="7"/>
  <c r="G1474" i="7" s="1"/>
  <c r="G1473" i="7" s="1"/>
  <c r="G1472" i="7" s="1"/>
  <c r="G1471" i="7" s="1"/>
  <c r="G1470" i="7" s="1"/>
  <c r="G1469" i="7" s="1"/>
  <c r="G1468" i="7" s="1"/>
  <c r="G1467" i="7" s="1"/>
  <c r="G1466" i="7" s="1"/>
  <c r="G1465" i="7" s="1"/>
  <c r="G1464" i="7" s="1"/>
  <c r="G1463" i="7" s="1"/>
  <c r="G1462" i="7" s="1"/>
  <c r="G1461" i="7" s="1"/>
  <c r="G1460" i="7" s="1"/>
  <c r="G1459" i="7" s="1"/>
  <c r="G1458" i="7" s="1"/>
  <c r="G1457" i="7" s="1"/>
  <c r="G1456" i="7" s="1"/>
  <c r="G1455" i="7" s="1"/>
  <c r="G1454" i="7" s="1"/>
  <c r="G1453" i="7" s="1"/>
  <c r="G1452" i="7" s="1"/>
  <c r="G1451" i="7" s="1"/>
  <c r="G1450" i="7" s="1"/>
  <c r="G1449" i="7" s="1"/>
  <c r="G1448" i="7" s="1"/>
  <c r="G1447" i="7" s="1"/>
  <c r="G1446" i="7" s="1"/>
  <c r="G1445" i="7" s="1"/>
  <c r="G1444" i="7" s="1"/>
  <c r="G1443" i="7" s="1"/>
  <c r="G1442" i="7" s="1"/>
  <c r="G1441" i="7" s="1"/>
  <c r="G1440" i="7" s="1"/>
  <c r="G1439" i="7" s="1"/>
  <c r="G1438" i="7" s="1"/>
  <c r="G1437" i="7" s="1"/>
  <c r="G1436" i="7" s="1"/>
  <c r="G1435" i="7" s="1"/>
  <c r="G1434" i="7" s="1"/>
  <c r="G1433" i="7" s="1"/>
  <c r="G1432" i="7" s="1"/>
  <c r="G1431" i="7" s="1"/>
  <c r="G1430" i="7" s="1"/>
  <c r="G1429" i="7" s="1"/>
  <c r="G1428" i="7" s="1"/>
  <c r="G1427" i="7" s="1"/>
  <c r="G1426" i="7" s="1"/>
  <c r="G1425" i="7" s="1"/>
  <c r="G1424" i="7" s="1"/>
  <c r="G1423" i="7" s="1"/>
  <c r="G1422" i="7" s="1"/>
  <c r="G1421" i="7" s="1"/>
  <c r="G1420" i="7" s="1"/>
  <c r="G1419" i="7" s="1"/>
  <c r="G1418" i="7" s="1"/>
  <c r="G1417" i="7" s="1"/>
  <c r="G1416" i="7" s="1"/>
  <c r="G1415" i="7" s="1"/>
  <c r="G1414" i="7" s="1"/>
  <c r="G1413" i="7" s="1"/>
  <c r="G1412" i="7" s="1"/>
  <c r="G1411" i="7" s="1"/>
  <c r="G1410" i="7" s="1"/>
  <c r="G1409" i="7" s="1"/>
  <c r="G1408" i="7" s="1"/>
  <c r="G1407" i="7" s="1"/>
  <c r="G1406" i="7" s="1"/>
  <c r="G1405" i="7" s="1"/>
  <c r="G1404" i="7" s="1"/>
  <c r="G1403" i="7" s="1"/>
  <c r="G1402" i="7" s="1"/>
  <c r="G1401" i="7" s="1"/>
  <c r="G1400" i="7" s="1"/>
  <c r="G1399" i="7" s="1"/>
  <c r="G1398" i="7" s="1"/>
  <c r="G1397" i="7" s="1"/>
  <c r="G1396" i="7" s="1"/>
  <c r="G1395" i="7" s="1"/>
  <c r="G1394" i="7" s="1"/>
  <c r="G1393" i="7" s="1"/>
  <c r="G1392" i="7" s="1"/>
  <c r="G1391" i="7" s="1"/>
  <c r="G1390" i="7" s="1"/>
  <c r="G1389" i="7" s="1"/>
  <c r="G1388" i="7" s="1"/>
  <c r="G1387" i="7" s="1"/>
  <c r="G1386" i="7" s="1"/>
  <c r="G1385" i="7" s="1"/>
  <c r="G1384" i="7" s="1"/>
  <c r="G1383" i="7" s="1"/>
  <c r="G1382" i="7" s="1"/>
  <c r="G1381" i="7" s="1"/>
  <c r="G1380" i="7" s="1"/>
  <c r="G1379" i="7" s="1"/>
  <c r="G1378" i="7" s="1"/>
  <c r="G1377" i="7" s="1"/>
  <c r="G1376" i="7" s="1"/>
  <c r="G1375" i="7" s="1"/>
  <c r="G1374" i="7" s="1"/>
  <c r="G1373" i="7" s="1"/>
  <c r="G1372" i="7" s="1"/>
  <c r="G1371" i="7" s="1"/>
  <c r="G1370" i="7" s="1"/>
  <c r="G1369" i="7" s="1"/>
  <c r="G1368" i="7" s="1"/>
  <c r="G1367" i="7" s="1"/>
  <c r="G1366" i="7" s="1"/>
  <c r="G1365" i="7" s="1"/>
  <c r="G1364" i="7" s="1"/>
  <c r="G1363" i="7" s="1"/>
  <c r="G1362" i="7" s="1"/>
  <c r="G1361" i="7" s="1"/>
  <c r="G1360" i="7" s="1"/>
  <c r="G1359" i="7" s="1"/>
  <c r="G1358" i="7" s="1"/>
  <c r="G1357" i="7" s="1"/>
  <c r="G1356" i="7" s="1"/>
  <c r="G1355" i="7" s="1"/>
  <c r="G1354" i="7" s="1"/>
  <c r="G1353" i="7" s="1"/>
  <c r="G1352" i="7" s="1"/>
  <c r="G1351" i="7" s="1"/>
  <c r="G1350" i="7" s="1"/>
  <c r="G1349" i="7" s="1"/>
  <c r="G1348" i="7" s="1"/>
  <c r="G1347" i="7" s="1"/>
  <c r="G1346" i="7" s="1"/>
  <c r="G1345" i="7" s="1"/>
  <c r="G1344" i="7" s="1"/>
  <c r="G1343" i="7" s="1"/>
  <c r="G1342" i="7" s="1"/>
  <c r="G1341" i="7" s="1"/>
  <c r="G1340" i="7" s="1"/>
  <c r="G1339" i="7" s="1"/>
  <c r="G1338" i="7" s="1"/>
  <c r="G1337" i="7" s="1"/>
  <c r="G1336" i="7" s="1"/>
  <c r="G1335" i="7" s="1"/>
  <c r="G1334" i="7" s="1"/>
  <c r="G1333" i="7" s="1"/>
  <c r="G1332" i="7" s="1"/>
  <c r="G1331" i="7" s="1"/>
  <c r="G1330" i="7" s="1"/>
  <c r="G1329" i="7" s="1"/>
  <c r="G1328" i="7" s="1"/>
  <c r="G1327" i="7" s="1"/>
  <c r="G1326" i="7" s="1"/>
  <c r="G1325" i="7" s="1"/>
  <c r="G1324" i="7" s="1"/>
  <c r="G1323" i="7" s="1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A11" i="11" l="1"/>
  <c r="A30" i="11"/>
  <c r="A82" i="11"/>
  <c r="A101" i="11"/>
  <c r="L3" i="2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720" i="7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F40" i="6" l="1"/>
  <c r="F31" i="6"/>
  <c r="F27" i="6"/>
  <c r="F23" i="6"/>
  <c r="F19" i="6"/>
  <c r="F15" i="6"/>
  <c r="F10" i="6"/>
  <c r="F6" i="6"/>
  <c r="F39" i="6"/>
  <c r="F30" i="6"/>
  <c r="F35" i="6"/>
  <c r="F26" i="6"/>
  <c r="F22" i="6"/>
  <c r="F42" i="6"/>
  <c r="F38" i="6"/>
  <c r="F34" i="6"/>
  <c r="F29" i="6"/>
  <c r="F25" i="6"/>
  <c r="F21" i="6"/>
  <c r="F17" i="6"/>
  <c r="F12" i="6"/>
  <c r="F8" i="6"/>
  <c r="F43" i="6"/>
  <c r="F18" i="6"/>
  <c r="F14" i="6"/>
  <c r="F9" i="6"/>
  <c r="F5" i="6"/>
  <c r="F41" i="6"/>
  <c r="F37" i="6"/>
  <c r="F33" i="6"/>
  <c r="F28" i="6"/>
  <c r="F24" i="6"/>
  <c r="F20" i="6"/>
  <c r="F16" i="6"/>
  <c r="F11" i="6"/>
  <c r="F7" i="6"/>
  <c r="F36" i="6"/>
  <c r="F45" i="6"/>
  <c r="K34" i="5"/>
  <c r="M34" i="5" s="1"/>
  <c r="F16" i="5"/>
  <c r="P16" i="5"/>
  <c r="G27" i="5"/>
  <c r="F34" i="5"/>
  <c r="H34" i="5" s="1"/>
  <c r="O10" i="11"/>
  <c r="F9" i="11"/>
  <c r="G10" i="11" s="1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692" i="7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K16" i="5" l="1"/>
  <c r="M16" i="5" s="1"/>
  <c r="G34" i="5"/>
  <c r="L34" i="5"/>
  <c r="O11" i="11"/>
  <c r="F10" i="11"/>
  <c r="G11" i="11" s="1"/>
  <c r="P11" i="11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680" i="7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F11" i="11"/>
  <c r="G12" i="11" s="1"/>
  <c r="P12" i="11"/>
  <c r="O12" i="11"/>
  <c r="K2" i="3"/>
  <c r="G646" i="7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489" i="7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439" i="7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368" i="7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309" i="7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7" i="11" l="1"/>
  <c r="P17" i="11"/>
  <c r="F16" i="11"/>
  <c r="G17" i="11" s="1"/>
  <c r="G273" i="7"/>
  <c r="G272" i="7" s="1"/>
  <c r="G271" i="7" s="1"/>
  <c r="G270" i="7" s="1"/>
  <c r="G269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R16" i="5"/>
  <c r="O18" i="11"/>
  <c r="P18" i="11"/>
  <c r="F17" i="11"/>
  <c r="G18" i="11" s="1"/>
  <c r="G268" i="7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Q16" i="5" s="1"/>
  <c r="G192" i="7" l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F18" i="1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G129" i="7"/>
  <c r="O20" i="11"/>
  <c r="F19" i="11"/>
  <c r="G20" i="11" s="1"/>
  <c r="P20" i="11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G128" i="7" l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G87" i="7" l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G35" i="7" l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F22" i="1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P24" i="11" l="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O25" i="11" l="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G1" i="7"/>
  <c r="B5" i="2" l="1"/>
  <c r="B7" i="2" s="1"/>
  <c r="F25" i="2" s="1"/>
  <c r="F25" i="1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16" i="2" l="1"/>
  <c r="O27" i="1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O28" i="11" l="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F28" i="11" l="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P30" i="11" l="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G8" i="12" l="1"/>
  <c r="C8" i="12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N82" i="14"/>
  <c r="J81" i="14" a="1"/>
  <c r="J81" i="14" s="1"/>
  <c r="B1" i="13" l="1"/>
  <c r="I8" i="13" s="1"/>
  <c r="K8" i="13" s="1"/>
  <c r="L8" i="13" s="1"/>
  <c r="O40" i="2"/>
  <c r="F1" i="2"/>
  <c r="F3" i="2" s="1"/>
  <c r="F29" i="2"/>
  <c r="O18" i="2"/>
  <c r="N83" i="14"/>
  <c r="J82" i="14" a="1"/>
  <c r="J82" i="14" s="1"/>
  <c r="M86" i="13"/>
  <c r="K13" i="14"/>
  <c r="L13" i="14" s="1"/>
  <c r="M87" i="14"/>
  <c r="N84" i="13"/>
  <c r="J83" i="13" a="1"/>
  <c r="J83" i="13" s="1"/>
  <c r="B8" i="13" l="1"/>
  <c r="P26" i="2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<sst xmlns="http://schemas.openxmlformats.org/spreadsheetml/2006/main" count="4229" uniqueCount="1033">
  <si>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</si>
  <si>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</si>
  <si>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</si>
  <si>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</si>
  <si>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</si>
  <si>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</si>
  <si>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</si>
  <si>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</si>
  <si>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</si>
  <si>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</si>
  <si>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</si>
  <si>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</si>
  <si>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</si>
  <si>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</si>
  <si>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</si>
  <si>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</si>
  <si>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</si>
  <si>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</si>
  <si>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</si>
  <si>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</si>
  <si>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</si>
  <si>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</si>
  <si>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</si>
  <si>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</si>
  <si>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</si>
  <si>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</si>
  <si>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</si>
  <si>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</si>
  <si>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</si>
  <si>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</si>
  <si>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</si>
  <si>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</si>
  <si>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</si>
  <si>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</si>
  <si>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</si>
  <si>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</si>
  <si>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</si>
  <si>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</si>
  <si>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</si>
  <si>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</si>
  <si>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</si>
  <si>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</si>
  <si>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</si>
  <si>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</si>
  <si>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</si>
  <si>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</si>
  <si>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</si>
  <si>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</si>
  <si>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</si>
  <si>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</si>
  <si>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</si>
  <si>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</si>
  <si>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</si>
  <si>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</si>
  <si>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</si>
  <si>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</si>
  <si>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</si>
  <si>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</si>
  <si>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</si>
  <si>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</si>
  <si>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</si>
  <si>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</si>
  <si>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</si>
  <si>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</si>
  <si>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</si>
  <si>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</si>
  <si>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</si>
  <si>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</si>
  <si>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</si>
  <si>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</si>
  <si>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</si>
  <si>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</si>
  <si>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</si>
  <si>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</si>
  <si>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</si>
  <si>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</si>
  <si>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</si>
  <si>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</si>
  <si>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</si>
  <si>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</si>
  <si>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</si>
  <si>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</si>
  <si>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</si>
  <si>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</si>
  <si>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</si>
  <si>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</si>
  <si>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</si>
  <si>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</si>
  <si>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</si>
  <si>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</si>
  <si>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</si>
  <si>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</si>
  <si>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</si>
  <si>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</si>
  <si>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</si>
  <si>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</si>
  <si>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</si>
  <si>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</si>
  <si>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</si>
  <si>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</si>
  <si>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</si>
  <si>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</si>
  <si>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</si>
  <si>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</si>
  <si>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</si>
  <si>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</si>
  <si>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</si>
  <si>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</si>
  <si>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</si>
  <si>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</si>
  <si>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</si>
  <si>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</si>
  <si>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</si>
  <si>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</si>
  <si>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</si>
  <si>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</si>
  <si>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</si>
  <si>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</si>
  <si>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</si>
  <si>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</si>
  <si>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</si>
  <si>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</si>
  <si>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</si>
  <si>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</si>
  <si>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</si>
  <si>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</si>
  <si>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</si>
  <si>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</si>
  <si>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</si>
  <si>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</si>
  <si>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</si>
  <si>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</si>
  <si>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</si>
  <si>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</si>
  <si>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</si>
  <si>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</si>
  <si>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</si>
  <si>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</si>
  <si>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</si>
  <si>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</si>
  <si>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</si>
  <si>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</si>
  <si>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</si>
  <si>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</si>
  <si>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</si>
  <si>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</si>
  <si>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</si>
  <si>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</si>
  <si>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</si>
  <si>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</si>
  <si>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</si>
  <si>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</si>
  <si>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</si>
  <si>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</si>
  <si>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</si>
  <si>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</si>
  <si>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</si>
  <si>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</si>
  <si>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</si>
  <si>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</si>
  <si>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</si>
  <si>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</si>
  <si>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</si>
  <si>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</si>
  <si>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</si>
  <si>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</si>
  <si>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</si>
  <si>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</si>
  <si>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</si>
  <si>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</si>
  <si>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</si>
  <si>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</si>
  <si>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</si>
  <si>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</si>
  <si>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</si>
  <si>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</si>
  <si>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</si>
  <si>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</si>
  <si>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</si>
  <si>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</si>
  <si>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</si>
  <si>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</si>
  <si>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</si>
  <si>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</si>
  <si>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</si>
  <si>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</si>
  <si>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</si>
  <si>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</si>
  <si>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</si>
  <si>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</si>
  <si>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</si>
  <si>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</si>
  <si>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</si>
  <si>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</si>
  <si>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</si>
  <si>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</si>
  <si>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</si>
  <si>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</si>
  <si>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</si>
  <si>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</si>
  <si>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</si>
  <si>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</si>
  <si>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</si>
  <si>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</si>
  <si>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</si>
  <si>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</si>
  <si>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</si>
  <si>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</si>
  <si>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</si>
  <si>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</si>
  <si>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</si>
  <si>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</si>
  <si>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</si>
  <si>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</si>
  <si>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</si>
  <si>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</si>
  <si>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</si>
  <si>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</si>
  <si>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</si>
  <si>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</si>
  <si>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</si>
  <si>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</si>
  <si>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</si>
  <si>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</si>
  <si>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</si>
  <si>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</si>
  <si>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</si>
  <si>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</si>
  <si>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</si>
  <si>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</si>
  <si>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</si>
  <si>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</si>
  <si>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</si>
  <si>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</si>
  <si>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</si>
  <si>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</si>
  <si>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</si>
  <si>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</si>
  <si>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</si>
  <si>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</si>
  <si>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</si>
  <si>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</si>
  <si>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</si>
  <si>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</si>
  <si>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</si>
  <si>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</si>
  <si>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</si>
  <si>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</si>
  <si>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</si>
  <si>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</si>
  <si>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</si>
  <si>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</si>
  <si>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</si>
  <si>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</si>
  <si>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</si>
  <si>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</si>
  <si>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</si>
  <si>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</si>
  <si>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</si>
  <si>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</si>
  <si>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</si>
  <si>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</si>
  <si>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</si>
  <si>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</si>
  <si>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</si>
  <si>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</si>
  <si>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</si>
  <si>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</si>
  <si>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</si>
  <si>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</si>
  <si>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</si>
  <si>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</si>
  <si>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</si>
  <si>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</si>
  <si>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</si>
  <si>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</si>
  <si>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</si>
  <si>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</si>
  <si>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</si>
  <si>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</si>
  <si>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</si>
  <si>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</si>
  <si>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</si>
  <si>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</si>
  <si>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</si>
  <si>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</si>
  <si>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</si>
  <si>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</si>
  <si>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</si>
  <si>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</si>
  <si>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</si>
  <si>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</si>
  <si>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</si>
  <si>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</si>
  <si>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</si>
  <si>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</si>
  <si>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</si>
  <si>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</si>
  <si>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</si>
  <si>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</si>
  <si>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</si>
  <si>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</si>
  <si>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</si>
  <si>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</si>
  <si>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</si>
  <si>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</si>
  <si>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</si>
  <si>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</si>
  <si>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</si>
  <si>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</si>
  <si>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</si>
  <si>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</si>
  <si>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</si>
  <si>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</si>
  <si>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</si>
  <si>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</si>
  <si>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</si>
  <si>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</si>
  <si>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</si>
  <si>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</si>
  <si>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</si>
  <si>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</si>
  <si>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</si>
  <si>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</si>
  <si>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</si>
  <si>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</si>
  <si>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</si>
  <si>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</si>
  <si>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</si>
  <si>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</si>
  <si>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</si>
  <si>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</si>
  <si>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</si>
  <si>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</si>
  <si>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</si>
  <si>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</si>
  <si>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</si>
  <si>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</si>
  <si>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</si>
  <si>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</si>
  <si>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</si>
  <si>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</si>
  <si>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</si>
  <si>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</si>
  <si>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</si>
  <si>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</si>
  <si>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</si>
  <si>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</si>
  <si>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</si>
  <si>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</si>
  <si>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</si>
  <si>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</si>
  <si>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</si>
  <si>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</si>
  <si>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</si>
  <si>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</si>
  <si>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</si>
  <si>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</si>
  <si>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</si>
  <si>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</si>
  <si>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</si>
  <si>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</si>
  <si>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</si>
  <si>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</si>
  <si>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</si>
  <si>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</si>
  <si>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</si>
  <si>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</si>
  <si>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</si>
  <si>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</si>
  <si>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</si>
  <si>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</si>
  <si>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</si>
  <si>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</si>
  <si>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</si>
  <si>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</si>
  <si>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</si>
  <si>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</si>
  <si>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</si>
  <si>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</si>
  <si>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</si>
  <si>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</si>
  <si>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</si>
  <si>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</si>
  <si>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</si>
  <si>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</si>
  <si>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</si>
  <si>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</si>
  <si>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</si>
  <si>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</si>
  <si>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</si>
  <si>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</si>
  <si>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</si>
  <si>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</si>
  <si>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</si>
  <si>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</si>
  <si>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</si>
  <si>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</si>
  <si>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</si>
  <si>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</si>
  <si>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</si>
  <si>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</si>
  <si>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</si>
  <si>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</si>
  <si>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</si>
  <si>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</si>
  <si>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</si>
  <si>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</si>
  <si>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</si>
  <si>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</si>
  <si>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</si>
  <si>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</si>
  <si>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</si>
  <si>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</si>
  <si>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</si>
  <si>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</si>
  <si>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</si>
  <si>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</si>
  <si>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</si>
  <si>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</si>
  <si>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</si>
  <si>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</si>
  <si>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</si>
  <si>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</si>
  <si>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</si>
  <si>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</si>
  <si>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</si>
  <si>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</si>
  <si>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</si>
  <si>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</si>
  <si>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</si>
  <si>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</si>
  <si>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</si>
  <si>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</si>
  <si>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</si>
  <si>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</si>
  <si>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</si>
  <si>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</si>
  <si>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</si>
  <si>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</si>
  <si>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</si>
  <si>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</si>
  <si>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</si>
  <si>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</si>
  <si>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</si>
  <si>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</si>
  <si>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</si>
  <si>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</si>
  <si>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</si>
  <si>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</si>
  <si>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</si>
  <si>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</si>
  <si>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</si>
  <si>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</si>
  <si>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</si>
  <si>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</si>
  <si>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</si>
  <si>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</si>
  <si>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</si>
  <si>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</si>
  <si>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</si>
  <si>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</si>
  <si>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</si>
  <si>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</si>
  <si>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</si>
  <si>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</si>
  <si>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</si>
  <si>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</si>
  <si>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</si>
  <si>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</si>
  <si>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</si>
  <si>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</si>
  <si>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</si>
  <si>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</si>
  <si>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</si>
  <si>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</si>
  <si>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</si>
  <si>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</si>
  <si>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</si>
  <si>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</si>
  <si>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</si>
  <si>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</si>
  <si>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</si>
  <si>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</si>
  <si>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</si>
  <si>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</si>
  <si>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</si>
  <si>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</si>
  <si>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</si>
  <si>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</si>
  <si>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</si>
  <si>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</si>
  <si>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</si>
  <si>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</si>
  <si>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</si>
  <si>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</si>
  <si>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</si>
  <si>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</si>
  <si>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</si>
  <si>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</si>
  <si>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</si>
  <si>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</si>
  <si>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</si>
  <si>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</si>
  <si>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</si>
  <si>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</si>
  <si>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</si>
  <si>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</si>
  <si>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</si>
  <si>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</si>
  <si>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</si>
  <si>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</si>
  <si>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</si>
  <si>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</si>
  <si>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</si>
  <si>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</si>
  <si>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</si>
  <si>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</si>
  <si>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</si>
  <si>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</si>
  <si>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</si>
  <si>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</si>
  <si>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</si>
  <si>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</si>
  <si>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</si>
  <si>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</si>
  <si>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</si>
  <si>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</si>
  <si>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</si>
  <si>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</si>
  <si>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</si>
  <si>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</si>
  <si>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</si>
  <si>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</si>
  <si>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</si>
  <si>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</si>
  <si>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</si>
  <si>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</si>
  <si>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</si>
  <si>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</si>
  <si>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</si>
  <si>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</si>
  <si>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</si>
  <si>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</si>
  <si>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</si>
  <si>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</si>
  <si>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</si>
  <si>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</si>
  <si>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</si>
  <si>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</si>
  <si>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</si>
  <si>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</si>
  <si>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</si>
  <si>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</si>
  <si>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</si>
  <si>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</si>
  <si>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</si>
  <si>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</si>
  <si>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</si>
  <si>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</si>
  <si>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</si>
  <si>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</si>
  <si>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</si>
  <si>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</si>
  <si>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</si>
  <si>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</si>
  <si>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</si>
  <si>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</si>
  <si>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</si>
  <si>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</si>
  <si>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</si>
  <si>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</si>
  <si>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</si>
  <si>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</si>
  <si>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</si>
  <si>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</si>
  <si>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</si>
  <si>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</si>
  <si>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</si>
  <si>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</si>
  <si>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</si>
  <si>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</si>
  <si>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</si>
  <si>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</si>
  <si>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</si>
  <si>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</si>
  <si>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</si>
  <si>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</si>
  <si>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</si>
  <si>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</si>
  <si>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</si>
  <si>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</si>
  <si>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</si>
  <si>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</si>
  <si>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</si>
  <si>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</si>
  <si>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</si>
  <si>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</si>
  <si>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</si>
  <si>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</si>
  <si>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</si>
  <si>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</si>
  <si>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</si>
  <si>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</si>
  <si>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</si>
  <si>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</si>
  <si>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</si>
  <si>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</si>
  <si>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</si>
  <si>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</si>
  <si>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</si>
  <si>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</si>
  <si>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</si>
  <si>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</si>
  <si>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</si>
  <si>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</si>
  <si>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</si>
  <si>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</si>
  <si>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</si>
  <si>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</si>
  <si>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</si>
  <si>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</si>
  <si>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</si>
  <si>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</si>
  <si>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</si>
  <si>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</si>
  <si>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</si>
  <si>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</si>
  <si>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</si>
  <si>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</si>
  <si>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</si>
  <si>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</si>
  <si>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</si>
  <si>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</si>
  <si>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</si>
  <si>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</si>
  <si>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</si>
  <si>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</si>
  <si>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</si>
  <si>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</si>
  <si>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</si>
  <si>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</si>
  <si>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</si>
  <si>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</si>
  <si>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</si>
  <si>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</si>
  <si>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</si>
  <si>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</si>
  <si>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</si>
  <si>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</si>
  <si>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</si>
  <si>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</si>
  <si>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</si>
  <si>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</si>
  <si>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</si>
  <si>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</si>
  <si>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</si>
  <si>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</si>
  <si>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</si>
  <si>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</si>
  <si>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</si>
  <si>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</si>
  <si>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</si>
  <si>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</si>
  <si>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</si>
  <si>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</si>
  <si>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</si>
  <si>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</si>
  <si>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</si>
  <si>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</si>
  <si>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</si>
  <si>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</si>
  <si>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</si>
  <si>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</si>
  <si>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</si>
  <si>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</si>
  <si>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</si>
  <si>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</si>
  <si>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</si>
  <si>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</si>
  <si>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</si>
  <si>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</si>
  <si>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</si>
  <si>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</si>
  <si>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</si>
  <si>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</si>
  <si>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</si>
  <si>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</si>
  <si>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</si>
  <si>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</si>
  <si>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</si>
  <si>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</si>
  <si>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</si>
  <si>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</si>
  <si>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</si>
  <si>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</si>
  <si>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</si>
  <si>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</si>
  <si>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</si>
  <si>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</si>
  <si>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</si>
  <si>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</si>
  <si>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</si>
  <si>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</si>
  <si>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</si>
  <si>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</si>
  <si>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</si>
  <si>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</si>
  <si>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</si>
  <si>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</si>
  <si>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</si>
  <si>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</si>
  <si>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</si>
  <si>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</si>
  <si>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</si>
  <si>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</si>
  <si>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</si>
  <si>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</si>
  <si>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</si>
  <si>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</si>
  <si>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</si>
  <si>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</si>
  <si>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</si>
  <si>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</si>
  <si>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</si>
  <si>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</si>
  <si>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</si>
  <si>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</si>
  <si>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</si>
  <si>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</si>
  <si>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</si>
  <si>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</si>
  <si>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</si>
  <si>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</si>
  <si>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</si>
  <si>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</si>
  <si>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</si>
  <si>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</si>
  <si>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</si>
  <si>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</si>
  <si>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</si>
  <si>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</si>
  <si>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</si>
  <si>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</si>
  <si>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</si>
  <si>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</si>
  <si>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</si>
  <si>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</si>
  <si>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</si>
  <si>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</si>
  <si>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</si>
  <si>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</si>
  <si>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</si>
  <si>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</si>
  <si>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</si>
  <si>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</si>
  <si>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</si>
  <si>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</si>
  <si>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</si>
  <si>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</si>
  <si>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</si>
  <si>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</si>
  <si>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</si>
  <si>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</si>
  <si>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</si>
  <si>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</si>
  <si>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</si>
  <si>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</si>
  <si>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</si>
  <si>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</si>
  <si>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</si>
  <si>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</si>
  <si>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</si>
  <si>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</si>
  <si>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</si>
  <si>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</si>
  <si>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</si>
  <si>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</si>
  <si>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</si>
  <si>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</si>
  <si>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</si>
  <si>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</si>
  <si>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</si>
  <si>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</si>
  <si>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</si>
  <si>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</si>
  <si>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</si>
  <si>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</si>
  <si>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</si>
  <si>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</si>
  <si>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</si>
  <si>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</si>
  <si>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</si>
  <si>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</si>
  <si>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</si>
  <si>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</si>
  <si>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</si>
  <si>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</si>
  <si>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</si>
  <si>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</si>
  <si>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</si>
  <si>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</si>
  <si>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</si>
  <si>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</si>
  <si>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</si>
  <si>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</si>
  <si>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</si>
  <si>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</si>
  <si>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</si>
  <si>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</si>
  <si>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</si>
  <si>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</si>
  <si>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</si>
  <si>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</si>
  <si>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</si>
  <si>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</si>
  <si>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</si>
  <si>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</si>
  <si>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</si>
  <si>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</si>
  <si>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</si>
  <si>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</si>
  <si>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</si>
  <si>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</si>
  <si>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</si>
  <si>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</si>
  <si>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</si>
  <si>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</si>
  <si>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</si>
  <si>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</si>
  <si>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</si>
  <si>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</si>
  <si>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</si>
  <si>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</si>
  <si>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</si>
  <si>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</si>
  <si>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</si>
  <si>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</si>
  <si>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</si>
  <si>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</si>
  <si>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</si>
  <si>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</si>
  <si>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</si>
  <si>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</si>
  <si>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</si>
  <si>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</si>
  <si>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</si>
  <si>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</si>
  <si>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</si>
  <si>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</si>
  <si>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</si>
  <si>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</si>
  <si>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</si>
  <si>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</si>
  <si>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</si>
  <si>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</si>
  <si>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</si>
  <si>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</si>
  <si>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</si>
  <si>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</si>
  <si>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</si>
  <si>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</si>
  <si>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</si>
  <si>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</si>
  <si>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</si>
  <si>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</si>
  <si>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</si>
  <si>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</si>
  <si>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</si>
  <si>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</si>
  <si>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</si>
  <si>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</si>
  <si>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</si>
  <si>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</si>
  <si>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</si>
  <si>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</si>
  <si>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</si>
  <si>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</si>
  <si>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</si>
  <si>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</si>
  <si>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</si>
  <si>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</si>
  <si>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</si>
  <si>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</si>
  <si>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</si>
  <si>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</si>
  <si>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</si>
  <si>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</si>
  <si>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</si>
  <si>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</si>
  <si>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</si>
  <si>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</si>
  <si>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</si>
  <si>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</si>
  <si>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</si>
  <si>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</si>
  <si>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</si>
  <si>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</si>
  <si>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</si>
  <si>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</si>
  <si>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</si>
  <si>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</si>
  <si>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</si>
  <si>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</si>
  <si>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</si>
  <si>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</si>
  <si>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</si>
  <si>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</si>
  <si>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</si>
  <si>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</si>
  <si>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</si>
  <si>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</si>
  <si>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</si>
  <si>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</si>
  <si>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</si>
  <si>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</si>
  <si>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</si>
  <si>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</si>
  <si>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</si>
  <si>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</si>
  <si>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</si>
  <si>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</si>
  <si>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</si>
  <si>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</si>
  <si>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</si>
  <si>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</si>
  <si>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</si>
  <si>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</si>
  <si>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</si>
  <si>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</si>
  <si>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</si>
  <si>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</si>
  <si>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</si>
  <si>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</si>
  <si>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</si>
  <si>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</si>
  <si>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</si>
  <si>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</si>
  <si>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</si>
  <si>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</si>
  <si>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</si>
  <si>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</si>
  <si>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</si>
  <si>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</si>
  <si>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</si>
  <si>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</si>
  <si>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</si>
  <si>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</si>
  <si>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</si>
  <si>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</si>
  <si>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</si>
  <si>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</si>
  <si>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</si>
  <si>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</si>
  <si>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</si>
  <si>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</si>
  <si>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</si>
  <si>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</si>
  <si>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</si>
  <si>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</si>
  <si>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</si>
  <si>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</si>
  <si>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</si>
  <si>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</si>
  <si>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</si>
  <si>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</si>
  <si>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</si>
  <si>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</si>
  <si>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</si>
  <si>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</si>
  <si>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</si>
  <si>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</si>
  <si>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</si>
  <si>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</si>
  <si>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</si>
  <si>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</si>
  <si>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</si>
  <si>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</si>
  <si>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</si>
  <si>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</si>
  <si>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</si>
  <si>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</si>
  <si>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</si>
  <si>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</si>
  <si>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</si>
  <si>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</si>
  <si>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</si>
  <si>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</si>
  <si>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</si>
  <si>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</si>
  <si>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</si>
  <si>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</si>
  <si>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</si>
  <si>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</si>
  <si>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</si>
  <si>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</si>
  <si>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</si>
  <si>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</si>
  <si>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</si>
  <si>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</si>
  <si>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</si>
  <si>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</si>
  <si>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</si>
  <si>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</si>
  <si>
    <t>July Savings</t>
  </si>
  <si>
    <t>July Transfer</t>
  </si>
  <si>
    <t>Aramark Café</t>
  </si>
  <si>
    <t>Quick Change - Rav4</t>
  </si>
  <si>
    <t>Regal Crocker Park</t>
  </si>
  <si>
    <t>Community West Foundation - Raffle Tix</t>
  </si>
  <si>
    <t>Transfer to Venmo - Matt Frye; Velasano Basket</t>
  </si>
  <si>
    <t>July Rent</t>
  </si>
  <si>
    <t>Top Golf</t>
  </si>
  <si>
    <t>Black River Beverage</t>
  </si>
  <si>
    <t>Fishing License</t>
  </si>
  <si>
    <t>Dairy Mart</t>
  </si>
  <si>
    <t>The Nest - Grey Hawk</t>
  </si>
  <si>
    <t>The Grille and Terra</t>
  </si>
  <si>
    <t>Tom - Cash</t>
  </si>
  <si>
    <t>Golf Outing Raffle</t>
  </si>
  <si>
    <t>Dovin &amp; Reber Jones</t>
  </si>
  <si>
    <t>Amazon</t>
  </si>
  <si>
    <t>Marshalls</t>
  </si>
  <si>
    <t>August Rent</t>
  </si>
  <si>
    <t>Cedar Point</t>
  </si>
  <si>
    <t>Marching Band Merch</t>
  </si>
  <si>
    <t>Golf Outing Repayment</t>
  </si>
  <si>
    <t>Golf Outing Repayment - Venmo</t>
  </si>
  <si>
    <t>Funeral</t>
  </si>
  <si>
    <t>FanDraft</t>
  </si>
  <si>
    <t>Transfer to Venmo - Sarah; Food</t>
  </si>
  <si>
    <t>Charleys - Doordash</t>
  </si>
  <si>
    <t>Salty Marys Oyster Bar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</si>
</sst>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H13" sqref="H12:H13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1987.8791180000001</v>
      </c>
    </row>
    <row r="3" spans="1:3" x14ac:dyDescent="0.3">
      <c r="A3" t="s">
        <v>106</v>
      </c>
      <c r="B3" t="s">
        <v>808</v>
      </c>
      <c r="C3" s="524">
        <v>957.46404700000005</v>
      </c>
    </row>
    <row r="4" spans="1:3" x14ac:dyDescent="0.3">
      <c r="A4" t="s">
        <v>106</v>
      </c>
      <c r="B4" t="s">
        <v>809</v>
      </c>
      <c r="C4" s="524">
        <v>1361.842453</v>
      </c>
    </row>
    <row r="5" spans="1:3" x14ac:dyDescent="0.3">
      <c r="A5" t="s">
        <v>810</v>
      </c>
      <c r="B5" t="s">
        <v>807</v>
      </c>
      <c r="C5" s="524">
        <v>464.19108999999997</v>
      </c>
    </row>
    <row r="6" spans="1:3" x14ac:dyDescent="0.3">
      <c r="A6" t="s">
        <v>810</v>
      </c>
      <c r="B6" t="s">
        <v>808</v>
      </c>
      <c r="C6" s="524">
        <v>737.79427099999998</v>
      </c>
    </row>
    <row r="7" spans="1:3" x14ac:dyDescent="0.3">
      <c r="A7" t="s">
        <v>812</v>
      </c>
      <c r="B7" t="s">
        <v>811</v>
      </c>
      <c r="C7" s="524">
        <v>206.31100000000001</v>
      </c>
    </row>
    <row r="8" spans="1:3" x14ac:dyDescent="0.3">
      <c r="A8" t="s">
        <v>812</v>
      </c>
      <c r="B8" t="s">
        <v>813</v>
      </c>
      <c r="C8" s="524">
        <v>1235.6199999999999</v>
      </c>
    </row>
    <row r="9" spans="1:3" x14ac:dyDescent="0.3">
      <c r="A9" t="s">
        <v>812</v>
      </c>
      <c r="B9" t="s">
        <v>814</v>
      </c>
      <c r="C9" s="524">
        <v>140.41</v>
      </c>
    </row>
    <row r="10" spans="1:3" x14ac:dyDescent="0.3">
      <c r="A10" t="s">
        <v>815</v>
      </c>
      <c r="B10" t="s">
        <v>813</v>
      </c>
      <c r="C10" s="524">
        <v>692.67499999999995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32.34825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219.84978000000001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1.7352300000000001</v>
      </c>
    </row>
    <row r="18" spans="1:3" x14ac:dyDescent="0.3">
      <c r="A18" t="s">
        <v>59</v>
      </c>
      <c r="B18" t="s">
        <v>823</v>
      </c>
      <c r="C18" s="524">
        <v>24.633579999999998</v>
      </c>
    </row>
    <row r="19" spans="1:3" x14ac:dyDescent="0.3">
      <c r="A19" t="s">
        <v>59</v>
      </c>
      <c r="B19" t="s">
        <v>824</v>
      </c>
      <c r="C19" s="524">
        <v>6.1479819999999998</v>
      </c>
    </row>
    <row r="20" spans="1:3" x14ac:dyDescent="0.3">
      <c r="A20" t="s">
        <v>59</v>
      </c>
      <c r="B20" t="s">
        <v>825</v>
      </c>
      <c r="C20" s="524">
        <v>19.964200000000002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410.49151000000001</v>
      </c>
    </row>
    <row r="23" spans="1:3" x14ac:dyDescent="0.3">
      <c r="A23" s="521" t="s">
        <v>828</v>
      </c>
      <c r="B23" s="521" t="s">
        <v>816</v>
      </c>
      <c r="C23" s="524">
        <v>8.7277799999999992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30.53912</v>
      </c>
    </row>
    <row r="26" spans="1:3" x14ac:dyDescent="0.3">
      <c r="A26" s="521" t="s">
        <v>828</v>
      </c>
      <c r="B26" s="521" t="s">
        <v>819</v>
      </c>
      <c r="C26" s="524">
        <v>24.81541</v>
      </c>
    </row>
    <row r="27" spans="1:3" x14ac:dyDescent="0.3">
      <c r="A27" s="521" t="s">
        <v>828</v>
      </c>
      <c r="B27" s="521" t="s">
        <v>820</v>
      </c>
      <c r="C27" s="524">
        <v>20.67801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E38" sqref="E38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1" t="s">
        <v>34</v>
      </c>
      <c r="B1" s="552"/>
      <c r="C1" s="553"/>
      <c r="E1" s="5" t="s">
        <v>35</v>
      </c>
      <c r="F1" s="6">
        <f ca="1">SUM($B$7,$B$19,$B$26,$B$31,$B$40)</f>
        <v>1811893.84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675</v>
      </c>
      <c r="C2" s="15">
        <f t="shared" ref="C2:C6" ca="1" si="0">TODAY()</f>
        <v>46262</v>
      </c>
      <c r="E2" s="13" t="s">
        <v>40</v>
      </c>
      <c r="F2" s="16">
        <f>F14</f>
        <v>175213.06</v>
      </c>
      <c r="H2" s="17"/>
      <c r="J2" s="18" t="s">
        <v>41</v>
      </c>
      <c r="K2" s="19">
        <v>0.75</v>
      </c>
      <c r="L2" s="20">
        <f>K5/(K5+K6)</f>
        <v>0.81532522287690479</v>
      </c>
      <c r="N2" s="21" t="s">
        <v>42</v>
      </c>
      <c r="O2" s="22">
        <f>B12-O1</f>
        <v>-6275</v>
      </c>
      <c r="P2" s="11"/>
      <c r="Q2" s="23" t="s">
        <v>43</v>
      </c>
      <c r="R2" s="23">
        <f ca="1">E20*(1+$Q$1)</f>
        <v>1882182.8969999999</v>
      </c>
    </row>
    <row r="3" spans="1:18" ht="14.4" x14ac:dyDescent="0.3">
      <c r="A3" s="13" t="s">
        <v>44</v>
      </c>
      <c r="B3" s="14">
        <v>0</v>
      </c>
      <c r="C3" s="15">
        <f t="shared" ca="1" si="0"/>
        <v>46262</v>
      </c>
      <c r="E3" s="21" t="s">
        <v>45</v>
      </c>
      <c r="F3" s="22">
        <f ca="1">F1-F2</f>
        <v>1636680.78</v>
      </c>
      <c r="H3" s="17"/>
      <c r="J3" s="18" t="s">
        <v>46</v>
      </c>
      <c r="K3" s="19">
        <v>0.25</v>
      </c>
      <c r="L3" s="20">
        <f>K6/(K5+K6)</f>
        <v>0.18467477712309519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2164510.3315499998</v>
      </c>
    </row>
    <row r="4" spans="1:18" ht="14.4" x14ac:dyDescent="0.3">
      <c r="A4" s="13" t="s">
        <v>49</v>
      </c>
      <c r="B4" s="14">
        <v>0</v>
      </c>
      <c r="C4" s="15">
        <f t="shared" ca="1" si="0"/>
        <v>46262</v>
      </c>
      <c r="F4" s="7"/>
      <c r="H4" s="17"/>
      <c r="J4" s="24"/>
      <c r="K4" s="25"/>
      <c r="L4" s="26"/>
      <c r="N4" s="27" t="s">
        <v>50</v>
      </c>
      <c r="O4" s="28">
        <f>B10-O3</f>
        <v>30251.619999999995</v>
      </c>
      <c r="P4" s="11"/>
      <c r="Q4" s="23" t="s">
        <v>51</v>
      </c>
      <c r="R4" s="23">
        <f t="shared" ca="1" si="1"/>
        <v>2489186.8812824995</v>
      </c>
    </row>
    <row r="5" spans="1:18" ht="14.4" x14ac:dyDescent="0.3">
      <c r="A5" s="13" t="s">
        <v>52</v>
      </c>
      <c r="B5" s="14">
        <f ca="1">'Checking Transaction Log'!G1</f>
        <v>7222.7999999999911</v>
      </c>
      <c r="C5" s="15">
        <f t="shared" ca="1" si="0"/>
        <v>46262</v>
      </c>
      <c r="E5" s="554" t="s">
        <v>53</v>
      </c>
      <c r="F5" s="552"/>
      <c r="G5" s="553"/>
      <c r="H5" s="17"/>
      <c r="J5" s="29" t="s">
        <v>54</v>
      </c>
      <c r="K5" s="30">
        <f>B10</f>
        <v>98121.7</v>
      </c>
      <c r="L5" s="20">
        <f ca="1">K5/F3</f>
        <v>5.9951641883397688E-2</v>
      </c>
      <c r="N5" s="5" t="s">
        <v>55</v>
      </c>
      <c r="O5" s="6"/>
      <c r="P5" s="11"/>
      <c r="Q5" s="23" t="s">
        <v>56</v>
      </c>
      <c r="R5" s="23">
        <f t="shared" ca="1" si="1"/>
        <v>2862564.9134748741</v>
      </c>
    </row>
    <row r="6" spans="1:18" ht="14.4" x14ac:dyDescent="0.3">
      <c r="A6" s="13" t="s">
        <v>57</v>
      </c>
      <c r="B6" s="14">
        <f>'Savings Transaction Log'!A3</f>
        <v>12068.010000000004</v>
      </c>
      <c r="C6" s="15">
        <f t="shared" ca="1" si="0"/>
        <v>46262</v>
      </c>
      <c r="E6" s="31" t="s">
        <v>58</v>
      </c>
      <c r="F6" s="14">
        <v>135251.93</v>
      </c>
      <c r="G6" s="32">
        <v>46246</v>
      </c>
      <c r="H6" s="17"/>
      <c r="J6" s="18" t="s">
        <v>59</v>
      </c>
      <c r="K6" s="30">
        <f>B12</f>
        <v>22225</v>
      </c>
      <c r="L6" s="20">
        <f ca="1">K6/F3</f>
        <v>1.35793126378621E-2</v>
      </c>
      <c r="N6" s="21" t="s">
        <v>60</v>
      </c>
      <c r="O6" s="22"/>
      <c r="P6" s="11"/>
      <c r="Q6" s="23" t="s">
        <v>61</v>
      </c>
      <c r="R6" s="23">
        <f t="shared" ca="1" si="1"/>
        <v>3291949.6504961052</v>
      </c>
    </row>
    <row r="7" spans="1:18" ht="14.4" x14ac:dyDescent="0.3">
      <c r="A7" s="21" t="s">
        <v>62</v>
      </c>
      <c r="B7" s="33">
        <f ca="1">SUM(B2:B6)</f>
        <v>19965.809999999994</v>
      </c>
      <c r="C7" s="34">
        <f ca="1">B7/F3</f>
        <v>1.219896405211039E-2</v>
      </c>
      <c r="E7" s="529" t="s">
        <v>836</v>
      </c>
      <c r="F7" s="14">
        <v>17676</v>
      </c>
      <c r="G7" s="32">
        <v>46234</v>
      </c>
      <c r="H7" s="7"/>
      <c r="J7" s="18" t="s">
        <v>64</v>
      </c>
      <c r="K7" s="30">
        <f>IF((B3+B4+B6)&gt;10000,(B3+B4+B6-10000),0)</f>
        <v>2068.0100000000039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3785742.0980705209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46246</v>
      </c>
      <c r="H8" s="7"/>
      <c r="I8" s="7"/>
      <c r="J8" s="18" t="s">
        <v>68</v>
      </c>
      <c r="K8" s="30">
        <f>SUM(K5:K7)</f>
        <v>122414.71</v>
      </c>
      <c r="L8" s="20">
        <f ca="1">K8/F3</f>
        <v>7.4794493523654623E-2</v>
      </c>
      <c r="N8" s="21" t="s">
        <v>69</v>
      </c>
      <c r="O8" s="22">
        <f t="shared" si="2"/>
        <v>23976.619999999995</v>
      </c>
      <c r="P8" s="11"/>
      <c r="Q8" s="23" t="s">
        <v>70</v>
      </c>
      <c r="R8" s="23">
        <f t="shared" ca="1" si="1"/>
        <v>4353603.4127810989</v>
      </c>
    </row>
    <row r="9" spans="1:18" ht="14.4" x14ac:dyDescent="0.3">
      <c r="A9" s="551" t="s">
        <v>71</v>
      </c>
      <c r="B9" s="552"/>
      <c r="C9" s="553"/>
      <c r="E9" s="528" t="s">
        <v>841</v>
      </c>
      <c r="F9" s="526">
        <v>9240</v>
      </c>
      <c r="G9" s="527">
        <v>46246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5006643.9246982634</v>
      </c>
    </row>
    <row r="10" spans="1:18" ht="14.4" x14ac:dyDescent="0.3">
      <c r="A10" s="31" t="s">
        <v>74</v>
      </c>
      <c r="B10" s="14">
        <v>98121.7</v>
      </c>
      <c r="C10" s="15">
        <v>46256</v>
      </c>
      <c r="D10" s="17"/>
      <c r="E10" s="528" t="s">
        <v>837</v>
      </c>
      <c r="F10" s="526">
        <v>10165.33</v>
      </c>
      <c r="G10" s="527">
        <v>46246</v>
      </c>
      <c r="H10" s="17"/>
      <c r="I10" s="7"/>
      <c r="J10" s="18" t="s">
        <v>54</v>
      </c>
      <c r="K10" s="30">
        <f>(K8*K2)-K5</f>
        <v>-6310.6674999999959</v>
      </c>
      <c r="L10" s="40">
        <f t="shared" ref="L10:L11" si="3">K10+K5</f>
        <v>91811.032500000001</v>
      </c>
      <c r="P10" s="11"/>
      <c r="Q10" s="23" t="s">
        <v>75</v>
      </c>
      <c r="R10" s="23">
        <f t="shared" ca="1" si="1"/>
        <v>5757640.5134030022</v>
      </c>
    </row>
    <row r="11" spans="1:18" ht="14.4" x14ac:dyDescent="0.3">
      <c r="A11" s="31" t="s">
        <v>76</v>
      </c>
      <c r="B11" s="14">
        <v>13436.06</v>
      </c>
      <c r="C11" s="15">
        <v>46256</v>
      </c>
      <c r="D11" s="17"/>
      <c r="E11" s="528" t="s">
        <v>838</v>
      </c>
      <c r="F11" s="526">
        <v>0</v>
      </c>
      <c r="G11" s="527">
        <v>46246</v>
      </c>
      <c r="H11" s="17"/>
      <c r="I11" s="7"/>
      <c r="J11" s="43" t="s">
        <v>78</v>
      </c>
      <c r="K11" s="44">
        <f>(K8*K3)-K6</f>
        <v>8378.6775000000016</v>
      </c>
      <c r="L11" s="45">
        <f t="shared" si="3"/>
        <v>30603.677500000002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6621286.5904134521</v>
      </c>
    </row>
    <row r="12" spans="1:18" ht="14.4" x14ac:dyDescent="0.3">
      <c r="A12" s="47" t="s">
        <v>81</v>
      </c>
      <c r="B12" s="48">
        <v>22225</v>
      </c>
      <c r="C12" s="15">
        <v>46256</v>
      </c>
      <c r="D12" s="17"/>
      <c r="E12" s="525" t="s">
        <v>839</v>
      </c>
      <c r="F12" s="526">
        <v>2064.7600000000002</v>
      </c>
      <c r="G12" s="527">
        <v>46246</v>
      </c>
      <c r="I12" s="7"/>
      <c r="J12" s="49"/>
      <c r="K12" s="25"/>
      <c r="L12" s="50">
        <f ca="1">L11/F3</f>
        <v>1.8698623380913656E-2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46246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175213.06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111557.75999999999</v>
      </c>
      <c r="L15" s="59">
        <f ca="1">K15/F3</f>
        <v>6.8160976387832931E-2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140312.51</v>
      </c>
      <c r="I16" s="7"/>
      <c r="J16" s="18" t="s">
        <v>46</v>
      </c>
      <c r="K16" s="63">
        <f>B12</f>
        <v>22225</v>
      </c>
      <c r="L16" s="20">
        <f ca="1">K16/F3</f>
        <v>1.35793126378621E-2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1570176.1</v>
      </c>
      <c r="P18" s="11"/>
    </row>
    <row r="19" spans="1:17" ht="14.4" x14ac:dyDescent="0.3">
      <c r="A19" s="68" t="s">
        <v>92</v>
      </c>
      <c r="B19" s="33">
        <f>SUM(B10:B18)</f>
        <v>133782.76</v>
      </c>
      <c r="C19" s="34">
        <f ca="1">B19/F3</f>
        <v>8.1740289025695051E-2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301510.11499999999</v>
      </c>
      <c r="P19" s="73">
        <f t="shared" ref="P19:P32" si="4">O19/$O$18</f>
        <v>0.19202312084612674</v>
      </c>
      <c r="Q19" s="74" t="s">
        <v>97</v>
      </c>
    </row>
    <row r="20" spans="1:17" ht="14.4" x14ac:dyDescent="0.3">
      <c r="B20" s="7"/>
      <c r="C20" s="37"/>
      <c r="E20" s="56">
        <f ca="1">F3</f>
        <v>1636680.78</v>
      </c>
      <c r="F20" s="44">
        <f ca="1">E20-E22</f>
        <v>221678.35000000009</v>
      </c>
      <c r="G20" s="34">
        <f ca="1">(E20-E22)/E22</f>
        <v>0.15666287583689881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278812.51999999996</v>
      </c>
      <c r="P20" s="78">
        <f t="shared" si="4"/>
        <v>0.17756767537093449</v>
      </c>
      <c r="Q20" s="79" t="s">
        <v>101</v>
      </c>
    </row>
    <row r="21" spans="1:17" ht="15.75" customHeight="1" x14ac:dyDescent="0.3">
      <c r="A21" s="551" t="s">
        <v>102</v>
      </c>
      <c r="B21" s="552"/>
      <c r="C21" s="55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0.18165960999999997</v>
      </c>
      <c r="L21" s="11"/>
      <c r="N21" s="27" t="s">
        <v>104</v>
      </c>
      <c r="O21" s="51">
        <f>($B$10+$B$11)*0.25</f>
        <v>27889.439999999999</v>
      </c>
      <c r="P21" s="82">
        <f t="shared" si="4"/>
        <v>1.776198223880748E-2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455542.58999999997</v>
      </c>
      <c r="C22" s="15">
        <v>46249</v>
      </c>
      <c r="E22" s="56">
        <v>1415002.43</v>
      </c>
      <c r="F22" s="45">
        <f ca="1">((F20/(C2-E21))*365)+E22</f>
        <v>1753548.8641004185</v>
      </c>
      <c r="G22" s="34">
        <f ca="1">(F22-E22)/E22</f>
        <v>0.23925501958354842</v>
      </c>
      <c r="I22" s="7"/>
      <c r="J22" s="81">
        <v>3000000</v>
      </c>
      <c r="K22" s="50">
        <f ca="1">1-($E$20/J22)</f>
        <v>0.45443973999999998</v>
      </c>
      <c r="L22" s="11"/>
      <c r="N22" s="5" t="s">
        <v>108</v>
      </c>
      <c r="O22" s="72">
        <f>($B$22+$B$23)*0.3</f>
        <v>180906.06899999999</v>
      </c>
      <c r="P22" s="73">
        <f t="shared" si="4"/>
        <v>0.11521387250767604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147477.63999999996</v>
      </c>
      <c r="C23" s="15">
        <f>C22</f>
        <v>46249</v>
      </c>
      <c r="E23" s="7"/>
      <c r="G23" s="65"/>
      <c r="I23" s="7"/>
      <c r="J23" s="81">
        <v>4000000</v>
      </c>
      <c r="K23" s="50">
        <f ca="1">1-($E$20/J23)</f>
        <v>0.59082980500000004</v>
      </c>
      <c r="L23" s="11"/>
      <c r="N23" s="13" t="s">
        <v>111</v>
      </c>
      <c r="O23" s="14">
        <f>($B$24+$B$25)*0.3</f>
        <v>167287.51199999996</v>
      </c>
      <c r="P23" s="78">
        <f t="shared" si="4"/>
        <v>0.10654060522256067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427201.25999999989</v>
      </c>
      <c r="C24" s="15">
        <f>C22</f>
        <v>46249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0.67266384400000001</v>
      </c>
      <c r="L24" s="11"/>
      <c r="N24" s="13" t="s">
        <v>113</v>
      </c>
      <c r="O24" s="14">
        <f t="shared" ref="O24:O25" si="5">($B$10+$B$11)*0.25</f>
        <v>27889.439999999999</v>
      </c>
      <c r="P24" s="78">
        <f t="shared" si="4"/>
        <v>1.776198223880748E-2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130423.78000000006</v>
      </c>
      <c r="C25" s="15">
        <f>C22</f>
        <v>46249</v>
      </c>
      <c r="E25" s="75" t="s">
        <v>34</v>
      </c>
      <c r="F25" s="76">
        <f ca="1">B7</f>
        <v>19965.809999999994</v>
      </c>
      <c r="G25" s="77">
        <f t="shared" ref="G25:G31" ca="1" si="6">F25/SUM($F$25:$F$31)</f>
        <v>1.2035093596347614E-2</v>
      </c>
      <c r="I25" s="7"/>
      <c r="J25" s="84"/>
      <c r="K25" s="25"/>
      <c r="L25" s="11"/>
      <c r="N25" s="27" t="s">
        <v>116</v>
      </c>
      <c r="O25" s="51">
        <f t="shared" si="5"/>
        <v>27889.439999999999</v>
      </c>
      <c r="P25" s="82">
        <f t="shared" si="4"/>
        <v>1.776198223880748E-2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1160645.27</v>
      </c>
      <c r="C26" s="34">
        <f ca="1">B26/F3</f>
        <v>0.70914578101173764</v>
      </c>
      <c r="E26" s="80" t="s">
        <v>103</v>
      </c>
      <c r="F26" s="30">
        <f>(B11)</f>
        <v>13436.06</v>
      </c>
      <c r="G26" s="20">
        <f t="shared" ca="1" si="6"/>
        <v>8.0990573217987333E-3</v>
      </c>
      <c r="I26" s="7"/>
      <c r="J26" s="49"/>
      <c r="K26" s="25"/>
      <c r="L26" s="11"/>
      <c r="N26" s="5" t="s">
        <v>119</v>
      </c>
      <c r="O26" s="72">
        <f>($B$22+$B$23)*0.2</f>
        <v>120604.046</v>
      </c>
      <c r="P26" s="73">
        <f t="shared" si="4"/>
        <v>7.6809248338450695E-2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98121.7</v>
      </c>
      <c r="G27" s="20">
        <f t="shared" ca="1" si="6"/>
        <v>5.9146302771224506E-2</v>
      </c>
      <c r="I27" s="7"/>
      <c r="J27" s="49"/>
      <c r="K27" s="25"/>
      <c r="L27" s="11"/>
      <c r="N27" s="13" t="s">
        <v>120</v>
      </c>
      <c r="O27" s="14">
        <f>($B$24+$B$25)*0.2</f>
        <v>111525.00799999999</v>
      </c>
      <c r="P27" s="78">
        <f t="shared" si="4"/>
        <v>7.1027070148373797E-2</v>
      </c>
      <c r="Q27" s="79" t="s">
        <v>101</v>
      </c>
    </row>
    <row r="28" spans="1:17" ht="15.75" customHeight="1" x14ac:dyDescent="0.3">
      <c r="A28" s="551" t="s">
        <v>115</v>
      </c>
      <c r="B28" s="552"/>
      <c r="C28" s="553"/>
      <c r="E28" s="80" t="s">
        <v>110</v>
      </c>
      <c r="F28" s="30">
        <f>B12</f>
        <v>22225</v>
      </c>
      <c r="G28" s="20">
        <f t="shared" ca="1" si="6"/>
        <v>1.3396899759079437E-2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11155.776</v>
      </c>
      <c r="P28" s="78">
        <f t="shared" si="4"/>
        <v>7.1047928955229921E-3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1160645.27</v>
      </c>
      <c r="G29" s="20">
        <f t="shared" ca="1" si="6"/>
        <v>0.69961972274644268</v>
      </c>
      <c r="H29" s="86"/>
      <c r="I29" s="7"/>
      <c r="J29" s="49"/>
      <c r="K29" s="25"/>
      <c r="L29" s="11"/>
      <c r="N29" s="27" t="s">
        <v>123</v>
      </c>
      <c r="O29" s="51">
        <f t="shared" si="7"/>
        <v>11155.776</v>
      </c>
      <c r="P29" s="82">
        <f t="shared" si="4"/>
        <v>7.1047928955229921E-3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275748.07</v>
      </c>
      <c r="G30" s="20">
        <f t="shared" ca="1" si="6"/>
        <v>0.16621683925982542</v>
      </c>
      <c r="H30" s="86"/>
      <c r="I30" s="7"/>
      <c r="J30" s="49"/>
      <c r="K30" s="25"/>
      <c r="L30" s="11"/>
      <c r="N30" s="5" t="s">
        <v>115</v>
      </c>
      <c r="O30" s="72">
        <f>B31-F6</f>
        <v>275748.07</v>
      </c>
      <c r="P30" s="73">
        <f t="shared" si="4"/>
        <v>0.17561601529917567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0.16848005632472815</v>
      </c>
      <c r="E31" s="85" t="s">
        <v>118</v>
      </c>
      <c r="F31" s="44">
        <f>B40-F8-F7</f>
        <v>68824</v>
      </c>
      <c r="G31" s="34">
        <f t="shared" ca="1" si="6"/>
        <v>4.1486084545281583E-2</v>
      </c>
      <c r="I31" s="7"/>
      <c r="J31" s="49"/>
      <c r="K31" s="25"/>
      <c r="L31" s="11"/>
      <c r="N31" s="27" t="s">
        <v>127</v>
      </c>
      <c r="O31" s="51">
        <f>($B$10+$B$11)*0.05</f>
        <v>5577.8879999999999</v>
      </c>
      <c r="P31" s="82">
        <f t="shared" si="4"/>
        <v>3.552396447761496E-3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22225</v>
      </c>
      <c r="P32" s="88">
        <f t="shared" si="4"/>
        <v>1.4154463311471879E-2</v>
      </c>
      <c r="Q32" s="89" t="s">
        <v>59</v>
      </c>
    </row>
    <row r="33" spans="1:16" ht="15.75" customHeight="1" x14ac:dyDescent="0.3">
      <c r="A33" s="551" t="s">
        <v>118</v>
      </c>
      <c r="B33" s="552"/>
      <c r="C33" s="55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608212.07499999995</v>
      </c>
      <c r="P35" s="59">
        <f t="shared" ref="P35:P39" si="8">O35/$O$18</f>
        <v>0.38735277845586868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403972.46099999995</v>
      </c>
      <c r="P36" s="20">
        <f t="shared" si="8"/>
        <v>0.25727844220785168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254440.60600000003</v>
      </c>
      <c r="P37" s="20">
        <f t="shared" si="8"/>
        <v>0.1620459042778705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281325.95799999998</v>
      </c>
      <c r="P38" s="20">
        <f t="shared" si="8"/>
        <v>0.17916841174693715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22225</v>
      </c>
      <c r="P39" s="91">
        <f t="shared" si="8"/>
        <v>1.4154463311471879E-2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4.2050961214318165E-2</v>
      </c>
      <c r="E40" s="25"/>
      <c r="F40" s="25"/>
      <c r="G40" s="25"/>
      <c r="N40" s="93" t="s">
        <v>137</v>
      </c>
      <c r="O40" s="94">
        <f t="shared" ref="O40:P40" si="9">SUM(O35:O39)</f>
        <v>1570176.1</v>
      </c>
      <c r="P40" s="95">
        <f t="shared" si="9"/>
        <v>0.99999999999999978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M31" sqref="M31"/>
    </sheetView>
  </sheetViews>
  <sheetFormatPr defaultColWidth="14.44140625" defaultRowHeight="15" customHeight="1" x14ac:dyDescent="0.3"/>
  <cols>
    <col min="1" max="1" width="12.44140625" bestFit="1" customWidth="1"/>
    <col min="2" max="2" width="13" bestFit="1" customWidth="1"/>
    <col min="3" max="3" width="7.44140625" bestFit="1" customWidth="1"/>
    <col min="4" max="4" width="13" bestFit="1" customWidth="1"/>
    <col min="5" max="5" width="7.44140625" customWidth="1"/>
    <col min="6" max="6" width="7.33203125" customWidth="1"/>
    <col min="7" max="7" width="21.77734375" bestFit="1" customWidth="1"/>
    <col min="8" max="8" width="11.88671875" bestFit="1" customWidth="1"/>
    <col min="9" max="9" width="7.44140625" bestFit="1" customWidth="1"/>
    <col min="10" max="10" width="11.88671875" bestFit="1" customWidth="1"/>
    <col min="11" max="11" width="7.44140625" bestFit="1" customWidth="1"/>
    <col min="12" max="12" width="8.6640625" customWidth="1"/>
    <col min="13" max="13" width="27.6640625" bestFit="1" customWidth="1"/>
    <col min="14" max="14" width="11.88671875" bestFit="1" customWidth="1"/>
    <col min="15" max="15" width="7.44140625" bestFit="1" customWidth="1"/>
    <col min="16" max="16" width="11.88671875" bestFit="1" customWidth="1"/>
    <col min="17" max="17" width="7.44140625" bestFit="1" customWidth="1"/>
    <col min="18" max="18" width="8.6640625" customWidth="1"/>
    <col min="19" max="19" width="19.5546875" bestFit="1" customWidth="1"/>
    <col min="20" max="20" width="11.88671875" bestFit="1" customWidth="1"/>
    <col min="21" max="21" width="7.44140625" bestFit="1" customWidth="1"/>
    <col min="22" max="22" width="12.6640625" bestFit="1" customWidth="1"/>
    <col min="23" max="23" width="8.21875" bestFit="1" customWidth="1"/>
  </cols>
  <sheetData>
    <row r="1" spans="1:23" ht="14.4" x14ac:dyDescent="0.3">
      <c r="A1" s="5"/>
      <c r="B1" s="558" t="s">
        <v>36</v>
      </c>
      <c r="C1" s="557"/>
      <c r="D1" s="559" t="s">
        <v>140</v>
      </c>
      <c r="E1" s="553"/>
      <c r="G1" s="96"/>
      <c r="H1" s="556" t="s">
        <v>36</v>
      </c>
      <c r="I1" s="557"/>
      <c r="J1" s="555" t="s">
        <v>140</v>
      </c>
      <c r="K1" s="553"/>
      <c r="M1" s="96"/>
      <c r="N1" s="556" t="s">
        <v>36</v>
      </c>
      <c r="O1" s="557"/>
      <c r="P1" s="555" t="s">
        <v>140</v>
      </c>
      <c r="Q1" s="553"/>
      <c r="S1" s="96"/>
      <c r="T1" s="556" t="s">
        <v>36</v>
      </c>
      <c r="U1" s="557"/>
      <c r="V1" s="555" t="s">
        <v>140</v>
      </c>
      <c r="W1" s="553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133641.67000000001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60928.739999999991</v>
      </c>
      <c r="K2" s="102">
        <f>J2/D2</f>
        <v>0.45591124385081377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52063.78</v>
      </c>
      <c r="Q2" s="102">
        <f>P2/D2</f>
        <v>0.38957744242495618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20649.150000000027</v>
      </c>
      <c r="W2" s="102">
        <f>V2/D2</f>
        <v>0.15451131372423005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68173.67</v>
      </c>
      <c r="E4" s="20">
        <f t="shared" ref="E4:E7" si="1">D4/$D$2</f>
        <v>0.5101228531490215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9094.59</v>
      </c>
      <c r="K4" s="545">
        <f>J4/$D$2</f>
        <v>6.8052052926306589E-2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8464.31</v>
      </c>
      <c r="Q4" s="545">
        <f t="shared" ref="Q4:Q12" si="3">P4/$D$2</f>
        <v>6.3335859242106135E-2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33329.74</v>
      </c>
      <c r="W4" s="102">
        <f t="shared" ref="W4:W7" si="5">V4/$D$2</f>
        <v>0.24939631478714683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47564.740000000005</v>
      </c>
      <c r="E5" s="20">
        <f t="shared" si="1"/>
        <v>0.35591249346105897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463.96</v>
      </c>
      <c r="K5" s="545">
        <f t="shared" ref="K5:K30" si="6">J5/$D$2</f>
        <v>3.4716716724656309E-3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463.96</v>
      </c>
      <c r="Q5" s="545">
        <f>P5/$D$2</f>
        <v>3.4716716724656309E-3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350</v>
      </c>
      <c r="W5" s="102">
        <f t="shared" si="5"/>
        <v>2.6189436273880741E-3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11503.260000000002</v>
      </c>
      <c r="E6" s="20">
        <f t="shared" si="1"/>
        <v>8.6075398489108987E-2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4885.74</v>
      </c>
      <c r="K6" s="545">
        <f>J6/$D$2</f>
        <v>3.655850753735717E-2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5142.7699999999995</v>
      </c>
      <c r="Q6" s="545">
        <f t="shared" si="3"/>
        <v>3.8481784910350182E-2</v>
      </c>
      <c r="S6" s="98" t="s">
        <v>148</v>
      </c>
      <c r="T6" s="103"/>
      <c r="U6" s="100"/>
      <c r="V6" s="104">
        <f>'Budget Breakdown'!T16</f>
        <v>5377.0800000000236</v>
      </c>
      <c r="W6" s="102">
        <f t="shared" si="5"/>
        <v>4.0235055428445507E-2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6400</v>
      </c>
      <c r="E7" s="34">
        <f t="shared" si="1"/>
        <v>4.7889254900810502E-2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10052.84</v>
      </c>
      <c r="K7" s="545">
        <f t="shared" si="6"/>
        <v>7.5222346443291219E-2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6247.4000000000005</v>
      </c>
      <c r="Q7" s="545">
        <f>P7/$D$2</f>
        <v>4.6747395479269302E-2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-18407.669999999995</v>
      </c>
      <c r="W7" s="116">
        <f t="shared" si="5"/>
        <v>-0.13773900011875034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125.30000000000001</v>
      </c>
      <c r="K8" s="545">
        <f t="shared" ref="K8:K16" si="9">J8/$D$2</f>
        <v>9.3758181860493063E-4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2538.5100000000002</v>
      </c>
      <c r="Q8" s="545">
        <f>P8/$D$2</f>
        <v>1.8994898821602574E-2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2333.6</v>
      </c>
      <c r="K9" s="545">
        <f t="shared" si="9"/>
        <v>1.7461619568208027E-2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6249.51</v>
      </c>
      <c r="Q9" s="545">
        <f t="shared" si="3"/>
        <v>4.6763183967994414E-2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833.47500000000002</v>
      </c>
      <c r="K10" s="545">
        <f t="shared" si="9"/>
        <v>6.236640113820786E-3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833.47500000000002</v>
      </c>
      <c r="Q10" s="545">
        <f>P10/$D$2</f>
        <v>6.236640113820786E-3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1361.46</v>
      </c>
      <c r="K11" s="545">
        <f t="shared" si="9"/>
        <v>1.0187391402696479E-2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1355.78</v>
      </c>
      <c r="Q11" s="545">
        <f>P11/$D$2</f>
        <v>1.0144889688972009E-2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1090.83</v>
      </c>
      <c r="K12" s="545">
        <f t="shared" si="9"/>
        <v>8.1623493630392369E-3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7.48269607825164E-3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943.99</v>
      </c>
      <c r="K13" s="545">
        <f t="shared" si="9"/>
        <v>7.0635902709087657E-3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1600</v>
      </c>
      <c r="Q13" s="545">
        <f t="shared" ref="Q13:Q18" si="11">P13/$D$2</f>
        <v>1.1972313725202625E-2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6.7147469797406737E-3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900</v>
      </c>
      <c r="Q14" s="545">
        <f t="shared" si="11"/>
        <v>6.7344264704264764E-3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7.48269607825164E-3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772.73000000000013</v>
      </c>
      <c r="Q15" s="545">
        <f t="shared" si="11"/>
        <v>5.782103740547391E-3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900</v>
      </c>
      <c r="K16" s="545">
        <f t="shared" si="9"/>
        <v>6.7344264704264764E-3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861.02999999999986</v>
      </c>
      <c r="Q16" s="545">
        <f t="shared" si="11"/>
        <v>6.4428258042570092E-3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8089.9400000000005</v>
      </c>
      <c r="K17" s="545">
        <f t="shared" si="6"/>
        <v>6.0534562311291076E-2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6528.84</v>
      </c>
      <c r="Q17" s="545">
        <f t="shared" si="11"/>
        <v>4.8853325463532438E-2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755.41000000000008</v>
      </c>
      <c r="K18" s="545">
        <f t="shared" ref="K18:K25" si="13">J18/$D$2</f>
        <v>5.6525034444720726E-3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9105.4649999999983</v>
      </c>
      <c r="Q18" s="545">
        <f t="shared" si="11"/>
        <v>6.8133427246157563E-2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778.62</v>
      </c>
      <c r="K19" s="545">
        <f t="shared" si="13"/>
        <v>5.8261768204482924E-3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548.25</v>
      </c>
      <c r="K20" s="545">
        <f t="shared" si="13"/>
        <v>4.1023881249014618E-3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1616.6400000000003</v>
      </c>
      <c r="K21" s="545">
        <f t="shared" si="13"/>
        <v>1.2096825787944734E-2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1.6155140832945291E-2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193.53</v>
      </c>
      <c r="K23" s="545">
        <f t="shared" si="13"/>
        <v>1.4481261720240401E-3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193.53</v>
      </c>
      <c r="K24" s="545">
        <f t="shared" si="13"/>
        <v>1.4481261720240401E-3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278.45999999999998</v>
      </c>
      <c r="K25" s="545">
        <f t="shared" si="13"/>
        <v>2.0836315499499517E-3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9105.4649999999983</v>
      </c>
      <c r="K26" s="545">
        <f t="shared" si="6"/>
        <v>6.8133427246157563E-2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3.745089387164946E-3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1.8315993806422803E-2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278.45999999999998</v>
      </c>
      <c r="K30" s="545">
        <f t="shared" si="6"/>
        <v>2.0836315499499517E-3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N10" sqref="N10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60" t="s">
        <v>151</v>
      </c>
      <c r="B1" s="561"/>
      <c r="C1" s="561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S1" activePane="topRight" state="frozen"/>
      <selection pane="topRight" activeCell="F22" sqref="F22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2.77734375" bestFit="1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46235</v>
      </c>
      <c r="X1" s="250">
        <v>46265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2" t="s">
        <v>261</v>
      </c>
      <c r="B3" s="548"/>
      <c r="C3" s="266" t="s">
        <v>156</v>
      </c>
      <c r="D3" s="267"/>
      <c r="E3" s="268">
        <f t="shared" ref="E3:F3" si="0">SUM(E5:E46)</f>
        <v>128264.59</v>
      </c>
      <c r="F3" s="268">
        <f t="shared" si="0"/>
        <v>9177.5447079466467</v>
      </c>
      <c r="G3" s="269">
        <f>1-((E3/SUM(E3:F3)))</f>
        <v>6.6773880713132061E-2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20061.939999999999</v>
      </c>
      <c r="V3" s="274"/>
      <c r="W3" s="236">
        <f>SUM(W5:W46)</f>
        <v>7376.7300000000005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2" t="s">
        <v>262</v>
      </c>
      <c r="B4" s="563"/>
      <c r="C4" s="548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1157.5624594142259</v>
      </c>
      <c r="E5" s="289">
        <f>I5+K5+M5+O5+Q5+S5+U5+W5+Y5+AA5+AC5+AE5</f>
        <v>9094.59</v>
      </c>
      <c r="F5" s="289">
        <f t="shared" ref="F5:F12" si="2">J5+L5+N5+P5+R5+T5+V5+X5</f>
        <v>505.4099999999994</v>
      </c>
      <c r="G5" s="269">
        <f t="shared" ref="G5:G12" si="3">1-((E5/SUM(E5:F5)))</f>
        <v>5.2646874999999982E-2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681.76</v>
      </c>
      <c r="X5" s="236">
        <f t="shared" ref="X5:X12" si="11">H5-W5</f>
        <v>518.24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1077.3402100418409</v>
      </c>
      <c r="E6" s="289">
        <f t="shared" ref="E6:E12" si="16">Q6+S6+U6+W6+Y6+AA6+AC6+AE6+I6+K6+M6+O6</f>
        <v>8464.31</v>
      </c>
      <c r="F6" s="289">
        <f t="shared" si="2"/>
        <v>1135.690000000001</v>
      </c>
      <c r="G6" s="269">
        <f t="shared" si="3"/>
        <v>0.11830104166666677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1129.5999999999999</v>
      </c>
      <c r="V6" s="273">
        <f t="shared" si="10"/>
        <v>70.400000000000091</v>
      </c>
      <c r="W6" s="236">
        <f>SUMIFS('Checking Transaction Log'!$E:$E,'Checking Transaction Log'!$C:$C,"&gt;="&amp;W1,'Checking Transaction Log'!$C:$C,"&lt;="&amp;X1,'Checking Transaction Log'!$A:$A,"D",'Checking Transaction Log'!$B:$B,2)</f>
        <v>554.86</v>
      </c>
      <c r="X6" s="236">
        <f t="shared" si="11"/>
        <v>645.14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118.10596820083683</v>
      </c>
      <c r="E7" s="289">
        <f t="shared" si="16"/>
        <v>927.92</v>
      </c>
      <c r="F7" s="289">
        <f t="shared" si="2"/>
        <v>272.08000000000004</v>
      </c>
      <c r="G7" s="269">
        <f t="shared" si="3"/>
        <v>0.22673333333333334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5.86</v>
      </c>
      <c r="X7" s="236">
        <f t="shared" si="11"/>
        <v>144.13999999999999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621.85862259414228</v>
      </c>
      <c r="E8" s="289">
        <f t="shared" si="16"/>
        <v>4885.74</v>
      </c>
      <c r="F8" s="289">
        <f t="shared" si="2"/>
        <v>-85.740000000000123</v>
      </c>
      <c r="G8" s="269">
        <f t="shared" si="3"/>
        <v>-1.7862499999999892E-2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604.87</v>
      </c>
      <c r="V8" s="273">
        <f t="shared" si="10"/>
        <v>-4.8700000000000045</v>
      </c>
      <c r="W8" s="236">
        <f>SUMIFS('Checking Transaction Log'!$E:$E,'Checking Transaction Log'!$C:$C,"&gt;="&amp;W1,'Checking Transaction Log'!$C:$C,"&lt;="&amp;X1,'Checking Transaction Log'!$A:$A,"D",'Checking Transaction Log'!$B:$B,4)</f>
        <v>387.64</v>
      </c>
      <c r="X8" s="236">
        <f t="shared" si="11"/>
        <v>212.36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654.57348702928869</v>
      </c>
      <c r="E9" s="289">
        <f t="shared" si="16"/>
        <v>5142.7699999999995</v>
      </c>
      <c r="F9" s="289">
        <f t="shared" si="2"/>
        <v>457.22999999999996</v>
      </c>
      <c r="G9" s="269">
        <f t="shared" si="3"/>
        <v>8.1648214285714227E-2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530.84</v>
      </c>
      <c r="V9" s="273">
        <f t="shared" si="10"/>
        <v>169.15999999999997</v>
      </c>
      <c r="W9" s="236">
        <f>SUMIFS('Checking Transaction Log'!$E:$E,'Checking Transaction Log'!$C:$C,"&gt;="&amp;W1,'Checking Transaction Log'!$C:$C,"&lt;="&amp;X1,'Checking Transaction Log'!$A:$A,"D",'Checking Transaction Log'!$B:$B,5)</f>
        <v>377.12</v>
      </c>
      <c r="X9" s="236">
        <f t="shared" si="11"/>
        <v>322.88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795.17116317991645</v>
      </c>
      <c r="E10" s="289">
        <f t="shared" si="16"/>
        <v>6247.4000000000005</v>
      </c>
      <c r="F10" s="289">
        <f t="shared" si="2"/>
        <v>952.59999999999945</v>
      </c>
      <c r="G10" s="269">
        <f t="shared" si="3"/>
        <v>0.13230555555555545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10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733.39000000000021</v>
      </c>
      <c r="X10" s="236">
        <f t="shared" si="11"/>
        <v>166.60999999999979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323.10240251046031</v>
      </c>
      <c r="E11" s="289">
        <f t="shared" si="16"/>
        <v>2538.5100000000002</v>
      </c>
      <c r="F11" s="289">
        <f t="shared" si="2"/>
        <v>261.49000000000012</v>
      </c>
      <c r="G11" s="269">
        <f t="shared" si="3"/>
        <v>9.338928571428573E-2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374.35</v>
      </c>
      <c r="X11" s="236">
        <f t="shared" si="11"/>
        <v>-24.350000000000023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795.43972468619245</v>
      </c>
      <c r="E12" s="289">
        <f t="shared" si="16"/>
        <v>6249.51</v>
      </c>
      <c r="F12" s="289">
        <f t="shared" si="2"/>
        <v>-649.5100000000001</v>
      </c>
      <c r="G12" s="269">
        <f t="shared" si="3"/>
        <v>-0.11598392857142859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776.11000000000013</v>
      </c>
      <c r="X12" s="236">
        <f t="shared" si="11"/>
        <v>-76.110000000000127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1279.5288401673643</v>
      </c>
      <c r="E14" s="289">
        <f t="shared" ref="E14:E31" si="18">Q14+S14+U14+W14+Y14+AA14+AC14+AE14+I14+K14+M14+O14</f>
        <v>10052.84</v>
      </c>
      <c r="F14" s="289">
        <f t="shared" ref="F14:F31" si="19">J14+L14+N14+P14+R14+T14+V14+X14</f>
        <v>227.15999999999985</v>
      </c>
      <c r="G14" s="269">
        <f t="shared" ref="G14:G31" si="20">1-((E14/SUM(E14:F14)))</f>
        <v>2.2097276264591459E-2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1231.68</v>
      </c>
      <c r="X14" s="236">
        <f t="shared" ref="X14:X31" si="28">H14-W14</f>
        <v>53.319999999999936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15.948225941422596</v>
      </c>
      <c r="E15" s="289">
        <f t="shared" si="18"/>
        <v>125.30000000000001</v>
      </c>
      <c r="F15" s="289">
        <f t="shared" si="19"/>
        <v>34.70000000000001</v>
      </c>
      <c r="G15" s="269">
        <f t="shared" si="20"/>
        <v>0.21687500000000004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17.899999999999999</v>
      </c>
      <c r="V15" s="273">
        <f t="shared" si="27"/>
        <v>2.1000000000000014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297.02138912133893</v>
      </c>
      <c r="E16" s="289">
        <f t="shared" si="18"/>
        <v>2333.6</v>
      </c>
      <c r="F16" s="289">
        <f t="shared" si="19"/>
        <v>-173.60000000000002</v>
      </c>
      <c r="G16" s="269">
        <f t="shared" si="20"/>
        <v>-8.0370370370370425E-2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256.83999999999997</v>
      </c>
      <c r="X16" s="236">
        <f t="shared" si="28"/>
        <v>13.160000000000025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212.16995397489544</v>
      </c>
      <c r="E17" s="289">
        <f t="shared" si="18"/>
        <v>1666.95</v>
      </c>
      <c r="F17" s="289">
        <f t="shared" si="19"/>
        <v>-26.949999999999989</v>
      </c>
      <c r="G17" s="269">
        <f t="shared" si="20"/>
        <v>-1.6432926829268224E-2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225</v>
      </c>
      <c r="X17" s="236">
        <f t="shared" si="28"/>
        <v>-20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173.28708451882846</v>
      </c>
      <c r="E18" s="289">
        <f t="shared" si="18"/>
        <v>1361.46</v>
      </c>
      <c r="F18" s="289">
        <f t="shared" si="19"/>
        <v>78.539999999999992</v>
      </c>
      <c r="G18" s="269">
        <f t="shared" si="20"/>
        <v>5.4541666666666599E-2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331.81</v>
      </c>
      <c r="X18" s="236">
        <f t="shared" si="28"/>
        <v>-151.81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138.84120753138075</v>
      </c>
      <c r="E19" s="289">
        <f t="shared" si="18"/>
        <v>1090.83</v>
      </c>
      <c r="F19" s="289">
        <f t="shared" si="19"/>
        <v>29.169999999999931</v>
      </c>
      <c r="G19" s="269">
        <f t="shared" si="20"/>
        <v>2.6044642857142697E-2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136.92000000000002</v>
      </c>
      <c r="X19" s="236">
        <f t="shared" si="28"/>
        <v>3.0799999999999841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120.15136317991633</v>
      </c>
      <c r="E20" s="289">
        <f t="shared" si="18"/>
        <v>943.99</v>
      </c>
      <c r="F20" s="289">
        <f t="shared" si="19"/>
        <v>-143.98999999999998</v>
      </c>
      <c r="G20" s="269">
        <f t="shared" si="20"/>
        <v>-0.17998749999999997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64.28</v>
      </c>
      <c r="X20" s="236">
        <f t="shared" si="28"/>
        <v>35.72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114.2175539748954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172.56413221757322</v>
      </c>
      <c r="E22" s="289">
        <f t="shared" si="18"/>
        <v>1355.78</v>
      </c>
      <c r="F22" s="289">
        <f t="shared" si="19"/>
        <v>-195.78000000000003</v>
      </c>
      <c r="G22" s="269">
        <f t="shared" si="20"/>
        <v>-0.16877586206896544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141.65</v>
      </c>
      <c r="X22" s="236">
        <f t="shared" si="28"/>
        <v>3.3499999999999943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254.56066945606696</v>
      </c>
      <c r="E23" s="289">
        <f t="shared" si="18"/>
        <v>2000</v>
      </c>
      <c r="F23" s="289">
        <f t="shared" si="19"/>
        <v>1200</v>
      </c>
      <c r="G23" s="269">
        <f t="shared" si="20"/>
        <v>0.375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203.64853556485355</v>
      </c>
      <c r="E24" s="289">
        <f t="shared" si="18"/>
        <v>1600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200</v>
      </c>
      <c r="X24" s="236">
        <f t="shared" si="28"/>
        <v>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229.10460251046027</v>
      </c>
      <c r="E25" s="289">
        <f t="shared" si="18"/>
        <v>1800</v>
      </c>
      <c r="F25" s="289">
        <f t="shared" si="19"/>
        <v>3000</v>
      </c>
      <c r="G25" s="269">
        <f t="shared" si="20"/>
        <v>0.625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98.353333054393332</v>
      </c>
      <c r="E26" s="289">
        <f t="shared" si="18"/>
        <v>772.73000000000013</v>
      </c>
      <c r="F26" s="289">
        <f t="shared" si="19"/>
        <v>-92.73</v>
      </c>
      <c r="G26" s="269">
        <f t="shared" si="20"/>
        <v>-0.13636764705882354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128.67000000000002</v>
      </c>
      <c r="V26" s="273">
        <f t="shared" si="27"/>
        <v>-43.670000000000016</v>
      </c>
      <c r="W26" s="236">
        <f>SUMIFS('Checking Transaction Log'!$E:$E,'Checking Transaction Log'!$C:$C,"&gt;="&amp;W1,'Checking Transaction Log'!$C:$C,"&lt;="&amp;X1,'Checking Transaction Log'!$A:$A,"F",'Checking Transaction Log'!$B:$B,21)</f>
        <v>81</v>
      </c>
      <c r="X26" s="236">
        <f t="shared" si="28"/>
        <v>4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109.59218661087866</v>
      </c>
      <c r="E27" s="289">
        <f t="shared" si="18"/>
        <v>861.02999999999986</v>
      </c>
      <c r="F27" s="289">
        <f t="shared" si="19"/>
        <v>-61.03</v>
      </c>
      <c r="G27" s="269">
        <f t="shared" si="20"/>
        <v>-7.6287500000000064E-2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90.46</v>
      </c>
      <c r="X27" s="236">
        <f t="shared" si="28"/>
        <v>9.5400000000000063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1029.6902711297071</v>
      </c>
      <c r="E28" s="289">
        <f t="shared" si="18"/>
        <v>8089.9400000000005</v>
      </c>
      <c r="F28" s="289">
        <f t="shared" si="19"/>
        <v>1510.059999999999</v>
      </c>
      <c r="G28" s="269">
        <f t="shared" si="20"/>
        <v>0.15729791666666659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529.46</v>
      </c>
      <c r="X28" s="236">
        <f t="shared" si="28"/>
        <v>670.54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96.14883765690378</v>
      </c>
      <c r="E29" s="289">
        <f t="shared" si="18"/>
        <v>755.41000000000008</v>
      </c>
      <c r="F29" s="289">
        <f t="shared" si="19"/>
        <v>204.59</v>
      </c>
      <c r="G29" s="269">
        <f t="shared" si="20"/>
        <v>0.21311458333333333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92.25</v>
      </c>
      <c r="V29" s="273">
        <f t="shared" si="27"/>
        <v>27.75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99.103014225941422</v>
      </c>
      <c r="E30" s="289">
        <f t="shared" si="18"/>
        <v>778.62</v>
      </c>
      <c r="F30" s="289">
        <f t="shared" si="19"/>
        <v>-178.61999999999998</v>
      </c>
      <c r="G30" s="269">
        <f t="shared" si="20"/>
        <v>-0.29770000000000008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81.349999999999994</v>
      </c>
      <c r="X30" s="236">
        <f t="shared" si="28"/>
        <v>-6.3499999999999943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69.781443514644351</v>
      </c>
      <c r="E31" s="289">
        <f t="shared" si="18"/>
        <v>548.25</v>
      </c>
      <c r="F31" s="289">
        <f t="shared" si="19"/>
        <v>51.749999999999986</v>
      </c>
      <c r="G31" s="269">
        <f t="shared" si="20"/>
        <v>8.6250000000000049E-2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65.19</v>
      </c>
      <c r="X31" s="236">
        <f t="shared" si="28"/>
        <v>9.8100000000000023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311.83682008368203</v>
      </c>
      <c r="E33" s="289">
        <f t="shared" ref="E33:E43" si="34">Q33+S33+U33+W33+Y33+AA33+AC33+AE33+I33+K33+M33+O33</f>
        <v>2450</v>
      </c>
      <c r="F33" s="289">
        <f t="shared" ref="F33:F43" si="35">J33+L33+N33+P33+R33+T33+V33+X33</f>
        <v>350</v>
      </c>
      <c r="G33" s="269">
        <f t="shared" ref="G33:G43" si="36">1-((E33/SUM(E33:F33)))</f>
        <v>0.125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350</v>
      </c>
      <c r="V33" s="273">
        <f t="shared" ref="V33:V43" si="43">H33-U33</f>
        <v>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285.10794979079498</v>
      </c>
      <c r="E34" s="289">
        <f t="shared" si="34"/>
        <v>2240</v>
      </c>
      <c r="F34" s="289">
        <f t="shared" si="35"/>
        <v>320</v>
      </c>
      <c r="G34" s="269">
        <f t="shared" si="36"/>
        <v>0.125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320</v>
      </c>
      <c r="V34" s="273">
        <f t="shared" si="43"/>
        <v>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22.274058577405857</v>
      </c>
      <c r="E35" s="289">
        <f t="shared" si="34"/>
        <v>175</v>
      </c>
      <c r="F35" s="289">
        <f t="shared" si="35"/>
        <v>25</v>
      </c>
      <c r="G35" s="269">
        <f t="shared" si="36"/>
        <v>0.125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25</v>
      </c>
      <c r="V35" s="273">
        <f t="shared" si="43"/>
        <v>0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22.274058577405857</v>
      </c>
      <c r="E36" s="289">
        <f t="shared" si="34"/>
        <v>175</v>
      </c>
      <c r="F36" s="289">
        <f t="shared" si="35"/>
        <v>25</v>
      </c>
      <c r="G36" s="269">
        <f t="shared" si="36"/>
        <v>0.125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25</v>
      </c>
      <c r="V36" s="273">
        <f t="shared" si="43"/>
        <v>0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40.093305439330543</v>
      </c>
      <c r="E37" s="289">
        <f t="shared" si="34"/>
        <v>315</v>
      </c>
      <c r="F37" s="289">
        <f t="shared" si="35"/>
        <v>45</v>
      </c>
      <c r="G37" s="269">
        <f t="shared" si="36"/>
        <v>0.125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45</v>
      </c>
      <c r="V37" s="273">
        <f t="shared" si="43"/>
        <v>0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356.38493723849371</v>
      </c>
      <c r="E38" s="289">
        <f t="shared" si="34"/>
        <v>2800</v>
      </c>
      <c r="F38" s="289">
        <f t="shared" si="35"/>
        <v>400</v>
      </c>
      <c r="G38" s="269">
        <f t="shared" si="36"/>
        <v>0.125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400</v>
      </c>
      <c r="V38" s="273">
        <f t="shared" si="43"/>
        <v>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334.1108786610879</v>
      </c>
      <c r="E39" s="289">
        <f t="shared" si="34"/>
        <v>2625</v>
      </c>
      <c r="F39" s="289">
        <f t="shared" si="35"/>
        <v>375</v>
      </c>
      <c r="G39" s="269">
        <f t="shared" si="36"/>
        <v>0.125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375</v>
      </c>
      <c r="V39" s="273">
        <f t="shared" si="43"/>
        <v>0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89.096234309623426</v>
      </c>
      <c r="E40" s="289">
        <f t="shared" si="34"/>
        <v>700</v>
      </c>
      <c r="F40" s="289">
        <f t="shared" si="35"/>
        <v>100</v>
      </c>
      <c r="G40" s="269">
        <f t="shared" si="36"/>
        <v>0.125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100</v>
      </c>
      <c r="V40" s="273">
        <f t="shared" si="43"/>
        <v>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75.731799163179929</v>
      </c>
      <c r="E41" s="289">
        <f t="shared" si="34"/>
        <v>595</v>
      </c>
      <c r="F41" s="289">
        <f t="shared" si="35"/>
        <v>85</v>
      </c>
      <c r="G41" s="269">
        <f t="shared" si="36"/>
        <v>0.125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85</v>
      </c>
      <c r="V41" s="273">
        <f t="shared" si="43"/>
        <v>0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204.9213389121339</v>
      </c>
      <c r="E42" s="289">
        <f t="shared" si="34"/>
        <v>1610</v>
      </c>
      <c r="F42" s="289">
        <f t="shared" si="35"/>
        <v>230</v>
      </c>
      <c r="G42" s="269">
        <f t="shared" si="36"/>
        <v>0.125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230</v>
      </c>
      <c r="V42" s="273">
        <f t="shared" si="43"/>
        <v>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40.093305439330543</v>
      </c>
      <c r="E43" s="289">
        <f t="shared" si="34"/>
        <v>315</v>
      </c>
      <c r="F43" s="289">
        <f t="shared" si="35"/>
        <v>45</v>
      </c>
      <c r="G43" s="269">
        <f t="shared" si="36"/>
        <v>0.125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45</v>
      </c>
      <c r="V43" s="273">
        <f t="shared" si="43"/>
        <v>0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44.548117154811713</v>
      </c>
      <c r="E45" s="289">
        <f t="shared" ref="E45:E46" si="50">Q45+S45+U45+W45+Y45+AA45+AC45+AE45+I45+K45+M45+O45</f>
        <v>350</v>
      </c>
      <c r="F45" s="289">
        <f>J45+L45+N45+P45+R45+T45+V45+X45</f>
        <v>50</v>
      </c>
      <c r="G45" s="269">
        <f t="shared" ref="G45:G46" si="51">1-((E45/SUM(E45:F45)))</f>
        <v>0.125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4242.2204635983262</v>
      </c>
      <c r="E46" s="289">
        <f t="shared" si="50"/>
        <v>33329.74</v>
      </c>
      <c r="F46" s="289">
        <f>J46+L46+N46+P46+R46+T46+V46+X46</f>
        <v>-287.6052920533557</v>
      </c>
      <c r="G46" s="269">
        <f t="shared" si="51"/>
        <v>-8.7041982788171879E-3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8746.27</v>
      </c>
      <c r="V46" s="273">
        <f t="shared" si="58"/>
        <v>-4616.00316150667</v>
      </c>
      <c r="W46" s="236">
        <f>SUMIFS('Checking Transaction Log'!$E:$E,'Checking Transaction Log'!$C:$C,"&gt;="&amp;W1,'Checking Transaction Log'!$C:$C,"&lt;="&amp;X1,'Checking Transaction Log'!$A:$A,"s",'Checking Transaction Log'!$B:$B,37)</f>
        <v>50</v>
      </c>
      <c r="X46" s="236">
        <f t="shared" si="59"/>
        <v>4080.2668384933304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4130.2668384933304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4130.2668384933304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8677.1675372384943</v>
      </c>
      <c r="E49" s="268">
        <f t="shared" ref="E49:E52" si="65">Q49+S49+U49+W49+Y49+AA49+AC49+AE49+I49+K49+M49+O49</f>
        <v>68173.67</v>
      </c>
      <c r="F49" s="268">
        <f>E49-('Proposed Budget'!J68*14)</f>
        <v>3804.1019563800073</v>
      </c>
      <c r="G49" s="246">
        <f t="shared" ref="G49:G50" si="66">(E49/(E49-F49))-1</f>
        <v>5.9097832593845601E-2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9441.7000000000007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4729.33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6054.0560284518842</v>
      </c>
      <c r="E50" s="268">
        <f t="shared" si="65"/>
        <v>47564.740000000005</v>
      </c>
      <c r="F50" s="268">
        <f>E50-('Proposed Budget'!J44*14)</f>
        <v>8871.7709300000133</v>
      </c>
      <c r="G50" s="246">
        <f t="shared" si="66"/>
        <v>0.22928638311394423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5527.56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1464.1387832635985</v>
      </c>
      <c r="E51" s="268">
        <f t="shared" si="65"/>
        <v>11503.260000000002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896.92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814.59414225941418</v>
      </c>
      <c r="E52" s="268">
        <f t="shared" si="65"/>
        <v>6400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1600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133641.67000000001</v>
      </c>
      <c r="F54" s="297">
        <f>F49+F50+E52</f>
        <v>19075.872886380021</v>
      </c>
      <c r="G54" s="246">
        <f>(E54/(E54-F54))-1</f>
        <v>0.16650582780357759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20061.940000000002</v>
      </c>
      <c r="V54" s="295"/>
      <c r="W54" s="198">
        <f>SUM(W49:W52)</f>
        <v>12753.81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K36" sqref="K36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 t="s">
        <v>287</v>
      </c>
      <c r="E8" s="205">
        <f>(B8*'Proposed Budget'!$O$68)+(C8*'Proposed Budget'!$O$44)+'Proposed Budget'!$L$21+'Proposed Budget'!$L$22</f>
        <v>16719.636254326666</v>
      </c>
      <c r="F8" s="206">
        <f>SUM('Monthly Breakdown'!U49:U52)</f>
        <v>20061.940000000002</v>
      </c>
      <c r="G8" s="207">
        <f t="shared" si="0"/>
        <v>3342.3037456733364</v>
      </c>
      <c r="H8" s="208">
        <f t="shared" si="1"/>
        <v>0.19990289829471758</v>
      </c>
      <c r="I8" s="198"/>
      <c r="J8" s="209">
        <f t="shared" ref="J8:K8" si="13">SUM(O26,E26,J26)</f>
        <v>13000</v>
      </c>
      <c r="K8" s="210">
        <f t="shared" si="13"/>
        <v>11265.67</v>
      </c>
      <c r="L8" s="211">
        <f t="shared" si="3"/>
        <v>1734.33</v>
      </c>
      <c r="M8" s="212">
        <f t="shared" si="4"/>
        <v>-0.13341</v>
      </c>
      <c r="N8" s="198"/>
      <c r="O8" s="213">
        <f t="shared" si="5"/>
        <v>3719.6362543266659</v>
      </c>
      <c r="P8" s="214">
        <f>SUM('Monthly Breakdown'!U45:U46)</f>
        <v>8796.27</v>
      </c>
      <c r="Q8" s="215">
        <f t="shared" si="6"/>
        <v>5076.6337456733345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16719.636254326666</v>
      </c>
      <c r="F9" s="206">
        <f>SUM('Monthly Breakdown'!W49:W52)</f>
        <v>12753.81</v>
      </c>
      <c r="G9" s="207">
        <f t="shared" si="0"/>
        <v>-3965.8262543266665</v>
      </c>
      <c r="H9" s="208">
        <f t="shared" si="1"/>
        <v>-0.23719572567258451</v>
      </c>
      <c r="I9" s="198"/>
      <c r="J9" s="209">
        <f t="shared" ref="J9:K9" si="14">SUM(O27,E27,J27)</f>
        <v>13000</v>
      </c>
      <c r="K9" s="210">
        <f t="shared" si="14"/>
        <v>7326.7300000000005</v>
      </c>
      <c r="L9" s="211">
        <f t="shared" si="3"/>
        <v>5673.2699999999995</v>
      </c>
      <c r="M9" s="212">
        <f t="shared" si="4"/>
        <v>-0.43640538461538458</v>
      </c>
      <c r="N9" s="198"/>
      <c r="O9" s="213">
        <f t="shared" si="5"/>
        <v>3719.6362543266659</v>
      </c>
      <c r="P9" s="214">
        <f>SUM('Monthly Breakdown'!W45:W46)</f>
        <v>50</v>
      </c>
      <c r="Q9" s="215">
        <f t="shared" si="6"/>
        <v>-3669.6362543266659</v>
      </c>
      <c r="R9" s="198"/>
      <c r="S9" s="198"/>
      <c r="T9" s="198">
        <f t="shared" si="7"/>
        <v>5377.079999999999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19483.419759326665</v>
      </c>
      <c r="F10" s="206">
        <f>SUM('Monthly Breakdown'!Y49:Y52)</f>
        <v>0</v>
      </c>
      <c r="G10" s="207">
        <f t="shared" si="0"/>
        <v>-19483.419759326665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6483.4197593266654</v>
      </c>
      <c r="P10" s="214">
        <f>SUM('Monthly Breakdown'!Y45:Y46)</f>
        <v>0</v>
      </c>
      <c r="Q10" s="215">
        <f t="shared" si="6"/>
        <v>-6483.4197593266654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16719.636254326666</v>
      </c>
      <c r="F11" s="206">
        <f>SUM('Monthly Breakdown'!AA49:AA52)</f>
        <v>0</v>
      </c>
      <c r="G11" s="207">
        <f t="shared" si="0"/>
        <v>-16719.636254326666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3719.6362543266659</v>
      </c>
      <c r="P11" s="214">
        <f>SUM('Monthly Breakdown'!AA45:AA46)</f>
        <v>0</v>
      </c>
      <c r="Q11" s="215">
        <f t="shared" si="6"/>
        <v>-3719.6362543266659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SUM(E2:E9)</f>
        <v>136520.87353961336</v>
      </c>
      <c r="F16" s="205">
        <f>SUM(F2:F9)</f>
        <v>133641.67000000001</v>
      </c>
      <c r="G16" s="205">
        <f>SUM(G2:G9)</f>
        <v>-2879.2035396133269</v>
      </c>
      <c r="H16" s="208">
        <f>((SUM(F16))-SUM(E16))/SUM(E16)</f>
        <v>-2.1089841172001467E-2</v>
      </c>
      <c r="I16" s="198"/>
      <c r="J16" s="209">
        <f>SUM(J2:J9)</f>
        <v>104000</v>
      </c>
      <c r="K16" s="209">
        <f>SUM(K2:K9)</f>
        <v>94584.849999999991</v>
      </c>
      <c r="L16" s="209">
        <f>SUM(L2:L9)</f>
        <v>9415.1499999999978</v>
      </c>
      <c r="M16" s="212">
        <f>((K16-SUM(J16))/SUM(J16))</f>
        <v>-9.0530288461538544E-2</v>
      </c>
      <c r="N16" s="198"/>
      <c r="O16" s="213">
        <f>SUM(O2:O9)</f>
        <v>32520.873539613327</v>
      </c>
      <c r="P16" s="213">
        <f>SUM(P2:P9)</f>
        <v>33679.74</v>
      </c>
      <c r="Q16" s="213">
        <f>SUM(Q2:Q9)</f>
        <v>1158.8664603866728</v>
      </c>
      <c r="R16" s="218">
        <f>((P16-SUM(O16))/SUM(O16))</f>
        <v>3.5634542810637243E-2</v>
      </c>
      <c r="S16" s="198"/>
      <c r="T16" s="198">
        <f>F16-K16-P16</f>
        <v>5377.0800000000236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4087.3200000000006</v>
      </c>
      <c r="G26" s="232">
        <f t="shared" si="19"/>
        <v>1112.6799999999994</v>
      </c>
      <c r="H26" s="233">
        <f t="shared" si="20"/>
        <v>-0.21397692307692295</v>
      </c>
      <c r="I26" s="198"/>
      <c r="J26" s="234">
        <f>SUM('Proposed Budget'!$D$5:$D$12)</f>
        <v>5800</v>
      </c>
      <c r="K26" s="235">
        <f>SUM('Monthly Breakdown'!U5:U12)</f>
        <v>5178.3499999999995</v>
      </c>
      <c r="L26" s="236">
        <f t="shared" si="21"/>
        <v>621.65000000000055</v>
      </c>
      <c r="M26" s="237">
        <f t="shared" si="22"/>
        <v>-0.10718103448275872</v>
      </c>
      <c r="N26" s="198"/>
      <c r="O26" s="238">
        <f>SUM('Proposed Budget'!$D$33:$D$43)</f>
        <v>2000</v>
      </c>
      <c r="P26" s="239">
        <f>SUM('Monthly Breakdown'!U33:U43)</f>
        <v>2000</v>
      </c>
      <c r="Q26" s="240">
        <f t="shared" si="23"/>
        <v>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3435.6400000000003</v>
      </c>
      <c r="G27" s="232">
        <f t="shared" si="19"/>
        <v>1764.3599999999997</v>
      </c>
      <c r="H27" s="233">
        <f t="shared" si="20"/>
        <v>-0.33929999999999993</v>
      </c>
      <c r="I27" s="198"/>
      <c r="J27" s="234">
        <f>SUM('Proposed Budget'!$D$5:$D$12)</f>
        <v>5800</v>
      </c>
      <c r="K27" s="235">
        <f>SUM('Monthly Breakdown'!W5:W12)</f>
        <v>3891.09</v>
      </c>
      <c r="L27" s="236">
        <f t="shared" si="21"/>
        <v>1908.9099999999999</v>
      </c>
      <c r="M27" s="237">
        <f t="shared" si="22"/>
        <v>-0.32912241379310342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SUM(E20:E27)</f>
        <v>41600</v>
      </c>
      <c r="F34" s="230">
        <f>SUM(F20:F27)</f>
        <v>37034.1</v>
      </c>
      <c r="G34" s="230">
        <f>SUM(G20:G27)</f>
        <v>4565.8999999999978</v>
      </c>
      <c r="H34" s="233">
        <f>((F34-SUM(E34)))/SUM(E34)</f>
        <v>-0.10975721153846157</v>
      </c>
      <c r="I34" s="198"/>
      <c r="J34" s="234">
        <f>SUM(J20:J27)</f>
        <v>46400</v>
      </c>
      <c r="K34" s="234">
        <f>SUM(K20:K27)</f>
        <v>43550.75</v>
      </c>
      <c r="L34" s="234">
        <f>SUM(L20:L27)</f>
        <v>2849.2499999999991</v>
      </c>
      <c r="M34" s="237">
        <f>((K34-SUM(J34))/SUM(J34))</f>
        <v>-6.1406250000000002E-2</v>
      </c>
      <c r="N34" s="198"/>
      <c r="O34" s="238">
        <f t="shared" ref="O34:Q34" si="24">SUM(O20:O31)</f>
        <v>24000</v>
      </c>
      <c r="P34" s="238">
        <f t="shared" si="24"/>
        <v>14000</v>
      </c>
      <c r="Q34" s="238">
        <f t="shared" si="24"/>
        <v>10000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274"/>
  <sheetViews>
    <sheetView tabSelected="1" workbookViewId="0">
      <pane ySplit="4" topLeftCell="A5" activePane="bottomLeft" state="frozen"/>
      <selection pane="bottomLeft" activeCell="D24" sqref="D24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7" t="s">
        <v>261</v>
      </c>
      <c r="B1" s="548"/>
      <c r="C1" s="298" t="s">
        <v>268</v>
      </c>
      <c r="D1" s="299" t="s">
        <v>269</v>
      </c>
      <c r="E1" s="549" t="s">
        <v>270</v>
      </c>
      <c r="F1" s="548"/>
      <c r="G1" s="300">
        <f ca="1">(SUM(INDIRECT("g5:g5")))+J2+L2+N2+P2-R2+T2-G1477</f>
        <v>7222.7999999999911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0" t="s">
        <v>39</v>
      </c>
      <c r="R1" s="548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9" t="s">
        <v>39</v>
      </c>
      <c r="F2" s="548"/>
      <c r="G2" s="300">
        <f>R2</f>
        <v>675</v>
      </c>
      <c r="H2" s="301"/>
      <c r="I2" s="314" t="s">
        <v>275</v>
      </c>
      <c r="J2" s="303">
        <f>SUMIFS(E:E,I:I,"1")</f>
        <v>0</v>
      </c>
      <c r="K2" s="304" t="s">
        <v>276</v>
      </c>
      <c r="L2" s="305">
        <f>(SUMIFS(E:E,I:I,"2"))</f>
        <v>0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675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9" t="s">
        <v>280</v>
      </c>
      <c r="F3" s="548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289</v>
      </c>
      <c r="B5" s="330">
        <v>6</v>
      </c>
      <c r="C5" s="298">
        <v>46261</v>
      </c>
      <c r="D5" s="299" t="s">
        <v>300</v>
      </c>
      <c r="E5" s="522">
        <v>53.12</v>
      </c>
      <c r="F5" s="522"/>
      <c r="G5" s="333">
        <f t="shared" ref="G5:G25" si="0">G6-E5+F5</f>
        <v>7897.7999999999911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289</v>
      </c>
      <c r="B6" s="330">
        <v>2</v>
      </c>
      <c r="C6" s="298">
        <v>46261</v>
      </c>
      <c r="D6" s="299" t="s">
        <v>1030</v>
      </c>
      <c r="E6" s="522">
        <v>20</v>
      </c>
      <c r="F6" s="522"/>
      <c r="G6" s="333">
        <f t="shared" si="0"/>
        <v>7950.919999999991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289</v>
      </c>
      <c r="B7" s="330">
        <v>2</v>
      </c>
      <c r="C7" s="298">
        <v>46260</v>
      </c>
      <c r="D7" s="299" t="s">
        <v>1031</v>
      </c>
      <c r="E7" s="522">
        <v>11.38</v>
      </c>
      <c r="F7" s="522"/>
      <c r="G7" s="333">
        <f t="shared" si="0"/>
        <v>7970.919999999991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2</v>
      </c>
      <c r="C8" s="298">
        <v>46260</v>
      </c>
      <c r="D8" s="299" t="s">
        <v>1032</v>
      </c>
      <c r="E8" s="522">
        <v>74.91</v>
      </c>
      <c r="F8" s="522"/>
      <c r="G8" s="333">
        <f t="shared" si="0"/>
        <v>7982.2999999999911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294</v>
      </c>
      <c r="B9" s="330">
        <v>42</v>
      </c>
      <c r="C9" s="298">
        <v>46260</v>
      </c>
      <c r="D9" s="299" t="s">
        <v>200</v>
      </c>
      <c r="E9" s="522">
        <v>59</v>
      </c>
      <c r="F9" s="522"/>
      <c r="G9" s="333">
        <f t="shared" si="0"/>
        <v>8057.2099999999909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294</v>
      </c>
      <c r="B10" s="330">
        <v>43</v>
      </c>
      <c r="C10" s="298">
        <v>46260</v>
      </c>
      <c r="D10" s="299" t="s">
        <v>201</v>
      </c>
      <c r="E10" s="522">
        <v>42.84</v>
      </c>
      <c r="F10" s="522"/>
      <c r="G10" s="333">
        <f t="shared" si="0"/>
        <v>8116.2099999999909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291</v>
      </c>
      <c r="B11" s="330">
        <v>40</v>
      </c>
      <c r="C11" s="298">
        <v>46260</v>
      </c>
      <c r="D11" s="299" t="s">
        <v>316</v>
      </c>
      <c r="E11" s="522"/>
      <c r="F11" s="522">
        <v>59.74</v>
      </c>
      <c r="G11" s="333">
        <f t="shared" si="0"/>
        <v>8159.0499999999911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289</v>
      </c>
      <c r="B12" s="330">
        <v>4</v>
      </c>
      <c r="C12" s="298">
        <v>46260</v>
      </c>
      <c r="D12" s="299" t="s">
        <v>296</v>
      </c>
      <c r="E12" s="522">
        <v>78.510000000000005</v>
      </c>
      <c r="F12" s="522"/>
      <c r="G12" s="333">
        <f t="shared" si="0"/>
        <v>8099.3099999999913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289</v>
      </c>
      <c r="B13" s="330">
        <v>6</v>
      </c>
      <c r="C13" s="298">
        <v>46259</v>
      </c>
      <c r="D13" s="299" t="s">
        <v>312</v>
      </c>
      <c r="E13" s="522">
        <v>54.95</v>
      </c>
      <c r="F13" s="522"/>
      <c r="G13" s="333">
        <f t="shared" si="0"/>
        <v>8177.8199999999915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2</v>
      </c>
      <c r="C14" s="298">
        <v>46259</v>
      </c>
      <c r="D14" s="299" t="s">
        <v>358</v>
      </c>
      <c r="E14" s="522">
        <v>5.28</v>
      </c>
      <c r="F14" s="522"/>
      <c r="G14" s="333">
        <f t="shared" si="0"/>
        <v>8232.7699999999913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8</v>
      </c>
      <c r="C15" s="298">
        <v>46259</v>
      </c>
      <c r="D15" s="299" t="s">
        <v>308</v>
      </c>
      <c r="E15" s="522">
        <v>71.75</v>
      </c>
      <c r="F15" s="522"/>
      <c r="G15" s="333">
        <f t="shared" si="0"/>
        <v>8238.049999999992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289</v>
      </c>
      <c r="B16" s="330">
        <v>5</v>
      </c>
      <c r="C16" s="298">
        <v>46259</v>
      </c>
      <c r="D16" s="299" t="s">
        <v>1029</v>
      </c>
      <c r="E16" s="522">
        <v>30</v>
      </c>
      <c r="F16" s="522"/>
      <c r="G16" s="333">
        <f t="shared" si="0"/>
        <v>8309.799999999992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2</v>
      </c>
      <c r="C17" s="298">
        <v>46259</v>
      </c>
      <c r="D17" s="299" t="s">
        <v>334</v>
      </c>
      <c r="E17" s="522">
        <v>18.18</v>
      </c>
      <c r="F17" s="522"/>
      <c r="G17" s="333">
        <f t="shared" si="0"/>
        <v>8339.799999999992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294</v>
      </c>
      <c r="B18" s="330">
        <v>12</v>
      </c>
      <c r="C18" s="298">
        <v>46259</v>
      </c>
      <c r="D18" s="299" t="s">
        <v>314</v>
      </c>
      <c r="E18" s="522">
        <v>225</v>
      </c>
      <c r="F18" s="522"/>
      <c r="G18" s="333">
        <f t="shared" si="0"/>
        <v>8357.9799999999923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5</v>
      </c>
      <c r="C19" s="298">
        <v>46259</v>
      </c>
      <c r="D19" s="299" t="s">
        <v>1027</v>
      </c>
      <c r="E19" s="522">
        <v>-125</v>
      </c>
      <c r="F19" s="522"/>
      <c r="G19" s="333">
        <f t="shared" si="0"/>
        <v>8582.9799999999923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5</v>
      </c>
      <c r="C20" s="298">
        <v>46259</v>
      </c>
      <c r="D20" s="299" t="s">
        <v>1026</v>
      </c>
      <c r="E20" s="522">
        <v>-125</v>
      </c>
      <c r="F20" s="522"/>
      <c r="G20" s="333">
        <f t="shared" si="0"/>
        <v>8457.9799999999923</v>
      </c>
      <c r="H20" s="334" t="s">
        <v>298</v>
      </c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287</v>
      </c>
      <c r="B21" s="330" t="s">
        <v>287</v>
      </c>
      <c r="C21" s="298">
        <v>46259</v>
      </c>
      <c r="D21" s="299" t="s">
        <v>1028</v>
      </c>
      <c r="E21" s="522"/>
      <c r="F21" s="522">
        <v>430</v>
      </c>
      <c r="G21" s="333">
        <f t="shared" si="0"/>
        <v>8332.9799999999923</v>
      </c>
      <c r="H21" s="334" t="s">
        <v>298</v>
      </c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287</v>
      </c>
      <c r="B22" s="330" t="s">
        <v>287</v>
      </c>
      <c r="C22" s="298">
        <v>46259</v>
      </c>
      <c r="D22" s="299" t="s">
        <v>1028</v>
      </c>
      <c r="E22" s="522">
        <v>430</v>
      </c>
      <c r="F22" s="522"/>
      <c r="G22" s="333">
        <f t="shared" si="0"/>
        <v>7902.9799999999923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2</v>
      </c>
      <c r="C23" s="298">
        <v>46259</v>
      </c>
      <c r="D23" s="299" t="s">
        <v>358</v>
      </c>
      <c r="E23" s="522">
        <v>37.71</v>
      </c>
      <c r="F23" s="522"/>
      <c r="G23" s="333">
        <f t="shared" si="0"/>
        <v>8332.9799999999923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291</v>
      </c>
      <c r="B24" s="330">
        <v>41</v>
      </c>
      <c r="C24" s="298">
        <v>46258</v>
      </c>
      <c r="D24" s="299" t="s">
        <v>1023</v>
      </c>
      <c r="E24" s="522"/>
      <c r="F24" s="522">
        <v>800</v>
      </c>
      <c r="G24" s="333">
        <f t="shared" si="0"/>
        <v>8370.6899999999914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6</v>
      </c>
      <c r="C25" s="298">
        <v>46258</v>
      </c>
      <c r="D25" s="299" t="s">
        <v>300</v>
      </c>
      <c r="E25" s="522">
        <v>63.98</v>
      </c>
      <c r="F25" s="522"/>
      <c r="G25" s="333">
        <f t="shared" si="0"/>
        <v>7570.6899999999914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8</v>
      </c>
      <c r="C26" s="298">
        <v>46258</v>
      </c>
      <c r="D26" s="299" t="s">
        <v>296</v>
      </c>
      <c r="E26" s="522">
        <v>15.3</v>
      </c>
      <c r="F26" s="522"/>
      <c r="G26" s="333">
        <f t="shared" ref="G26:G39" si="1">G27-E26+F26</f>
        <v>7634.669999999991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4</v>
      </c>
      <c r="C27" s="298">
        <v>46258</v>
      </c>
      <c r="D27" s="299" t="s">
        <v>296</v>
      </c>
      <c r="E27" s="522">
        <v>41.09</v>
      </c>
      <c r="F27" s="522"/>
      <c r="G27" s="333">
        <f t="shared" si="1"/>
        <v>7649.9699999999912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6</v>
      </c>
      <c r="C28" s="298">
        <v>46258</v>
      </c>
      <c r="D28" s="299" t="s">
        <v>300</v>
      </c>
      <c r="E28" s="522">
        <v>51.08</v>
      </c>
      <c r="F28" s="522"/>
      <c r="G28" s="333">
        <f t="shared" si="1"/>
        <v>7691.0599999999913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6</v>
      </c>
      <c r="C29" s="298">
        <v>46258</v>
      </c>
      <c r="D29" s="299" t="s">
        <v>300</v>
      </c>
      <c r="E29" s="522">
        <v>66.010000000000005</v>
      </c>
      <c r="F29" s="522"/>
      <c r="G29" s="333">
        <f t="shared" si="1"/>
        <v>7742.1399999999912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5</v>
      </c>
      <c r="C30" s="298">
        <v>46256</v>
      </c>
      <c r="D30" s="299" t="s">
        <v>1024</v>
      </c>
      <c r="E30" s="522">
        <v>134.19</v>
      </c>
      <c r="F30" s="522"/>
      <c r="G30" s="333">
        <f t="shared" si="1"/>
        <v>7808.1499999999915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5</v>
      </c>
      <c r="C31" s="298">
        <v>46256</v>
      </c>
      <c r="D31" s="299" t="s">
        <v>1019</v>
      </c>
      <c r="E31" s="522">
        <v>50</v>
      </c>
      <c r="F31" s="522"/>
      <c r="G31" s="333">
        <f t="shared" si="1"/>
        <v>7942.3399999999911</v>
      </c>
      <c r="H31" s="334" t="s">
        <v>298</v>
      </c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8</v>
      </c>
      <c r="C32" s="298">
        <v>46255</v>
      </c>
      <c r="D32" s="299" t="s">
        <v>319</v>
      </c>
      <c r="E32" s="522">
        <v>39.270000000000003</v>
      </c>
      <c r="F32" s="522"/>
      <c r="G32" s="333">
        <f t="shared" si="1"/>
        <v>7992.3399999999911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8</v>
      </c>
      <c r="C33" s="298">
        <v>46255</v>
      </c>
      <c r="D33" s="299" t="s">
        <v>319</v>
      </c>
      <c r="E33" s="522">
        <v>8.48</v>
      </c>
      <c r="F33" s="522"/>
      <c r="G33" s="333">
        <f t="shared" si="1"/>
        <v>8031.6099999999915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6</v>
      </c>
      <c r="C34" s="298">
        <v>46255</v>
      </c>
      <c r="D34" s="299" t="s">
        <v>397</v>
      </c>
      <c r="E34" s="522">
        <v>157.32</v>
      </c>
      <c r="F34" s="522"/>
      <c r="G34" s="333">
        <f t="shared" si="1"/>
        <v>8040.0899999999911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7</v>
      </c>
      <c r="C35" s="298">
        <v>46254</v>
      </c>
      <c r="D35" s="299" t="s">
        <v>1025</v>
      </c>
      <c r="E35" s="522">
        <v>100</v>
      </c>
      <c r="F35" s="522"/>
      <c r="G35" s="333">
        <f t="shared" si="1"/>
        <v>8197.4099999999908</v>
      </c>
      <c r="H35" s="334" t="s">
        <v>298</v>
      </c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8</v>
      </c>
      <c r="C36" s="298">
        <v>46254</v>
      </c>
      <c r="D36" s="299" t="s">
        <v>319</v>
      </c>
      <c r="E36" s="522">
        <v>119.58</v>
      </c>
      <c r="F36" s="522"/>
      <c r="G36" s="333">
        <f t="shared" si="1"/>
        <v>8297.4099999999908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291</v>
      </c>
      <c r="B37" s="330">
        <v>39</v>
      </c>
      <c r="C37" s="298">
        <v>46254</v>
      </c>
      <c r="D37" s="299" t="s">
        <v>292</v>
      </c>
      <c r="E37" s="522"/>
      <c r="F37" s="522">
        <v>2763.78</v>
      </c>
      <c r="G37" s="333">
        <f t="shared" si="1"/>
        <v>8416.9899999999907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/>
      <c r="B38" s="330"/>
      <c r="C38" s="298">
        <v>46253</v>
      </c>
      <c r="D38" s="299" t="s">
        <v>891</v>
      </c>
      <c r="E38" s="522">
        <v>219.38</v>
      </c>
      <c r="F38" s="522"/>
      <c r="G38" s="333">
        <f t="shared" si="1"/>
        <v>5653.2099999999909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294</v>
      </c>
      <c r="B39" s="330">
        <v>22</v>
      </c>
      <c r="C39" s="298">
        <v>46253</v>
      </c>
      <c r="D39" s="299" t="s">
        <v>923</v>
      </c>
      <c r="E39" s="522">
        <v>7.46</v>
      </c>
      <c r="F39" s="522"/>
      <c r="G39" s="333">
        <f t="shared" si="1"/>
        <v>5872.5899999999911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294</v>
      </c>
      <c r="B40" s="330">
        <v>22</v>
      </c>
      <c r="C40" s="298">
        <v>46253</v>
      </c>
      <c r="D40" s="299" t="s">
        <v>323</v>
      </c>
      <c r="E40" s="522">
        <v>23.42</v>
      </c>
      <c r="F40" s="522"/>
      <c r="G40" s="333">
        <f t="shared" ref="G40:G42" si="2">G41-E40+F40</f>
        <v>5880.0499999999911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8</v>
      </c>
      <c r="C41" s="298">
        <v>46252</v>
      </c>
      <c r="D41" s="299" t="s">
        <v>319</v>
      </c>
      <c r="E41" s="522">
        <v>13</v>
      </c>
      <c r="F41" s="522"/>
      <c r="G41" s="333">
        <f t="shared" si="2"/>
        <v>5903.4699999999912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294</v>
      </c>
      <c r="B42" s="330">
        <v>22</v>
      </c>
      <c r="C42" s="298">
        <v>46252</v>
      </c>
      <c r="D42" s="299" t="s">
        <v>930</v>
      </c>
      <c r="E42" s="522">
        <v>13.84</v>
      </c>
      <c r="F42" s="522"/>
      <c r="G42" s="333">
        <f t="shared" si="2"/>
        <v>5916.4699999999912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287</v>
      </c>
      <c r="B43" s="330" t="s">
        <v>287</v>
      </c>
      <c r="C43" s="298">
        <v>46252</v>
      </c>
      <c r="D43" s="299" t="s">
        <v>1020</v>
      </c>
      <c r="E43" s="522">
        <v>2518.46</v>
      </c>
      <c r="F43" s="522">
        <v>2518.46</v>
      </c>
      <c r="G43" s="333">
        <f t="shared" ref="G43:G105" si="3">G44-E43+F43</f>
        <v>5930.3099999999913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6</v>
      </c>
      <c r="C44" s="298">
        <v>46252</v>
      </c>
      <c r="D44" s="299" t="s">
        <v>322</v>
      </c>
      <c r="E44" s="522">
        <v>25</v>
      </c>
      <c r="F44" s="522"/>
      <c r="G44" s="333">
        <f t="shared" si="3"/>
        <v>5930.3099999999913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294</v>
      </c>
      <c r="B45" s="330">
        <v>21</v>
      </c>
      <c r="C45" s="298">
        <v>46251</v>
      </c>
      <c r="D45" s="299" t="s">
        <v>194</v>
      </c>
      <c r="E45" s="522">
        <v>81</v>
      </c>
      <c r="F45" s="522"/>
      <c r="G45" s="333">
        <f t="shared" si="3"/>
        <v>5955.3099999999913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294</v>
      </c>
      <c r="B46" s="330">
        <v>42</v>
      </c>
      <c r="C46" s="298">
        <v>46251</v>
      </c>
      <c r="D46" s="299" t="s">
        <v>333</v>
      </c>
      <c r="E46" s="522">
        <v>22.35</v>
      </c>
      <c r="F46" s="522"/>
      <c r="G46" s="333">
        <f t="shared" si="3"/>
        <v>6036.3099999999913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294</v>
      </c>
      <c r="B47" s="330">
        <v>43</v>
      </c>
      <c r="C47" s="298">
        <v>46251</v>
      </c>
      <c r="D47" s="299" t="s">
        <v>333</v>
      </c>
      <c r="E47" s="522">
        <v>22.35</v>
      </c>
      <c r="F47" s="522"/>
      <c r="G47" s="333">
        <f t="shared" si="3"/>
        <v>6058.6599999999917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1</v>
      </c>
      <c r="C48" s="298">
        <v>46251</v>
      </c>
      <c r="D48" s="299" t="s">
        <v>329</v>
      </c>
      <c r="E48" s="522">
        <v>120</v>
      </c>
      <c r="F48" s="522"/>
      <c r="G48" s="333">
        <f t="shared" si="3"/>
        <v>6081.009999999992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2</v>
      </c>
      <c r="C49" s="298">
        <v>46251</v>
      </c>
      <c r="D49" s="299" t="s">
        <v>332</v>
      </c>
      <c r="E49" s="522">
        <v>15.5</v>
      </c>
      <c r="F49" s="522"/>
      <c r="G49" s="333">
        <f t="shared" si="3"/>
        <v>6201.009999999992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6</v>
      </c>
      <c r="C50" s="298">
        <v>46251</v>
      </c>
      <c r="D50" s="299" t="s">
        <v>1003</v>
      </c>
      <c r="E50" s="522">
        <v>30</v>
      </c>
      <c r="F50" s="522"/>
      <c r="G50" s="333">
        <f t="shared" si="3"/>
        <v>6216.509999999992</v>
      </c>
      <c r="H50" s="334" t="s">
        <v>298</v>
      </c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294</v>
      </c>
      <c r="B51" s="330">
        <v>17</v>
      </c>
      <c r="C51" s="298">
        <v>46251</v>
      </c>
      <c r="D51" s="299" t="s">
        <v>188</v>
      </c>
      <c r="E51" s="522">
        <v>42.65</v>
      </c>
      <c r="F51" s="522"/>
      <c r="G51" s="333">
        <f t="shared" si="3"/>
        <v>6246.509999999992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294</v>
      </c>
      <c r="B52" s="330">
        <v>11</v>
      </c>
      <c r="C52" s="298">
        <v>46251</v>
      </c>
      <c r="D52" s="299" t="s">
        <v>178</v>
      </c>
      <c r="E52" s="522">
        <v>256.83999999999997</v>
      </c>
      <c r="F52" s="522"/>
      <c r="G52" s="333">
        <f t="shared" si="3"/>
        <v>6289.1599999999917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294</v>
      </c>
      <c r="B53" s="330">
        <v>23</v>
      </c>
      <c r="C53" s="298">
        <v>46251</v>
      </c>
      <c r="D53" s="299" t="s">
        <v>63</v>
      </c>
      <c r="E53" s="522">
        <v>529.46</v>
      </c>
      <c r="F53" s="522"/>
      <c r="G53" s="333">
        <f t="shared" si="3"/>
        <v>6545.9999999999918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1</v>
      </c>
      <c r="C54" s="298">
        <v>46250</v>
      </c>
      <c r="D54" s="299" t="s">
        <v>1021</v>
      </c>
      <c r="E54" s="522">
        <v>25.5</v>
      </c>
      <c r="F54" s="522"/>
      <c r="G54" s="333">
        <f t="shared" si="3"/>
        <v>7075.4599999999919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289</v>
      </c>
      <c r="B55" s="330">
        <v>5</v>
      </c>
      <c r="C55" s="298">
        <v>46250</v>
      </c>
      <c r="D55" s="299" t="s">
        <v>340</v>
      </c>
      <c r="E55" s="522">
        <v>21.3</v>
      </c>
      <c r="F55" s="522"/>
      <c r="G55" s="333">
        <f t="shared" si="3"/>
        <v>7100.9599999999919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1</v>
      </c>
      <c r="C56" s="298">
        <v>46250</v>
      </c>
      <c r="D56" s="299" t="s">
        <v>1021</v>
      </c>
      <c r="E56" s="522">
        <v>28.1</v>
      </c>
      <c r="F56" s="522"/>
      <c r="G56" s="333">
        <f t="shared" si="3"/>
        <v>7122.259999999992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8</v>
      </c>
      <c r="C57" s="298">
        <v>46250</v>
      </c>
      <c r="D57" s="299" t="s">
        <v>319</v>
      </c>
      <c r="E57" s="522">
        <v>13.58</v>
      </c>
      <c r="F57" s="522"/>
      <c r="G57" s="333">
        <f t="shared" si="3"/>
        <v>7150.3599999999924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7</v>
      </c>
      <c r="C58" s="298">
        <v>46250</v>
      </c>
      <c r="D58" s="299" t="s">
        <v>300</v>
      </c>
      <c r="E58" s="522">
        <v>85.15</v>
      </c>
      <c r="F58" s="522"/>
      <c r="G58" s="333">
        <f t="shared" si="3"/>
        <v>7163.9399999999923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6</v>
      </c>
      <c r="C59" s="298">
        <v>46250</v>
      </c>
      <c r="D59" s="299" t="s">
        <v>300</v>
      </c>
      <c r="E59" s="522">
        <v>33</v>
      </c>
      <c r="F59" s="522"/>
      <c r="G59" s="333">
        <f t="shared" si="3"/>
        <v>7249.089999999992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1</v>
      </c>
      <c r="C60" s="298">
        <v>46249</v>
      </c>
      <c r="D60" s="299" t="s">
        <v>831</v>
      </c>
      <c r="E60" s="522">
        <v>72.239999999999995</v>
      </c>
      <c r="F60" s="522"/>
      <c r="G60" s="333">
        <f t="shared" si="3"/>
        <v>7282.089999999992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1</v>
      </c>
      <c r="C61" s="298">
        <v>46249</v>
      </c>
      <c r="D61" s="299" t="s">
        <v>428</v>
      </c>
      <c r="E61" s="522">
        <v>46</v>
      </c>
      <c r="F61" s="522"/>
      <c r="G61" s="333">
        <f t="shared" si="3"/>
        <v>7354.3299999999917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4</v>
      </c>
      <c r="C62" s="298">
        <v>46249</v>
      </c>
      <c r="D62" s="299" t="s">
        <v>329</v>
      </c>
      <c r="E62" s="522">
        <v>32.06</v>
      </c>
      <c r="F62" s="522"/>
      <c r="G62" s="333">
        <f t="shared" si="3"/>
        <v>7400.3299999999917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6</v>
      </c>
      <c r="C63" s="298">
        <v>46249</v>
      </c>
      <c r="D63" s="299" t="s">
        <v>300</v>
      </c>
      <c r="E63" s="522">
        <v>18.079999999999998</v>
      </c>
      <c r="F63" s="522"/>
      <c r="G63" s="333">
        <f t="shared" si="3"/>
        <v>7432.3899999999921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7</v>
      </c>
      <c r="C64" s="298">
        <v>46248</v>
      </c>
      <c r="D64" s="299" t="s">
        <v>1022</v>
      </c>
      <c r="E64" s="522">
        <v>37.26</v>
      </c>
      <c r="F64" s="522"/>
      <c r="G64" s="333">
        <f t="shared" si="3"/>
        <v>7450.4699999999921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7</v>
      </c>
      <c r="C65" s="298">
        <v>46248</v>
      </c>
      <c r="D65" s="299" t="s">
        <v>444</v>
      </c>
      <c r="E65" s="522">
        <v>151.94</v>
      </c>
      <c r="F65" s="522"/>
      <c r="G65" s="333">
        <f t="shared" si="3"/>
        <v>7487.7299999999923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291</v>
      </c>
      <c r="B66" s="330">
        <v>38</v>
      </c>
      <c r="C66" s="298">
        <v>46248</v>
      </c>
      <c r="D66" s="299" t="s">
        <v>293</v>
      </c>
      <c r="E66" s="522"/>
      <c r="F66" s="522">
        <v>4729.33</v>
      </c>
      <c r="G66" s="333">
        <f t="shared" si="3"/>
        <v>7639.6699999999919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8</v>
      </c>
      <c r="C67" s="298">
        <v>46247</v>
      </c>
      <c r="D67" s="299" t="s">
        <v>319</v>
      </c>
      <c r="E67" s="522">
        <v>237.21</v>
      </c>
      <c r="F67" s="522"/>
      <c r="G67" s="333">
        <f t="shared" si="3"/>
        <v>2910.339999999992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6</v>
      </c>
      <c r="C68" s="298">
        <v>46246</v>
      </c>
      <c r="D68" s="299" t="s">
        <v>412</v>
      </c>
      <c r="E68" s="522">
        <v>-3.54</v>
      </c>
      <c r="F68" s="522"/>
      <c r="G68" s="333">
        <f t="shared" si="3"/>
        <v>3147.549999999992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294</v>
      </c>
      <c r="B69" s="330">
        <v>19</v>
      </c>
      <c r="C69" s="298">
        <v>46246</v>
      </c>
      <c r="D69" s="299" t="s">
        <v>191</v>
      </c>
      <c r="E69" s="522">
        <v>200</v>
      </c>
      <c r="F69" s="522"/>
      <c r="G69" s="333">
        <f t="shared" si="3"/>
        <v>3144.009999999992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335</v>
      </c>
      <c r="B70" s="330" t="s">
        <v>335</v>
      </c>
      <c r="C70" s="298">
        <v>46246</v>
      </c>
      <c r="D70" s="299" t="s">
        <v>336</v>
      </c>
      <c r="E70" s="522">
        <v>63.55</v>
      </c>
      <c r="F70" s="522"/>
      <c r="G70" s="333">
        <f t="shared" si="3"/>
        <v>3344.009999999992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294</v>
      </c>
      <c r="B71" s="330">
        <v>15</v>
      </c>
      <c r="C71" s="298">
        <v>46246</v>
      </c>
      <c r="D71" s="299" t="s">
        <v>185</v>
      </c>
      <c r="E71" s="522">
        <v>64.28</v>
      </c>
      <c r="F71" s="522"/>
      <c r="G71" s="333">
        <f t="shared" si="3"/>
        <v>3407.5599999999922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294</v>
      </c>
      <c r="B72" s="330">
        <v>22</v>
      </c>
      <c r="C72" s="298">
        <v>46245</v>
      </c>
      <c r="D72" s="299" t="s">
        <v>352</v>
      </c>
      <c r="E72" s="522">
        <v>21.29</v>
      </c>
      <c r="F72" s="522"/>
      <c r="G72" s="333">
        <f t="shared" si="3"/>
        <v>3471.8399999999924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6</v>
      </c>
      <c r="C73" s="298">
        <v>46245</v>
      </c>
      <c r="D73" s="299" t="s">
        <v>427</v>
      </c>
      <c r="E73" s="522">
        <v>-130</v>
      </c>
      <c r="F73" s="522"/>
      <c r="G73" s="333">
        <f t="shared" si="3"/>
        <v>3493.1299999999924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291</v>
      </c>
      <c r="B74" s="330">
        <v>41</v>
      </c>
      <c r="C74" s="298">
        <v>46244</v>
      </c>
      <c r="D74" s="299" t="s">
        <v>1011</v>
      </c>
      <c r="E74" s="522"/>
      <c r="F74" s="522">
        <v>800</v>
      </c>
      <c r="G74" s="333">
        <f t="shared" si="3"/>
        <v>3363.1299999999924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294</v>
      </c>
      <c r="B75" s="330">
        <v>22</v>
      </c>
      <c r="C75" s="298">
        <v>46244</v>
      </c>
      <c r="D75" s="299" t="s">
        <v>979</v>
      </c>
      <c r="E75" s="522">
        <v>5.31</v>
      </c>
      <c r="F75" s="522"/>
      <c r="G75" s="333">
        <f t="shared" si="3"/>
        <v>2563.1299999999924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8</v>
      </c>
      <c r="C76" s="298">
        <v>46244</v>
      </c>
      <c r="D76" s="299" t="s">
        <v>319</v>
      </c>
      <c r="E76" s="522">
        <v>9.5</v>
      </c>
      <c r="F76" s="522"/>
      <c r="G76" s="333">
        <f t="shared" si="3"/>
        <v>2568.4399999999923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2</v>
      </c>
      <c r="C77" s="298">
        <v>46244</v>
      </c>
      <c r="D77" s="299" t="s">
        <v>334</v>
      </c>
      <c r="E77" s="522">
        <v>16.16</v>
      </c>
      <c r="F77" s="522"/>
      <c r="G77" s="333">
        <f t="shared" si="3"/>
        <v>2577.9399999999923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5</v>
      </c>
      <c r="C78" s="298">
        <v>46243</v>
      </c>
      <c r="D78" s="299" t="s">
        <v>854</v>
      </c>
      <c r="E78" s="522">
        <v>10.68</v>
      </c>
      <c r="F78" s="522"/>
      <c r="G78" s="333">
        <f t="shared" si="3"/>
        <v>2594.0999999999922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287</v>
      </c>
      <c r="B79" s="330" t="s">
        <v>287</v>
      </c>
      <c r="C79" s="298">
        <v>46243</v>
      </c>
      <c r="D79" s="299" t="s">
        <v>845</v>
      </c>
      <c r="E79" s="522">
        <v>116.04</v>
      </c>
      <c r="F79" s="522">
        <v>116.04</v>
      </c>
      <c r="G79" s="333">
        <f t="shared" si="3"/>
        <v>2604.779999999992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1</v>
      </c>
      <c r="C80" s="298">
        <v>46243</v>
      </c>
      <c r="D80" s="299" t="s">
        <v>306</v>
      </c>
      <c r="E80" s="522">
        <v>228.43</v>
      </c>
      <c r="F80" s="522"/>
      <c r="G80" s="333">
        <f t="shared" si="3"/>
        <v>2604.779999999992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4</v>
      </c>
      <c r="C81" s="298">
        <v>46242</v>
      </c>
      <c r="D81" s="299" t="s">
        <v>319</v>
      </c>
      <c r="E81" s="522">
        <v>39.92</v>
      </c>
      <c r="F81" s="522"/>
      <c r="G81" s="333">
        <f t="shared" si="3"/>
        <v>2833.2099999999919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4</v>
      </c>
      <c r="C82" s="298">
        <v>46242</v>
      </c>
      <c r="D82" s="299" t="s">
        <v>296</v>
      </c>
      <c r="E82" s="522">
        <v>73.16</v>
      </c>
      <c r="F82" s="522"/>
      <c r="G82" s="333">
        <f t="shared" si="3"/>
        <v>2873.1299999999919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1</v>
      </c>
      <c r="C83" s="298">
        <v>46242</v>
      </c>
      <c r="D83" s="299" t="s">
        <v>300</v>
      </c>
      <c r="E83" s="522">
        <v>28.7</v>
      </c>
      <c r="F83" s="522"/>
      <c r="G83" s="333">
        <f t="shared" si="3"/>
        <v>2946.2899999999918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2</v>
      </c>
      <c r="C84" s="298">
        <v>46242</v>
      </c>
      <c r="D84" s="299" t="s">
        <v>345</v>
      </c>
      <c r="E84" s="522">
        <v>121.55</v>
      </c>
      <c r="F84" s="522"/>
      <c r="G84" s="333">
        <f t="shared" si="3"/>
        <v>2974.9899999999916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8</v>
      </c>
      <c r="C85" s="298">
        <v>46242</v>
      </c>
      <c r="D85" s="299" t="s">
        <v>1016</v>
      </c>
      <c r="E85" s="522">
        <v>25</v>
      </c>
      <c r="F85" s="522"/>
      <c r="G85" s="333">
        <f t="shared" si="3"/>
        <v>3096.5399999999918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2</v>
      </c>
      <c r="C86" s="298">
        <v>46242</v>
      </c>
      <c r="D86" s="299" t="s">
        <v>353</v>
      </c>
      <c r="E86" s="522">
        <v>21.99</v>
      </c>
      <c r="F86" s="522"/>
      <c r="G86" s="333">
        <f t="shared" si="3"/>
        <v>3121.5399999999918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5</v>
      </c>
      <c r="C87" s="298">
        <v>46242</v>
      </c>
      <c r="D87" s="299" t="s">
        <v>1019</v>
      </c>
      <c r="E87" s="522">
        <v>60</v>
      </c>
      <c r="F87" s="522"/>
      <c r="G87" s="333">
        <f t="shared" si="3"/>
        <v>3143.5299999999916</v>
      </c>
      <c r="H87" s="334" t="s">
        <v>298</v>
      </c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8</v>
      </c>
      <c r="C88" s="298">
        <v>46241</v>
      </c>
      <c r="D88" s="299" t="s">
        <v>319</v>
      </c>
      <c r="E88" s="522">
        <v>19.690000000000001</v>
      </c>
      <c r="F88" s="522"/>
      <c r="G88" s="333">
        <f t="shared" si="3"/>
        <v>3203.5299999999916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2</v>
      </c>
      <c r="C89" s="298">
        <v>46241</v>
      </c>
      <c r="D89" s="299" t="s">
        <v>296</v>
      </c>
      <c r="E89" s="522">
        <v>8.93</v>
      </c>
      <c r="F89" s="522"/>
      <c r="G89" s="333">
        <f t="shared" si="3"/>
        <v>3223.2199999999916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6</v>
      </c>
      <c r="C90" s="298">
        <v>46241</v>
      </c>
      <c r="D90" s="299" t="s">
        <v>320</v>
      </c>
      <c r="E90" s="522">
        <v>178.24</v>
      </c>
      <c r="F90" s="522"/>
      <c r="G90" s="333">
        <f t="shared" si="3"/>
        <v>3232.1499999999915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2</v>
      </c>
      <c r="C91" s="298">
        <v>46241</v>
      </c>
      <c r="D91" s="299" t="s">
        <v>404</v>
      </c>
      <c r="E91" s="522">
        <v>107.68</v>
      </c>
      <c r="F91" s="522"/>
      <c r="G91" s="333">
        <f t="shared" si="3"/>
        <v>3410.3899999999917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335</v>
      </c>
      <c r="B92" s="330" t="s">
        <v>335</v>
      </c>
      <c r="C92" s="298">
        <v>46241</v>
      </c>
      <c r="D92" s="299" t="s">
        <v>447</v>
      </c>
      <c r="E92" s="522">
        <v>83.63</v>
      </c>
      <c r="F92" s="522"/>
      <c r="G92" s="333">
        <f t="shared" si="3"/>
        <v>3518.0699999999915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294</v>
      </c>
      <c r="B93" s="330">
        <v>9</v>
      </c>
      <c r="C93" s="298">
        <v>46241</v>
      </c>
      <c r="D93" s="299" t="s">
        <v>58</v>
      </c>
      <c r="E93" s="522">
        <v>1231.68</v>
      </c>
      <c r="F93" s="522"/>
      <c r="G93" s="333">
        <f t="shared" si="3"/>
        <v>3601.6999999999916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2</v>
      </c>
      <c r="C94" s="298">
        <v>46240</v>
      </c>
      <c r="D94" s="299" t="s">
        <v>1017</v>
      </c>
      <c r="E94" s="522">
        <v>33.700000000000003</v>
      </c>
      <c r="F94" s="522"/>
      <c r="G94" s="333">
        <f t="shared" si="3"/>
        <v>4833.3799999999919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8</v>
      </c>
      <c r="C95" s="298">
        <v>46240</v>
      </c>
      <c r="D95" s="299" t="s">
        <v>347</v>
      </c>
      <c r="E95" s="522">
        <v>23.33</v>
      </c>
      <c r="F95" s="522"/>
      <c r="G95" s="333">
        <f t="shared" si="3"/>
        <v>4867.0799999999917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294</v>
      </c>
      <c r="B96" s="330">
        <v>14</v>
      </c>
      <c r="C96" s="298">
        <v>46240</v>
      </c>
      <c r="D96" s="299" t="s">
        <v>958</v>
      </c>
      <c r="E96" s="522">
        <v>66.67</v>
      </c>
      <c r="F96" s="522"/>
      <c r="G96" s="333">
        <f t="shared" si="3"/>
        <v>4890.4099999999917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6</v>
      </c>
      <c r="C97" s="298">
        <v>46240</v>
      </c>
      <c r="D97" s="299" t="s">
        <v>344</v>
      </c>
      <c r="E97" s="522">
        <v>75</v>
      </c>
      <c r="F97" s="522"/>
      <c r="G97" s="333">
        <f t="shared" si="3"/>
        <v>4957.0799999999917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294</v>
      </c>
      <c r="B98" s="330">
        <v>13</v>
      </c>
      <c r="C98" s="298">
        <v>46240</v>
      </c>
      <c r="D98" s="299" t="s">
        <v>182</v>
      </c>
      <c r="E98" s="522">
        <v>331.81</v>
      </c>
      <c r="F98" s="522"/>
      <c r="G98" s="333">
        <f t="shared" si="3"/>
        <v>5032.0799999999917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291</v>
      </c>
      <c r="B99" s="330">
        <v>39</v>
      </c>
      <c r="C99" s="298">
        <v>46240</v>
      </c>
      <c r="D99" s="299" t="s">
        <v>292</v>
      </c>
      <c r="E99" s="522"/>
      <c r="F99" s="522">
        <v>2763.78</v>
      </c>
      <c r="G99" s="333">
        <f t="shared" si="3"/>
        <v>5363.8899999999921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2</v>
      </c>
      <c r="C100" s="298">
        <v>46239</v>
      </c>
      <c r="D100" s="299" t="s">
        <v>353</v>
      </c>
      <c r="E100" s="522">
        <v>36.549999999999997</v>
      </c>
      <c r="F100" s="522"/>
      <c r="G100" s="333">
        <f t="shared" si="3"/>
        <v>2600.1099999999915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4</v>
      </c>
      <c r="C101" s="298">
        <v>46239</v>
      </c>
      <c r="D101" s="299" t="s">
        <v>310</v>
      </c>
      <c r="E101" s="522">
        <v>40.76</v>
      </c>
      <c r="F101" s="522"/>
      <c r="G101" s="333">
        <f t="shared" si="3"/>
        <v>2636.6599999999917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3</v>
      </c>
      <c r="C102" s="298">
        <v>46239</v>
      </c>
      <c r="D102" s="299" t="s">
        <v>310</v>
      </c>
      <c r="E102" s="522">
        <v>5.86</v>
      </c>
      <c r="F102" s="522"/>
      <c r="G102" s="333">
        <f t="shared" si="3"/>
        <v>2677.4199999999919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8</v>
      </c>
      <c r="C103" s="298">
        <v>46239</v>
      </c>
      <c r="D103" s="299" t="s">
        <v>296</v>
      </c>
      <c r="E103" s="522">
        <v>63.22</v>
      </c>
      <c r="F103" s="522"/>
      <c r="G103" s="333">
        <f t="shared" si="3"/>
        <v>2683.279999999992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8</v>
      </c>
      <c r="C104" s="298">
        <v>46239</v>
      </c>
      <c r="D104" s="299" t="s">
        <v>1012</v>
      </c>
      <c r="E104" s="522">
        <v>49.41</v>
      </c>
      <c r="F104" s="522"/>
      <c r="G104" s="333">
        <f t="shared" si="3"/>
        <v>2746.4999999999918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5</v>
      </c>
      <c r="C105" s="298">
        <v>46239</v>
      </c>
      <c r="D105" s="299" t="s">
        <v>1013</v>
      </c>
      <c r="E105" s="522">
        <v>-60</v>
      </c>
      <c r="F105" s="522"/>
      <c r="G105" s="333">
        <f t="shared" si="3"/>
        <v>2795.9099999999917</v>
      </c>
      <c r="H105" s="334" t="s">
        <v>298</v>
      </c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5</v>
      </c>
      <c r="C106" s="298">
        <v>46239</v>
      </c>
      <c r="D106" s="299" t="s">
        <v>1013</v>
      </c>
      <c r="E106" s="522">
        <v>263.89</v>
      </c>
      <c r="F106" s="522"/>
      <c r="G106" s="333">
        <f t="shared" ref="G106:G136" si="4">G107-E106+F106</f>
        <v>2735.9099999999917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5</v>
      </c>
      <c r="C107" s="298">
        <v>46239</v>
      </c>
      <c r="D107" s="299" t="s">
        <v>1014</v>
      </c>
      <c r="E107" s="522">
        <v>25</v>
      </c>
      <c r="F107" s="522"/>
      <c r="G107" s="333">
        <f t="shared" si="4"/>
        <v>2999.7999999999915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8</v>
      </c>
      <c r="C108" s="298">
        <v>46239</v>
      </c>
      <c r="D108" s="299" t="s">
        <v>1015</v>
      </c>
      <c r="E108" s="522">
        <v>36.81</v>
      </c>
      <c r="F108" s="522"/>
      <c r="G108" s="333">
        <f t="shared" si="4"/>
        <v>3024.7999999999915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291</v>
      </c>
      <c r="B109" s="330">
        <v>40</v>
      </c>
      <c r="C109" s="298">
        <v>46239</v>
      </c>
      <c r="D109" s="299" t="s">
        <v>316</v>
      </c>
      <c r="E109" s="522"/>
      <c r="F109" s="522">
        <v>837.18</v>
      </c>
      <c r="G109" s="333">
        <f t="shared" si="4"/>
        <v>3061.6099999999915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6</v>
      </c>
      <c r="C110" s="298">
        <v>46238</v>
      </c>
      <c r="D110" s="299" t="s">
        <v>1010</v>
      </c>
      <c r="E110" s="522">
        <v>10</v>
      </c>
      <c r="F110" s="522"/>
      <c r="G110" s="333">
        <f t="shared" si="4"/>
        <v>2224.4299999999917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294</v>
      </c>
      <c r="B111" s="330">
        <v>17</v>
      </c>
      <c r="C111" s="298">
        <v>46238</v>
      </c>
      <c r="D111" s="299" t="s">
        <v>370</v>
      </c>
      <c r="E111" s="522">
        <v>99</v>
      </c>
      <c r="F111" s="522"/>
      <c r="G111" s="333">
        <f t="shared" si="4"/>
        <v>2234.4299999999917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294</v>
      </c>
      <c r="B112" s="330">
        <v>14</v>
      </c>
      <c r="C112" s="298">
        <v>46238</v>
      </c>
      <c r="D112" s="299" t="s">
        <v>367</v>
      </c>
      <c r="E112" s="522">
        <v>70.25</v>
      </c>
      <c r="F112" s="522"/>
      <c r="G112" s="333">
        <f t="shared" si="4"/>
        <v>2333.4299999999917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284</v>
      </c>
      <c r="B113" s="330">
        <v>37</v>
      </c>
      <c r="C113" s="298">
        <v>46238</v>
      </c>
      <c r="D113" s="299" t="s">
        <v>374</v>
      </c>
      <c r="E113" s="522">
        <v>50</v>
      </c>
      <c r="F113" s="522"/>
      <c r="G113" s="333">
        <f t="shared" si="4"/>
        <v>2403.6799999999917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4</v>
      </c>
      <c r="C114" s="298">
        <v>46237</v>
      </c>
      <c r="D114" s="299" t="s">
        <v>296</v>
      </c>
      <c r="E114" s="522">
        <v>41.93</v>
      </c>
      <c r="F114" s="522"/>
      <c r="G114" s="333">
        <f t="shared" si="4"/>
        <v>2453.6799999999917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2</v>
      </c>
      <c r="C115" s="298">
        <v>46237</v>
      </c>
      <c r="D115" s="299" t="s">
        <v>334</v>
      </c>
      <c r="E115" s="522">
        <v>15.09</v>
      </c>
      <c r="F115" s="522"/>
      <c r="G115" s="333">
        <f t="shared" si="4"/>
        <v>2495.6099999999915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294</v>
      </c>
      <c r="B116" s="330">
        <v>22</v>
      </c>
      <c r="C116" s="298">
        <v>46237</v>
      </c>
      <c r="D116" s="299" t="s">
        <v>953</v>
      </c>
      <c r="E116" s="522">
        <v>12.77</v>
      </c>
      <c r="F116" s="522"/>
      <c r="G116" s="333">
        <f t="shared" si="4"/>
        <v>2510.6999999999916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1</v>
      </c>
      <c r="C117" s="298">
        <v>46236</v>
      </c>
      <c r="D117" s="299" t="s">
        <v>306</v>
      </c>
      <c r="E117" s="522">
        <v>132.79</v>
      </c>
      <c r="F117" s="522"/>
      <c r="G117" s="333">
        <f t="shared" si="4"/>
        <v>2523.4699999999916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2</v>
      </c>
      <c r="C118" s="298">
        <v>46236</v>
      </c>
      <c r="D118" s="299" t="s">
        <v>358</v>
      </c>
      <c r="E118" s="522">
        <v>10.25</v>
      </c>
      <c r="F118" s="522"/>
      <c r="G118" s="333">
        <f t="shared" si="4"/>
        <v>2656.2599999999916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6</v>
      </c>
      <c r="C119" s="298">
        <v>46236</v>
      </c>
      <c r="D119" s="299" t="s">
        <v>300</v>
      </c>
      <c r="E119" s="522">
        <v>24.48</v>
      </c>
      <c r="F119" s="522"/>
      <c r="G119" s="333">
        <f t="shared" si="4"/>
        <v>2666.5099999999916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4</v>
      </c>
      <c r="C120" s="298">
        <v>46236</v>
      </c>
      <c r="D120" s="299" t="s">
        <v>455</v>
      </c>
      <c r="E120" s="522">
        <v>40.21</v>
      </c>
      <c r="F120" s="522"/>
      <c r="G120" s="333">
        <f t="shared" si="4"/>
        <v>2690.9899999999916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8</v>
      </c>
      <c r="C121" s="298">
        <v>46235</v>
      </c>
      <c r="D121" s="299" t="s">
        <v>1008</v>
      </c>
      <c r="E121" s="522">
        <v>22.12</v>
      </c>
      <c r="F121" s="522"/>
      <c r="G121" s="333">
        <f t="shared" si="4"/>
        <v>2731.1999999999916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5</v>
      </c>
      <c r="C122" s="298">
        <v>46235</v>
      </c>
      <c r="D122" s="299" t="s">
        <v>1009</v>
      </c>
      <c r="E122" s="522">
        <v>40</v>
      </c>
      <c r="F122" s="522"/>
      <c r="G122" s="333">
        <f t="shared" si="4"/>
        <v>2753.3199999999915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8</v>
      </c>
      <c r="C123" s="298">
        <v>46235</v>
      </c>
      <c r="D123" s="299" t="s">
        <v>319</v>
      </c>
      <c r="E123" s="522">
        <v>8.86</v>
      </c>
      <c r="F123" s="522"/>
      <c r="G123" s="333">
        <f t="shared" si="4"/>
        <v>2793.3199999999915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5</v>
      </c>
      <c r="C124" s="298">
        <v>46235</v>
      </c>
      <c r="D124" s="299" t="s">
        <v>484</v>
      </c>
      <c r="E124" s="522">
        <v>52.06</v>
      </c>
      <c r="F124" s="522"/>
      <c r="G124" s="333">
        <f t="shared" si="4"/>
        <v>2802.1799999999917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6</v>
      </c>
      <c r="C125" s="298">
        <v>46235</v>
      </c>
      <c r="D125" s="299" t="s">
        <v>484</v>
      </c>
      <c r="E125" s="522">
        <v>52.06</v>
      </c>
      <c r="F125" s="522"/>
      <c r="G125" s="333">
        <f t="shared" si="4"/>
        <v>2854.2399999999916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294</v>
      </c>
      <c r="B126" s="330">
        <v>22</v>
      </c>
      <c r="C126" s="298">
        <v>46235</v>
      </c>
      <c r="D126" s="299" t="s">
        <v>375</v>
      </c>
      <c r="E126" s="522">
        <v>6.37</v>
      </c>
      <c r="F126" s="522"/>
      <c r="G126" s="333">
        <f t="shared" si="4"/>
        <v>2906.2999999999915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287</v>
      </c>
      <c r="B127" s="330" t="s">
        <v>287</v>
      </c>
      <c r="C127" s="298">
        <v>46235</v>
      </c>
      <c r="D127" s="299" t="s">
        <v>1007</v>
      </c>
      <c r="E127" s="522">
        <v>121.4</v>
      </c>
      <c r="F127" s="522">
        <v>121.4</v>
      </c>
      <c r="G127" s="333">
        <f t="shared" si="4"/>
        <v>2912.6699999999914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6</v>
      </c>
      <c r="C128" s="298">
        <v>46235</v>
      </c>
      <c r="D128" s="299" t="s">
        <v>1018</v>
      </c>
      <c r="E128" s="522">
        <v>-25.39</v>
      </c>
      <c r="F128" s="522"/>
      <c r="G128" s="333">
        <f t="shared" si="4"/>
        <v>2912.6699999999914</v>
      </c>
      <c r="H128" s="334" t="s">
        <v>298</v>
      </c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287</v>
      </c>
      <c r="B129" s="330" t="s">
        <v>287</v>
      </c>
      <c r="C129" s="298">
        <v>46235</v>
      </c>
      <c r="D129" s="299" t="s">
        <v>986</v>
      </c>
      <c r="E129" s="522"/>
      <c r="F129" s="522">
        <v>174.61</v>
      </c>
      <c r="G129" s="333">
        <f t="shared" si="4"/>
        <v>2887.2799999999916</v>
      </c>
      <c r="H129" s="334" t="s">
        <v>298</v>
      </c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287</v>
      </c>
      <c r="B130" s="330" t="s">
        <v>287</v>
      </c>
      <c r="C130" s="298">
        <v>46235</v>
      </c>
      <c r="D130" s="299" t="s">
        <v>986</v>
      </c>
      <c r="E130" s="522">
        <v>174.61</v>
      </c>
      <c r="F130" s="522"/>
      <c r="G130" s="333">
        <f t="shared" si="4"/>
        <v>2712.6699999999914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284</v>
      </c>
      <c r="B131" s="330">
        <v>37</v>
      </c>
      <c r="C131" s="298">
        <v>46234</v>
      </c>
      <c r="D131" s="299" t="s">
        <v>1004</v>
      </c>
      <c r="E131" s="522">
        <v>8746.27</v>
      </c>
      <c r="F131" s="522"/>
      <c r="G131" s="333">
        <f t="shared" si="4"/>
        <v>2887.2799999999916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286</v>
      </c>
      <c r="B132" s="330">
        <v>25</v>
      </c>
      <c r="C132" s="298">
        <v>46234</v>
      </c>
      <c r="D132" s="298" t="s">
        <v>204</v>
      </c>
      <c r="E132" s="331">
        <v>350</v>
      </c>
      <c r="F132" s="522"/>
      <c r="G132" s="333">
        <f t="shared" si="4"/>
        <v>11633.549999999992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286</v>
      </c>
      <c r="B133" s="330">
        <v>26</v>
      </c>
      <c r="C133" s="298">
        <v>46234</v>
      </c>
      <c r="D133" s="298" t="s">
        <v>205</v>
      </c>
      <c r="E133" s="331">
        <v>320</v>
      </c>
      <c r="F133" s="522"/>
      <c r="G133" s="333">
        <f t="shared" si="4"/>
        <v>11983.549999999992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286</v>
      </c>
      <c r="B134" s="330">
        <v>27</v>
      </c>
      <c r="C134" s="298">
        <v>46234</v>
      </c>
      <c r="D134" s="298" t="s">
        <v>206</v>
      </c>
      <c r="E134" s="331">
        <v>25</v>
      </c>
      <c r="F134" s="522"/>
      <c r="G134" s="333">
        <f t="shared" si="4"/>
        <v>12303.549999999992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286</v>
      </c>
      <c r="B135" s="330">
        <v>28</v>
      </c>
      <c r="C135" s="298">
        <v>46234</v>
      </c>
      <c r="D135" s="298" t="s">
        <v>207</v>
      </c>
      <c r="E135" s="331">
        <v>25</v>
      </c>
      <c r="F135" s="522"/>
      <c r="G135" s="333">
        <f t="shared" si="4"/>
        <v>12328.549999999992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286</v>
      </c>
      <c r="B136" s="330">
        <v>29</v>
      </c>
      <c r="C136" s="298">
        <v>46234</v>
      </c>
      <c r="D136" s="298" t="s">
        <v>208</v>
      </c>
      <c r="E136" s="331">
        <v>45</v>
      </c>
      <c r="F136" s="522"/>
      <c r="G136" s="333">
        <f t="shared" si="4"/>
        <v>12353.549999999992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286</v>
      </c>
      <c r="B137" s="330">
        <v>30</v>
      </c>
      <c r="C137" s="298">
        <v>46234</v>
      </c>
      <c r="D137" s="298" t="s">
        <v>209</v>
      </c>
      <c r="E137" s="331">
        <v>400</v>
      </c>
      <c r="F137" s="522"/>
      <c r="G137" s="333">
        <f t="shared" ref="G137:G159" si="5">G138-E137+F137</f>
        <v>12398.549999999992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286</v>
      </c>
      <c r="B138" s="330">
        <v>31</v>
      </c>
      <c r="C138" s="298">
        <v>46234</v>
      </c>
      <c r="D138" s="298" t="s">
        <v>210</v>
      </c>
      <c r="E138" s="331">
        <v>375</v>
      </c>
      <c r="F138" s="522"/>
      <c r="G138" s="333">
        <f t="shared" si="5"/>
        <v>12798.549999999992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286</v>
      </c>
      <c r="B139" s="330">
        <v>32</v>
      </c>
      <c r="C139" s="298">
        <v>46234</v>
      </c>
      <c r="D139" s="298" t="s">
        <v>211</v>
      </c>
      <c r="E139" s="331">
        <v>100</v>
      </c>
      <c r="F139" s="522"/>
      <c r="G139" s="333">
        <f t="shared" si="5"/>
        <v>13173.549999999992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286</v>
      </c>
      <c r="B140" s="330">
        <v>33</v>
      </c>
      <c r="C140" s="298">
        <v>46234</v>
      </c>
      <c r="D140" s="298" t="s">
        <v>212</v>
      </c>
      <c r="E140" s="331">
        <v>85</v>
      </c>
      <c r="F140" s="522"/>
      <c r="G140" s="333">
        <f t="shared" si="5"/>
        <v>13273.549999999992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286</v>
      </c>
      <c r="B141" s="330">
        <v>34</v>
      </c>
      <c r="C141" s="298">
        <v>46234</v>
      </c>
      <c r="D141" s="298" t="s">
        <v>213</v>
      </c>
      <c r="E141" s="331">
        <v>230</v>
      </c>
      <c r="F141" s="522"/>
      <c r="G141" s="333">
        <f t="shared" si="5"/>
        <v>13358.549999999992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286</v>
      </c>
      <c r="B142" s="330">
        <v>35</v>
      </c>
      <c r="C142" s="298">
        <v>46234</v>
      </c>
      <c r="D142" s="298" t="s">
        <v>214</v>
      </c>
      <c r="E142" s="331">
        <v>45</v>
      </c>
      <c r="F142" s="522"/>
      <c r="G142" s="333">
        <f t="shared" si="5"/>
        <v>13588.549999999992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291</v>
      </c>
      <c r="B143" s="330">
        <v>38</v>
      </c>
      <c r="C143" s="298">
        <v>46234</v>
      </c>
      <c r="D143" s="299" t="s">
        <v>293</v>
      </c>
      <c r="E143" s="522"/>
      <c r="F143" s="522">
        <v>4720.8599999999997</v>
      </c>
      <c r="G143" s="333">
        <f t="shared" si="5"/>
        <v>13633.549999999992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294</v>
      </c>
      <c r="B144" s="330">
        <v>10</v>
      </c>
      <c r="C144" s="298">
        <v>46234</v>
      </c>
      <c r="D144" s="299" t="s">
        <v>176</v>
      </c>
      <c r="E144" s="522">
        <v>17.899999999999999</v>
      </c>
      <c r="F144" s="522"/>
      <c r="G144" s="333">
        <f t="shared" si="5"/>
        <v>8912.6899999999932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5</v>
      </c>
      <c r="C145" s="298">
        <v>46233</v>
      </c>
      <c r="D145" s="299" t="s">
        <v>484</v>
      </c>
      <c r="E145" s="522">
        <v>20.59</v>
      </c>
      <c r="F145" s="522"/>
      <c r="G145" s="333">
        <f t="shared" si="5"/>
        <v>8930.5899999999929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2</v>
      </c>
      <c r="C146" s="298">
        <v>46233</v>
      </c>
      <c r="D146" s="299" t="s">
        <v>386</v>
      </c>
      <c r="E146" s="522">
        <v>23.87</v>
      </c>
      <c r="F146" s="522"/>
      <c r="G146" s="333">
        <f t="shared" si="5"/>
        <v>8951.179999999993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6</v>
      </c>
      <c r="C147" s="298">
        <v>46233</v>
      </c>
      <c r="D147" s="299" t="s">
        <v>1003</v>
      </c>
      <c r="E147" s="522">
        <v>-100</v>
      </c>
      <c r="F147" s="522"/>
      <c r="G147" s="333">
        <f t="shared" si="5"/>
        <v>8975.0499999999938</v>
      </c>
      <c r="H147" s="334" t="s">
        <v>298</v>
      </c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6</v>
      </c>
      <c r="C148" s="298">
        <v>46233</v>
      </c>
      <c r="D148" s="299" t="s">
        <v>1000</v>
      </c>
      <c r="E148" s="522">
        <v>-100</v>
      </c>
      <c r="F148" s="522"/>
      <c r="G148" s="333">
        <f t="shared" si="5"/>
        <v>8875.0499999999938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2</v>
      </c>
      <c r="C149" s="298">
        <v>46233</v>
      </c>
      <c r="D149" s="299" t="s">
        <v>1006</v>
      </c>
      <c r="E149" s="522">
        <v>16</v>
      </c>
      <c r="F149" s="522"/>
      <c r="G149" s="333">
        <f t="shared" si="5"/>
        <v>8775.0499999999938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2</v>
      </c>
      <c r="C150" s="298">
        <v>46232</v>
      </c>
      <c r="D150" s="299" t="s">
        <v>308</v>
      </c>
      <c r="E150" s="522">
        <v>60.77</v>
      </c>
      <c r="F150" s="522"/>
      <c r="G150" s="333">
        <f t="shared" si="5"/>
        <v>8791.0499999999938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294</v>
      </c>
      <c r="B151" s="330">
        <v>21</v>
      </c>
      <c r="C151" s="298">
        <v>46232</v>
      </c>
      <c r="D151" s="299" t="s">
        <v>194</v>
      </c>
      <c r="E151" s="522">
        <v>31.47</v>
      </c>
      <c r="F151" s="522"/>
      <c r="G151" s="333">
        <f t="shared" si="5"/>
        <v>8851.8199999999943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294</v>
      </c>
      <c r="B152" s="330">
        <v>21</v>
      </c>
      <c r="C152" s="298">
        <v>46232</v>
      </c>
      <c r="D152" s="299" t="s">
        <v>194</v>
      </c>
      <c r="E152" s="522">
        <v>16.2</v>
      </c>
      <c r="F152" s="522"/>
      <c r="G152" s="333">
        <f t="shared" si="5"/>
        <v>8883.2899999999936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2</v>
      </c>
      <c r="C153" s="298">
        <v>46232</v>
      </c>
      <c r="D153" s="299" t="s">
        <v>346</v>
      </c>
      <c r="E153" s="522">
        <v>11.43</v>
      </c>
      <c r="F153" s="522"/>
      <c r="G153" s="333">
        <f t="shared" si="5"/>
        <v>8899.4899999999943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2</v>
      </c>
      <c r="C154" s="298">
        <v>46232</v>
      </c>
      <c r="D154" s="299" t="s">
        <v>358</v>
      </c>
      <c r="E154" s="522">
        <v>9.9700000000000006</v>
      </c>
      <c r="F154" s="522"/>
      <c r="G154" s="333">
        <f t="shared" si="5"/>
        <v>8910.9199999999946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5</v>
      </c>
      <c r="C155" s="298">
        <v>46232</v>
      </c>
      <c r="D155" s="299" t="s">
        <v>484</v>
      </c>
      <c r="E155" s="522">
        <v>82.36</v>
      </c>
      <c r="F155" s="522"/>
      <c r="G155" s="333">
        <f t="shared" si="5"/>
        <v>8920.889999999994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294</v>
      </c>
      <c r="B156" s="330">
        <v>24</v>
      </c>
      <c r="C156" s="298">
        <v>46232</v>
      </c>
      <c r="D156" s="299" t="s">
        <v>860</v>
      </c>
      <c r="E156" s="522">
        <v>92.25</v>
      </c>
      <c r="F156" s="522"/>
      <c r="G156" s="333">
        <f t="shared" si="5"/>
        <v>9003.2499999999945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4</v>
      </c>
      <c r="C157" s="298">
        <v>46232</v>
      </c>
      <c r="D157" s="299" t="s">
        <v>296</v>
      </c>
      <c r="E157" s="522">
        <v>39.5</v>
      </c>
      <c r="F157" s="522"/>
      <c r="G157" s="333">
        <f t="shared" si="5"/>
        <v>9095.4999999999945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2</v>
      </c>
      <c r="C158" s="298">
        <v>46232</v>
      </c>
      <c r="D158" s="299" t="s">
        <v>296</v>
      </c>
      <c r="E158" s="522">
        <v>15.1</v>
      </c>
      <c r="F158" s="522"/>
      <c r="G158" s="333">
        <f t="shared" si="5"/>
        <v>9134.9999999999945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2</v>
      </c>
      <c r="C159" s="298">
        <v>46232</v>
      </c>
      <c r="D159" s="299" t="s">
        <v>334</v>
      </c>
      <c r="E159" s="522">
        <v>17.68</v>
      </c>
      <c r="F159" s="522"/>
      <c r="G159" s="333">
        <f t="shared" si="5"/>
        <v>9150.0999999999949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5</v>
      </c>
      <c r="C160" s="298">
        <v>46232</v>
      </c>
      <c r="D160" s="299" t="s">
        <v>988</v>
      </c>
      <c r="E160" s="522">
        <v>-205</v>
      </c>
      <c r="F160" s="522"/>
      <c r="G160" s="333">
        <f t="shared" ref="G160:G222" si="6">G161-E160+F160</f>
        <v>9167.7799999999952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294</v>
      </c>
      <c r="B161" s="330">
        <v>20</v>
      </c>
      <c r="C161" s="298">
        <v>46232</v>
      </c>
      <c r="D161" s="299" t="s">
        <v>193</v>
      </c>
      <c r="E161" s="522">
        <v>600</v>
      </c>
      <c r="F161" s="522"/>
      <c r="G161" s="333">
        <f t="shared" si="6"/>
        <v>8962.7799999999952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287</v>
      </c>
      <c r="B162" s="330" t="s">
        <v>287</v>
      </c>
      <c r="C162" s="298">
        <v>46231</v>
      </c>
      <c r="D162" s="299" t="s">
        <v>525</v>
      </c>
      <c r="E162" s="522">
        <v>1171.3800000000001</v>
      </c>
      <c r="F162" s="522">
        <v>1171.3800000000001</v>
      </c>
      <c r="G162" s="333">
        <f t="shared" si="6"/>
        <v>9562.7799999999952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2</v>
      </c>
      <c r="C163" s="298">
        <v>46231</v>
      </c>
      <c r="D163" s="299" t="s">
        <v>334</v>
      </c>
      <c r="E163" s="522">
        <v>11.58</v>
      </c>
      <c r="F163" s="522"/>
      <c r="G163" s="333">
        <f t="shared" si="6"/>
        <v>9562.7799999999934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294</v>
      </c>
      <c r="B164" s="330">
        <v>42</v>
      </c>
      <c r="C164" s="298">
        <v>46231</v>
      </c>
      <c r="D164" s="299" t="s">
        <v>200</v>
      </c>
      <c r="E164" s="522">
        <v>59</v>
      </c>
      <c r="F164" s="522"/>
      <c r="G164" s="333">
        <f t="shared" si="6"/>
        <v>9574.3599999999933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294</v>
      </c>
      <c r="B165" s="330">
        <v>43</v>
      </c>
      <c r="C165" s="298">
        <v>46231</v>
      </c>
      <c r="D165" s="299" t="s">
        <v>201</v>
      </c>
      <c r="E165" s="522">
        <v>50.92</v>
      </c>
      <c r="F165" s="522"/>
      <c r="G165" s="333">
        <f t="shared" si="6"/>
        <v>9633.3599999999933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8</v>
      </c>
      <c r="C166" s="298">
        <v>46231</v>
      </c>
      <c r="D166" s="299" t="s">
        <v>308</v>
      </c>
      <c r="E166" s="522">
        <v>71.75</v>
      </c>
      <c r="F166" s="522"/>
      <c r="G166" s="333">
        <f t="shared" si="6"/>
        <v>9684.2799999999934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6</v>
      </c>
      <c r="C167" s="298">
        <v>46230</v>
      </c>
      <c r="D167" s="299" t="s">
        <v>999</v>
      </c>
      <c r="E167" s="522">
        <v>49.2</v>
      </c>
      <c r="F167" s="522"/>
      <c r="G167" s="333">
        <f t="shared" si="6"/>
        <v>9756.0299999999934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2</v>
      </c>
      <c r="C168" s="298">
        <v>46230</v>
      </c>
      <c r="D168" s="299" t="s">
        <v>353</v>
      </c>
      <c r="E168" s="522">
        <v>20.98</v>
      </c>
      <c r="F168" s="522"/>
      <c r="G168" s="333">
        <f t="shared" si="6"/>
        <v>9805.2299999999941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6</v>
      </c>
      <c r="C169" s="298">
        <v>46230</v>
      </c>
      <c r="D169" s="299" t="s">
        <v>300</v>
      </c>
      <c r="E169" s="522">
        <v>19.16</v>
      </c>
      <c r="F169" s="522"/>
      <c r="G169" s="333">
        <f t="shared" si="6"/>
        <v>9826.2099999999937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2</v>
      </c>
      <c r="C170" s="298">
        <v>46230</v>
      </c>
      <c r="D170" s="299" t="s">
        <v>994</v>
      </c>
      <c r="E170" s="522">
        <v>15.89</v>
      </c>
      <c r="F170" s="522"/>
      <c r="G170" s="333">
        <f t="shared" si="6"/>
        <v>9845.3699999999935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294</v>
      </c>
      <c r="B171" s="330">
        <v>22</v>
      </c>
      <c r="C171" s="298">
        <v>46230</v>
      </c>
      <c r="D171" s="299" t="s">
        <v>998</v>
      </c>
      <c r="E171" s="522">
        <v>15.96</v>
      </c>
      <c r="F171" s="522"/>
      <c r="G171" s="333">
        <f t="shared" si="6"/>
        <v>9861.2599999999929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1</v>
      </c>
      <c r="C172" s="298">
        <v>46230</v>
      </c>
      <c r="D172" s="299" t="s">
        <v>306</v>
      </c>
      <c r="E172" s="522">
        <v>183.73</v>
      </c>
      <c r="F172" s="522"/>
      <c r="G172" s="333">
        <f t="shared" si="6"/>
        <v>9877.2199999999921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4</v>
      </c>
      <c r="C173" s="298">
        <v>46230</v>
      </c>
      <c r="D173" s="299" t="s">
        <v>296</v>
      </c>
      <c r="E173" s="522">
        <v>86.71</v>
      </c>
      <c r="F173" s="522"/>
      <c r="G173" s="333">
        <f t="shared" si="6"/>
        <v>10060.949999999992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2</v>
      </c>
      <c r="C174" s="298">
        <v>46230</v>
      </c>
      <c r="D174" s="299" t="s">
        <v>296</v>
      </c>
      <c r="E174" s="522">
        <v>8.7200000000000006</v>
      </c>
      <c r="F174" s="522"/>
      <c r="G174" s="333">
        <f t="shared" si="6"/>
        <v>10147.659999999991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2</v>
      </c>
      <c r="C175" s="298">
        <v>46230</v>
      </c>
      <c r="D175" s="299" t="s">
        <v>301</v>
      </c>
      <c r="E175" s="522">
        <v>23.5</v>
      </c>
      <c r="F175" s="522"/>
      <c r="G175" s="333">
        <f t="shared" si="6"/>
        <v>10156.37999999999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3</v>
      </c>
      <c r="C176" s="298">
        <v>46230</v>
      </c>
      <c r="D176" s="299" t="s">
        <v>983</v>
      </c>
      <c r="E176" s="522">
        <v>7.18</v>
      </c>
      <c r="F176" s="522"/>
      <c r="G176" s="333">
        <f t="shared" si="6"/>
        <v>10179.87999999999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2</v>
      </c>
      <c r="C177" s="298">
        <v>46229</v>
      </c>
      <c r="D177" s="299" t="s">
        <v>996</v>
      </c>
      <c r="E177" s="522">
        <v>18.350000000000001</v>
      </c>
      <c r="F177" s="522"/>
      <c r="G177" s="333">
        <f t="shared" si="6"/>
        <v>10187.05999999999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8</v>
      </c>
      <c r="C178" s="298">
        <v>46229</v>
      </c>
      <c r="D178" s="299" t="s">
        <v>319</v>
      </c>
      <c r="E178" s="522">
        <v>64.400000000000006</v>
      </c>
      <c r="F178" s="522"/>
      <c r="G178" s="333">
        <f t="shared" si="6"/>
        <v>10205.409999999991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289</v>
      </c>
      <c r="B179" s="330">
        <v>4</v>
      </c>
      <c r="C179" s="298">
        <v>46229</v>
      </c>
      <c r="D179" s="299" t="s">
        <v>296</v>
      </c>
      <c r="E179" s="522">
        <v>42.19</v>
      </c>
      <c r="F179" s="522"/>
      <c r="G179" s="333">
        <f t="shared" si="6"/>
        <v>10269.80999999999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8</v>
      </c>
      <c r="C180" s="298">
        <v>46229</v>
      </c>
      <c r="D180" s="299" t="s">
        <v>296</v>
      </c>
      <c r="E180" s="522">
        <v>60.67</v>
      </c>
      <c r="F180" s="522"/>
      <c r="G180" s="333">
        <f t="shared" si="6"/>
        <v>10311.999999999991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8</v>
      </c>
      <c r="C181" s="298">
        <v>46228</v>
      </c>
      <c r="D181" s="299" t="s">
        <v>995</v>
      </c>
      <c r="E181" s="522">
        <v>40.32</v>
      </c>
      <c r="F181" s="522"/>
      <c r="G181" s="333">
        <f t="shared" si="6"/>
        <v>10372.669999999991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3</v>
      </c>
      <c r="C182" s="298">
        <v>46228</v>
      </c>
      <c r="D182" s="299" t="s">
        <v>455</v>
      </c>
      <c r="E182" s="522">
        <v>7.38</v>
      </c>
      <c r="F182" s="522"/>
      <c r="G182" s="333">
        <f t="shared" si="6"/>
        <v>10412.989999999991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4</v>
      </c>
      <c r="C183" s="298">
        <v>46228</v>
      </c>
      <c r="D183" s="299" t="s">
        <v>455</v>
      </c>
      <c r="E183" s="522">
        <v>39.83</v>
      </c>
      <c r="F183" s="522"/>
      <c r="G183" s="333">
        <f t="shared" si="6"/>
        <v>10420.36999999999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5</v>
      </c>
      <c r="C184" s="298">
        <v>46228</v>
      </c>
      <c r="D184" s="299" t="s">
        <v>475</v>
      </c>
      <c r="E184" s="522">
        <v>20</v>
      </c>
      <c r="F184" s="522"/>
      <c r="G184" s="333">
        <f t="shared" si="6"/>
        <v>10460.19999999999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294</v>
      </c>
      <c r="B185" s="330">
        <v>12</v>
      </c>
      <c r="C185" s="298">
        <v>46228</v>
      </c>
      <c r="D185" s="299" t="s">
        <v>314</v>
      </c>
      <c r="E185" s="522">
        <v>204.48</v>
      </c>
      <c r="F185" s="522"/>
      <c r="G185" s="333">
        <f t="shared" si="6"/>
        <v>10480.19999999999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3</v>
      </c>
      <c r="C186" s="298">
        <v>46228</v>
      </c>
      <c r="D186" s="299" t="s">
        <v>991</v>
      </c>
      <c r="E186" s="522">
        <v>11.33</v>
      </c>
      <c r="F186" s="522"/>
      <c r="G186" s="333">
        <f t="shared" si="6"/>
        <v>10684.679999999989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289</v>
      </c>
      <c r="B187" s="330">
        <v>2</v>
      </c>
      <c r="C187" s="298">
        <v>46228</v>
      </c>
      <c r="D187" s="299" t="s">
        <v>997</v>
      </c>
      <c r="E187" s="522">
        <v>120.77</v>
      </c>
      <c r="F187" s="522"/>
      <c r="G187" s="333">
        <f t="shared" si="6"/>
        <v>10696.009999999989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2</v>
      </c>
      <c r="C188" s="298">
        <v>46227</v>
      </c>
      <c r="D188" s="299" t="s">
        <v>990</v>
      </c>
      <c r="E188" s="522">
        <v>46.21</v>
      </c>
      <c r="F188" s="522"/>
      <c r="G188" s="333">
        <f t="shared" si="6"/>
        <v>10816.77999999999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289</v>
      </c>
      <c r="B189" s="330">
        <v>5</v>
      </c>
      <c r="C189" s="298">
        <v>46227</v>
      </c>
      <c r="D189" s="299" t="s">
        <v>340</v>
      </c>
      <c r="E189" s="522">
        <v>95.85</v>
      </c>
      <c r="F189" s="522"/>
      <c r="G189" s="333">
        <f t="shared" si="6"/>
        <v>10862.989999999989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2</v>
      </c>
      <c r="C190" s="298">
        <v>46227</v>
      </c>
      <c r="D190" s="299" t="s">
        <v>324</v>
      </c>
      <c r="E190" s="522">
        <v>9.06</v>
      </c>
      <c r="F190" s="522"/>
      <c r="G190" s="333">
        <f t="shared" si="6"/>
        <v>10958.839999999989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2</v>
      </c>
      <c r="C191" s="298">
        <v>46227</v>
      </c>
      <c r="D191" s="299" t="s">
        <v>358</v>
      </c>
      <c r="E191" s="522">
        <v>26.47</v>
      </c>
      <c r="F191" s="522"/>
      <c r="G191" s="333">
        <f t="shared" si="6"/>
        <v>10967.899999999989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289</v>
      </c>
      <c r="B192" s="330">
        <v>6</v>
      </c>
      <c r="C192" s="298">
        <v>46227</v>
      </c>
      <c r="D192" s="299" t="s">
        <v>1003</v>
      </c>
      <c r="E192" s="522">
        <v>90</v>
      </c>
      <c r="F192" s="522"/>
      <c r="G192" s="333">
        <f t="shared" si="6"/>
        <v>10994.369999999988</v>
      </c>
      <c r="H192" s="334" t="s">
        <v>298</v>
      </c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3</v>
      </c>
      <c r="C193" s="298">
        <v>46226</v>
      </c>
      <c r="D193" s="299" t="s">
        <v>455</v>
      </c>
      <c r="E193" s="522">
        <v>29.72</v>
      </c>
      <c r="F193" s="522"/>
      <c r="G193" s="333">
        <f t="shared" si="6"/>
        <v>11084.369999999988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287</v>
      </c>
      <c r="B194" s="330" t="s">
        <v>287</v>
      </c>
      <c r="C194" s="298">
        <v>46226</v>
      </c>
      <c r="D194" s="299" t="s">
        <v>315</v>
      </c>
      <c r="E194" s="522">
        <v>133.13999999999999</v>
      </c>
      <c r="F194" s="522">
        <v>133.13999999999999</v>
      </c>
      <c r="G194" s="333">
        <f t="shared" si="6"/>
        <v>11114.089999999987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291</v>
      </c>
      <c r="B195" s="330">
        <v>39</v>
      </c>
      <c r="C195" s="298">
        <v>46226</v>
      </c>
      <c r="D195" s="299" t="s">
        <v>292</v>
      </c>
      <c r="E195" s="522"/>
      <c r="F195" s="522">
        <v>2763.78</v>
      </c>
      <c r="G195" s="333">
        <f t="shared" si="6"/>
        <v>11114.089999999987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8</v>
      </c>
      <c r="C196" s="298">
        <v>46226</v>
      </c>
      <c r="D196" s="299" t="s">
        <v>992</v>
      </c>
      <c r="E196" s="522">
        <v>92.36</v>
      </c>
      <c r="F196" s="522"/>
      <c r="G196" s="333">
        <f t="shared" si="6"/>
        <v>8350.3099999999868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3</v>
      </c>
      <c r="C197" s="298">
        <v>46226</v>
      </c>
      <c r="D197" s="299" t="s">
        <v>983</v>
      </c>
      <c r="E197" s="522">
        <v>25</v>
      </c>
      <c r="F197" s="522"/>
      <c r="G197" s="333">
        <f t="shared" si="6"/>
        <v>8442.6699999999873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4</v>
      </c>
      <c r="C198" s="298">
        <v>46226</v>
      </c>
      <c r="D198" s="299" t="s">
        <v>296</v>
      </c>
      <c r="E198" s="522">
        <v>49.15</v>
      </c>
      <c r="F198" s="522"/>
      <c r="G198" s="333">
        <f t="shared" si="6"/>
        <v>8467.6699999999873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6</v>
      </c>
      <c r="C199" s="298">
        <v>46226</v>
      </c>
      <c r="D199" s="299" t="s">
        <v>993</v>
      </c>
      <c r="E199" s="522">
        <v>21.6</v>
      </c>
      <c r="F199" s="522"/>
      <c r="G199" s="333">
        <f t="shared" si="6"/>
        <v>8516.819999999987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8</v>
      </c>
      <c r="C200" s="298">
        <v>46225</v>
      </c>
      <c r="D200" s="299" t="s">
        <v>319</v>
      </c>
      <c r="E200" s="522">
        <v>21.28</v>
      </c>
      <c r="F200" s="522"/>
      <c r="G200" s="333">
        <f t="shared" si="6"/>
        <v>8538.4199999999873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2</v>
      </c>
      <c r="C201" s="298">
        <v>46225</v>
      </c>
      <c r="D201" s="299" t="s">
        <v>358</v>
      </c>
      <c r="E201" s="522">
        <v>17.260000000000002</v>
      </c>
      <c r="F201" s="522"/>
      <c r="G201" s="333">
        <f t="shared" si="6"/>
        <v>8559.699999999988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291</v>
      </c>
      <c r="B202" s="330">
        <v>40</v>
      </c>
      <c r="C202" s="298">
        <v>46225</v>
      </c>
      <c r="D202" s="299" t="s">
        <v>316</v>
      </c>
      <c r="E202" s="522"/>
      <c r="F202" s="522">
        <v>4292.68</v>
      </c>
      <c r="G202" s="333">
        <f t="shared" si="6"/>
        <v>8576.9599999999882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1</v>
      </c>
      <c r="C203" s="298">
        <v>46223</v>
      </c>
      <c r="D203" s="299" t="s">
        <v>306</v>
      </c>
      <c r="E203" s="522">
        <v>148.97999999999999</v>
      </c>
      <c r="F203" s="522"/>
      <c r="G203" s="333">
        <f t="shared" si="6"/>
        <v>4284.279999999987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294</v>
      </c>
      <c r="B204" s="330">
        <v>22</v>
      </c>
      <c r="C204" s="298">
        <v>46223</v>
      </c>
      <c r="D204" s="299" t="s">
        <v>323</v>
      </c>
      <c r="E204" s="522">
        <v>20.22</v>
      </c>
      <c r="F204" s="522"/>
      <c r="G204" s="333">
        <f t="shared" si="6"/>
        <v>4433.2599999999866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5</v>
      </c>
      <c r="C205" s="298">
        <v>46223</v>
      </c>
      <c r="D205" s="299" t="s">
        <v>988</v>
      </c>
      <c r="E205" s="522">
        <v>-313</v>
      </c>
      <c r="F205" s="522"/>
      <c r="G205" s="333">
        <f t="shared" si="6"/>
        <v>4453.4799999999868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4</v>
      </c>
      <c r="C206" s="298">
        <v>46222</v>
      </c>
      <c r="D206" s="299" t="s">
        <v>310</v>
      </c>
      <c r="E206" s="522">
        <v>43.41</v>
      </c>
      <c r="F206" s="522"/>
      <c r="G206" s="333">
        <f t="shared" si="6"/>
        <v>4140.4799999999868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1</v>
      </c>
      <c r="C207" s="298">
        <v>46222</v>
      </c>
      <c r="D207" s="299" t="s">
        <v>329</v>
      </c>
      <c r="E207" s="522">
        <v>70.98</v>
      </c>
      <c r="F207" s="522"/>
      <c r="G207" s="333">
        <f t="shared" si="6"/>
        <v>4183.8899999999867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1</v>
      </c>
      <c r="C208" s="298">
        <v>46222</v>
      </c>
      <c r="D208" s="299" t="s">
        <v>306</v>
      </c>
      <c r="E208" s="522">
        <v>0.42</v>
      </c>
      <c r="F208" s="522"/>
      <c r="G208" s="333">
        <f t="shared" si="6"/>
        <v>4254.8699999999862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294</v>
      </c>
      <c r="B209" s="330">
        <v>22</v>
      </c>
      <c r="C209" s="298">
        <v>46222</v>
      </c>
      <c r="D209" s="299" t="s">
        <v>923</v>
      </c>
      <c r="E209" s="522">
        <v>7.46</v>
      </c>
      <c r="F209" s="522"/>
      <c r="G209" s="333">
        <f t="shared" si="6"/>
        <v>4255.2899999999863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6</v>
      </c>
      <c r="C210" s="298">
        <v>46222</v>
      </c>
      <c r="D210" s="299" t="s">
        <v>987</v>
      </c>
      <c r="E210" s="522">
        <v>60</v>
      </c>
      <c r="F210" s="522"/>
      <c r="G210" s="333">
        <f t="shared" si="6"/>
        <v>4262.7499999999864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2</v>
      </c>
      <c r="C211" s="298">
        <v>46221</v>
      </c>
      <c r="D211" s="299" t="s">
        <v>346</v>
      </c>
      <c r="E211" s="522">
        <v>11.77</v>
      </c>
      <c r="F211" s="522"/>
      <c r="G211" s="333">
        <f t="shared" si="6"/>
        <v>4322.7499999999864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2</v>
      </c>
      <c r="C212" s="298">
        <v>46221</v>
      </c>
      <c r="D212" s="299" t="s">
        <v>308</v>
      </c>
      <c r="E212" s="522">
        <v>123.68</v>
      </c>
      <c r="F212" s="522"/>
      <c r="G212" s="333">
        <f t="shared" si="6"/>
        <v>4334.5199999999868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8</v>
      </c>
      <c r="C213" s="298">
        <v>46221</v>
      </c>
      <c r="D213" s="299" t="s">
        <v>989</v>
      </c>
      <c r="E213" s="522">
        <v>27.37</v>
      </c>
      <c r="F213" s="522"/>
      <c r="G213" s="333">
        <f t="shared" si="6"/>
        <v>4458.1999999999871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8</v>
      </c>
      <c r="C214" s="298">
        <v>46221</v>
      </c>
      <c r="D214" s="299" t="s">
        <v>989</v>
      </c>
      <c r="E214" s="522">
        <v>25.2</v>
      </c>
      <c r="F214" s="522"/>
      <c r="G214" s="333">
        <f t="shared" si="6"/>
        <v>4485.569999999987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294</v>
      </c>
      <c r="B215" s="330">
        <v>22</v>
      </c>
      <c r="C215" s="298">
        <v>46221</v>
      </c>
      <c r="D215" s="299" t="s">
        <v>930</v>
      </c>
      <c r="E215" s="522">
        <v>13.84</v>
      </c>
      <c r="F215" s="522"/>
      <c r="G215" s="333">
        <f t="shared" si="6"/>
        <v>4510.7699999999868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294</v>
      </c>
      <c r="B216" s="330">
        <v>21</v>
      </c>
      <c r="C216" s="298">
        <v>46220</v>
      </c>
      <c r="D216" s="299" t="s">
        <v>194</v>
      </c>
      <c r="E216" s="522">
        <v>81</v>
      </c>
      <c r="F216" s="522"/>
      <c r="G216" s="333">
        <f t="shared" si="6"/>
        <v>4524.6099999999869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294</v>
      </c>
      <c r="B217" s="330">
        <v>43</v>
      </c>
      <c r="C217" s="298">
        <v>46220</v>
      </c>
      <c r="D217" s="299" t="s">
        <v>333</v>
      </c>
      <c r="E217" s="522">
        <v>22.35</v>
      </c>
      <c r="F217" s="522"/>
      <c r="G217" s="333">
        <f t="shared" si="6"/>
        <v>4605.6099999999869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294</v>
      </c>
      <c r="B218" s="330">
        <v>42</v>
      </c>
      <c r="C218" s="298">
        <v>46220</v>
      </c>
      <c r="D218" s="299" t="s">
        <v>333</v>
      </c>
      <c r="E218" s="522">
        <v>29.8</v>
      </c>
      <c r="F218" s="522"/>
      <c r="G218" s="333">
        <f t="shared" si="6"/>
        <v>4627.9599999999873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294</v>
      </c>
      <c r="B219" s="330">
        <v>17</v>
      </c>
      <c r="C219" s="298">
        <v>46220</v>
      </c>
      <c r="D219" s="299" t="s">
        <v>188</v>
      </c>
      <c r="E219" s="522">
        <v>42.65</v>
      </c>
      <c r="F219" s="522"/>
      <c r="G219" s="333">
        <f t="shared" si="6"/>
        <v>4657.7599999999875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294</v>
      </c>
      <c r="B220" s="330">
        <v>23</v>
      </c>
      <c r="C220" s="298">
        <v>46220</v>
      </c>
      <c r="D220" s="299" t="s">
        <v>63</v>
      </c>
      <c r="E220" s="522">
        <v>529.46</v>
      </c>
      <c r="F220" s="522"/>
      <c r="G220" s="333">
        <f t="shared" si="6"/>
        <v>4700.4099999999871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294</v>
      </c>
      <c r="B221" s="330">
        <v>11</v>
      </c>
      <c r="C221" s="298">
        <v>46219</v>
      </c>
      <c r="D221" s="299" t="s">
        <v>178</v>
      </c>
      <c r="E221" s="522">
        <v>256.64</v>
      </c>
      <c r="F221" s="522"/>
      <c r="G221" s="333">
        <f t="shared" si="6"/>
        <v>5229.8699999999872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5</v>
      </c>
      <c r="C222" s="298">
        <v>46219</v>
      </c>
      <c r="D222" s="299" t="s">
        <v>340</v>
      </c>
      <c r="E222" s="522">
        <v>21.3</v>
      </c>
      <c r="F222" s="522"/>
      <c r="G222" s="333">
        <f t="shared" si="6"/>
        <v>5486.5099999999875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291</v>
      </c>
      <c r="B223" s="330">
        <v>38</v>
      </c>
      <c r="C223" s="298">
        <v>46218</v>
      </c>
      <c r="D223" s="299" t="s">
        <v>293</v>
      </c>
      <c r="E223" s="522"/>
      <c r="F223" s="522">
        <v>4720.84</v>
      </c>
      <c r="G223" s="333">
        <f t="shared" ref="G223:G228" si="7">G224-E223+F223</f>
        <v>5507.8099999999877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5</v>
      </c>
      <c r="C224" s="298">
        <v>46218</v>
      </c>
      <c r="D224" s="299" t="s">
        <v>985</v>
      </c>
      <c r="E224" s="522">
        <v>429.82</v>
      </c>
      <c r="F224" s="522"/>
      <c r="G224" s="333">
        <f t="shared" si="7"/>
        <v>786.96999999998775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2</v>
      </c>
      <c r="C225" s="298">
        <v>46218</v>
      </c>
      <c r="D225" s="299" t="s">
        <v>981</v>
      </c>
      <c r="E225" s="522">
        <v>80.319999999999993</v>
      </c>
      <c r="F225" s="522"/>
      <c r="G225" s="333">
        <f t="shared" si="7"/>
        <v>1216.7899999999877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6</v>
      </c>
      <c r="C226" s="298">
        <v>46216</v>
      </c>
      <c r="D226" s="299" t="s">
        <v>312</v>
      </c>
      <c r="E226" s="522">
        <v>51.94</v>
      </c>
      <c r="F226" s="522"/>
      <c r="G226" s="333">
        <f t="shared" si="7"/>
        <v>1297.1099999999876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2</v>
      </c>
      <c r="C227" s="298">
        <v>46216</v>
      </c>
      <c r="D227" s="299" t="s">
        <v>984</v>
      </c>
      <c r="E227" s="522">
        <v>43.13</v>
      </c>
      <c r="F227" s="522"/>
      <c r="G227" s="333">
        <f t="shared" si="7"/>
        <v>1349.0499999999877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294</v>
      </c>
      <c r="B228" s="330">
        <v>19</v>
      </c>
      <c r="C228" s="298">
        <v>46216</v>
      </c>
      <c r="D228" s="299" t="s">
        <v>191</v>
      </c>
      <c r="E228" s="522">
        <v>200</v>
      </c>
      <c r="F228" s="522"/>
      <c r="G228" s="333">
        <f t="shared" si="7"/>
        <v>1392.1799999999878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294</v>
      </c>
      <c r="B229" s="330">
        <v>15</v>
      </c>
      <c r="C229" s="298">
        <v>46216</v>
      </c>
      <c r="D229" s="299" t="s">
        <v>185</v>
      </c>
      <c r="E229" s="522">
        <v>64.05</v>
      </c>
      <c r="F229" s="522"/>
      <c r="G229" s="333">
        <f t="shared" ref="G229:G331" si="8">G230-E229+F229</f>
        <v>1592.1799999999878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335</v>
      </c>
      <c r="B230" s="330" t="s">
        <v>335</v>
      </c>
      <c r="C230" s="298">
        <v>46216</v>
      </c>
      <c r="D230" s="299" t="s">
        <v>336</v>
      </c>
      <c r="E230" s="522">
        <v>63.44</v>
      </c>
      <c r="F230" s="522"/>
      <c r="G230" s="333">
        <f t="shared" si="8"/>
        <v>1656.2299999999877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4</v>
      </c>
      <c r="C231" s="298">
        <v>46215</v>
      </c>
      <c r="D231" s="299" t="s">
        <v>310</v>
      </c>
      <c r="E231" s="522">
        <v>34.85</v>
      </c>
      <c r="F231" s="522"/>
      <c r="G231" s="333">
        <f t="shared" si="8"/>
        <v>1719.6699999999878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8</v>
      </c>
      <c r="C232" s="298">
        <v>46215</v>
      </c>
      <c r="D232" s="299" t="s">
        <v>982</v>
      </c>
      <c r="E232" s="522">
        <v>29.2</v>
      </c>
      <c r="F232" s="522"/>
      <c r="G232" s="333">
        <f t="shared" si="8"/>
        <v>1754.5199999999877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6</v>
      </c>
      <c r="C233" s="298">
        <v>46215</v>
      </c>
      <c r="D233" s="299" t="s">
        <v>980</v>
      </c>
      <c r="E233" s="522">
        <v>81.75</v>
      </c>
      <c r="F233" s="522"/>
      <c r="G233" s="333">
        <f t="shared" si="8"/>
        <v>1783.7199999999877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5</v>
      </c>
      <c r="C234" s="298">
        <v>46215</v>
      </c>
      <c r="D234" s="299" t="s">
        <v>980</v>
      </c>
      <c r="E234" s="522">
        <v>81.75</v>
      </c>
      <c r="F234" s="522"/>
      <c r="G234" s="333">
        <f t="shared" si="8"/>
        <v>1865.4699999999877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3</v>
      </c>
      <c r="C235" s="298">
        <v>46214</v>
      </c>
      <c r="D235" s="299" t="s">
        <v>983</v>
      </c>
      <c r="E235" s="522">
        <v>25</v>
      </c>
      <c r="F235" s="522"/>
      <c r="G235" s="333">
        <f t="shared" si="8"/>
        <v>1947.2199999999877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294</v>
      </c>
      <c r="B236" s="330">
        <v>22</v>
      </c>
      <c r="C236" s="298">
        <v>46214</v>
      </c>
      <c r="D236" s="299" t="s">
        <v>352</v>
      </c>
      <c r="E236" s="522">
        <v>21.29</v>
      </c>
      <c r="F236" s="522"/>
      <c r="G236" s="333">
        <f t="shared" si="8"/>
        <v>1972.2199999999877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2</v>
      </c>
      <c r="C237" s="298">
        <v>46214</v>
      </c>
      <c r="D237" s="299" t="s">
        <v>308</v>
      </c>
      <c r="E237" s="522">
        <v>54.48</v>
      </c>
      <c r="F237" s="522"/>
      <c r="G237" s="333">
        <f t="shared" si="8"/>
        <v>1993.5099999999877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8</v>
      </c>
      <c r="C238" s="298">
        <v>46214</v>
      </c>
      <c r="D238" s="299" t="s">
        <v>308</v>
      </c>
      <c r="E238" s="522">
        <v>54.49</v>
      </c>
      <c r="F238" s="522"/>
      <c r="G238" s="333">
        <f t="shared" si="8"/>
        <v>2047.9899999999877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1</v>
      </c>
      <c r="C239" s="298">
        <v>46214</v>
      </c>
      <c r="D239" s="299" t="s">
        <v>311</v>
      </c>
      <c r="E239" s="522">
        <v>167.26</v>
      </c>
      <c r="F239" s="522"/>
      <c r="G239" s="333">
        <f t="shared" si="8"/>
        <v>2102.4799999999877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289</v>
      </c>
      <c r="B240" s="330">
        <v>1</v>
      </c>
      <c r="C240" s="298">
        <v>46214</v>
      </c>
      <c r="D240" s="299" t="s">
        <v>329</v>
      </c>
      <c r="E240" s="522">
        <v>81.73</v>
      </c>
      <c r="F240" s="522"/>
      <c r="G240" s="333">
        <f t="shared" si="8"/>
        <v>2269.7399999999875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6</v>
      </c>
      <c r="C241" s="298">
        <v>46213</v>
      </c>
      <c r="D241" s="299" t="s">
        <v>885</v>
      </c>
      <c r="E241" s="522">
        <v>120</v>
      </c>
      <c r="F241" s="522"/>
      <c r="G241" s="333">
        <f t="shared" si="8"/>
        <v>2351.4699999999875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6</v>
      </c>
      <c r="C242" s="298">
        <v>46213</v>
      </c>
      <c r="D242" s="299" t="s">
        <v>907</v>
      </c>
      <c r="E242" s="522">
        <v>-0.06</v>
      </c>
      <c r="F242" s="522"/>
      <c r="G242" s="333">
        <f t="shared" si="8"/>
        <v>2471.4699999999875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294</v>
      </c>
      <c r="B243" s="330">
        <v>22</v>
      </c>
      <c r="C243" s="298">
        <v>46213</v>
      </c>
      <c r="D243" s="299" t="s">
        <v>979</v>
      </c>
      <c r="E243" s="522">
        <v>5.31</v>
      </c>
      <c r="F243" s="522"/>
      <c r="G243" s="333">
        <f t="shared" si="8"/>
        <v>2471.4099999999876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6</v>
      </c>
      <c r="C244" s="298">
        <v>46213</v>
      </c>
      <c r="D244" s="299" t="s">
        <v>300</v>
      </c>
      <c r="E244" s="522">
        <v>25.52</v>
      </c>
      <c r="F244" s="522"/>
      <c r="G244" s="333">
        <f t="shared" si="8"/>
        <v>2476.7199999999875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1</v>
      </c>
      <c r="C245" s="298">
        <v>46213</v>
      </c>
      <c r="D245" s="299" t="s">
        <v>831</v>
      </c>
      <c r="E245" s="522">
        <v>13.03</v>
      </c>
      <c r="F245" s="522"/>
      <c r="G245" s="333">
        <f t="shared" si="8"/>
        <v>2502.2399999999875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2</v>
      </c>
      <c r="C246" s="298">
        <v>46213</v>
      </c>
      <c r="D246" s="299" t="s">
        <v>371</v>
      </c>
      <c r="E246" s="522">
        <v>9.4600000000000009</v>
      </c>
      <c r="F246" s="522"/>
      <c r="G246" s="333">
        <f t="shared" si="8"/>
        <v>2515.2699999999877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2</v>
      </c>
      <c r="C247" s="298">
        <v>46212</v>
      </c>
      <c r="D247" s="299" t="s">
        <v>981</v>
      </c>
      <c r="E247" s="522">
        <v>50.73</v>
      </c>
      <c r="F247" s="522"/>
      <c r="G247" s="333">
        <f t="shared" si="8"/>
        <v>2524.7299999999877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5</v>
      </c>
      <c r="C248" s="298">
        <v>46212</v>
      </c>
      <c r="D248" s="299" t="s">
        <v>854</v>
      </c>
      <c r="E248" s="522">
        <v>10.68</v>
      </c>
      <c r="F248" s="522"/>
      <c r="G248" s="333">
        <f t="shared" si="8"/>
        <v>2575.4599999999878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2</v>
      </c>
      <c r="C249" s="298">
        <v>46212</v>
      </c>
      <c r="D249" s="299" t="s">
        <v>977</v>
      </c>
      <c r="E249" s="522">
        <v>33.29</v>
      </c>
      <c r="F249" s="522"/>
      <c r="G249" s="333">
        <f t="shared" si="8"/>
        <v>2586.1399999999876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6</v>
      </c>
      <c r="C250" s="298">
        <v>46212</v>
      </c>
      <c r="D250" s="299" t="s">
        <v>978</v>
      </c>
      <c r="E250" s="522">
        <v>41.79</v>
      </c>
      <c r="F250" s="522"/>
      <c r="G250" s="333">
        <f t="shared" si="8"/>
        <v>2619.4299999999876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335</v>
      </c>
      <c r="B251" s="330" t="s">
        <v>335</v>
      </c>
      <c r="C251" s="298">
        <v>46212</v>
      </c>
      <c r="D251" s="299" t="s">
        <v>460</v>
      </c>
      <c r="E251" s="522"/>
      <c r="F251" s="522">
        <v>620</v>
      </c>
      <c r="G251" s="333">
        <f t="shared" si="8"/>
        <v>2661.2199999999875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291</v>
      </c>
      <c r="B252" s="330">
        <v>41</v>
      </c>
      <c r="C252" s="298">
        <v>46212</v>
      </c>
      <c r="D252" s="299" t="s">
        <v>974</v>
      </c>
      <c r="E252" s="522"/>
      <c r="F252" s="522">
        <v>800</v>
      </c>
      <c r="G252" s="333">
        <f t="shared" si="8"/>
        <v>2041.2199999999875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291</v>
      </c>
      <c r="B253" s="330">
        <v>39</v>
      </c>
      <c r="C253" s="298">
        <v>46212</v>
      </c>
      <c r="D253" s="299" t="s">
        <v>292</v>
      </c>
      <c r="E253" s="522"/>
      <c r="F253" s="522">
        <v>2763.78</v>
      </c>
      <c r="G253" s="333">
        <f t="shared" si="8"/>
        <v>1241.2199999999875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289</v>
      </c>
      <c r="B254" s="330">
        <v>2</v>
      </c>
      <c r="C254" s="298">
        <v>46211</v>
      </c>
      <c r="D254" s="299" t="s">
        <v>390</v>
      </c>
      <c r="E254" s="522">
        <v>7.73</v>
      </c>
      <c r="F254" s="522"/>
      <c r="G254" s="333">
        <f t="shared" si="8"/>
        <v>-1522.5600000000127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3</v>
      </c>
      <c r="C255" s="298">
        <v>46211</v>
      </c>
      <c r="D255" s="299" t="s">
        <v>904</v>
      </c>
      <c r="E255" s="522">
        <v>3.5</v>
      </c>
      <c r="F255" s="522"/>
      <c r="G255" s="333">
        <f t="shared" si="8"/>
        <v>-1514.8300000000127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4</v>
      </c>
      <c r="C256" s="298">
        <v>46211</v>
      </c>
      <c r="D256" s="299" t="s">
        <v>904</v>
      </c>
      <c r="E256" s="522">
        <v>75.75</v>
      </c>
      <c r="F256" s="522"/>
      <c r="G256" s="333">
        <f t="shared" si="8"/>
        <v>-1511.3300000000127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3</v>
      </c>
      <c r="C257" s="298">
        <v>46211</v>
      </c>
      <c r="D257" s="299" t="s">
        <v>309</v>
      </c>
      <c r="E257" s="522">
        <v>4.1900000000000004</v>
      </c>
      <c r="F257" s="522"/>
      <c r="G257" s="333">
        <f t="shared" si="8"/>
        <v>-1435.5800000000127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1</v>
      </c>
      <c r="C258" s="298">
        <v>46211</v>
      </c>
      <c r="D258" s="299" t="s">
        <v>306</v>
      </c>
      <c r="E258" s="522">
        <v>145.94999999999999</v>
      </c>
      <c r="F258" s="522"/>
      <c r="G258" s="333">
        <f t="shared" si="8"/>
        <v>-1431.3900000000126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4</v>
      </c>
      <c r="C259" s="298">
        <v>46211</v>
      </c>
      <c r="D259" s="299" t="s">
        <v>296</v>
      </c>
      <c r="E259" s="522">
        <v>63.09</v>
      </c>
      <c r="F259" s="522"/>
      <c r="G259" s="333">
        <f t="shared" si="8"/>
        <v>-1285.4400000000126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8</v>
      </c>
      <c r="C260" s="298">
        <v>46211</v>
      </c>
      <c r="D260" s="299" t="s">
        <v>296</v>
      </c>
      <c r="E260" s="522">
        <v>17.739999999999998</v>
      </c>
      <c r="F260" s="522"/>
      <c r="G260" s="333">
        <f t="shared" si="8"/>
        <v>-1222.3500000000126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6</v>
      </c>
      <c r="C261" s="298">
        <v>46211</v>
      </c>
      <c r="D261" s="299" t="s">
        <v>306</v>
      </c>
      <c r="E261" s="522">
        <v>155.91999999999999</v>
      </c>
      <c r="F261" s="522"/>
      <c r="G261" s="333">
        <f t="shared" si="8"/>
        <v>-1204.6100000000126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1</v>
      </c>
      <c r="C262" s="298">
        <v>46211</v>
      </c>
      <c r="D262" s="299" t="s">
        <v>976</v>
      </c>
      <c r="E262" s="522">
        <v>31.58</v>
      </c>
      <c r="F262" s="522"/>
      <c r="G262" s="333">
        <f t="shared" si="8"/>
        <v>-1048.6900000000126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8</v>
      </c>
      <c r="C263" s="298">
        <v>46211</v>
      </c>
      <c r="D263" s="299" t="s">
        <v>455</v>
      </c>
      <c r="E263" s="522">
        <v>23.31</v>
      </c>
      <c r="F263" s="522"/>
      <c r="G263" s="333">
        <f t="shared" si="8"/>
        <v>-1017.1100000000125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6</v>
      </c>
      <c r="C264" s="298">
        <v>46211</v>
      </c>
      <c r="D264" s="299" t="s">
        <v>442</v>
      </c>
      <c r="E264" s="522">
        <v>16</v>
      </c>
      <c r="F264" s="522"/>
      <c r="G264" s="333">
        <f t="shared" si="8"/>
        <v>-993.80000000001257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4</v>
      </c>
      <c r="C265" s="298">
        <v>46210</v>
      </c>
      <c r="D265" s="299" t="s">
        <v>310</v>
      </c>
      <c r="E265" s="522">
        <v>39.11</v>
      </c>
      <c r="F265" s="522"/>
      <c r="G265" s="333">
        <f t="shared" si="8"/>
        <v>-977.80000000001257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294</v>
      </c>
      <c r="B266" s="330">
        <v>9</v>
      </c>
      <c r="C266" s="298">
        <v>46210</v>
      </c>
      <c r="D266" s="299" t="s">
        <v>58</v>
      </c>
      <c r="E266" s="522">
        <v>1231.68</v>
      </c>
      <c r="F266" s="522"/>
      <c r="G266" s="333">
        <f t="shared" si="8"/>
        <v>-938.69000000001256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335</v>
      </c>
      <c r="B267" s="330" t="s">
        <v>335</v>
      </c>
      <c r="C267" s="298">
        <v>46210</v>
      </c>
      <c r="D267" s="299" t="s">
        <v>447</v>
      </c>
      <c r="E267" s="522">
        <v>53.37</v>
      </c>
      <c r="F267" s="522"/>
      <c r="G267" s="333">
        <f t="shared" si="8"/>
        <v>292.9899999999875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294</v>
      </c>
      <c r="B268" s="330">
        <v>13</v>
      </c>
      <c r="C268" s="298">
        <v>46209</v>
      </c>
      <c r="D268" s="299" t="s">
        <v>902</v>
      </c>
      <c r="E268" s="522">
        <v>218.33</v>
      </c>
      <c r="F268" s="522"/>
      <c r="G268" s="333">
        <f t="shared" si="8"/>
        <v>346.35999999998751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287</v>
      </c>
      <c r="B269" s="330" t="s">
        <v>287</v>
      </c>
      <c r="C269" s="298">
        <v>46209</v>
      </c>
      <c r="D269" s="299" t="s">
        <v>959</v>
      </c>
      <c r="E269" s="522">
        <v>1182.68</v>
      </c>
      <c r="F269" s="522">
        <v>1182.68</v>
      </c>
      <c r="G269" s="333">
        <f t="shared" si="8"/>
        <v>564.68999999998755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3</v>
      </c>
      <c r="C270" s="298">
        <v>46209</v>
      </c>
      <c r="D270" s="299" t="s">
        <v>309</v>
      </c>
      <c r="E270" s="522">
        <v>6.19</v>
      </c>
      <c r="F270" s="522"/>
      <c r="G270" s="333">
        <f t="shared" si="8"/>
        <v>564.68999999998755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8</v>
      </c>
      <c r="C271" s="298">
        <v>46209</v>
      </c>
      <c r="D271" s="299" t="s">
        <v>969</v>
      </c>
      <c r="E271" s="522">
        <v>9.7200000000000006</v>
      </c>
      <c r="F271" s="522"/>
      <c r="G271" s="333">
        <f t="shared" si="8"/>
        <v>570.8799999999876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2</v>
      </c>
      <c r="C272" s="298">
        <v>46209</v>
      </c>
      <c r="D272" s="299" t="s">
        <v>353</v>
      </c>
      <c r="E272" s="522">
        <v>21.99</v>
      </c>
      <c r="F272" s="522"/>
      <c r="G272" s="333">
        <f t="shared" si="8"/>
        <v>580.59999999998763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2</v>
      </c>
      <c r="C273" s="298">
        <v>46209</v>
      </c>
      <c r="D273" s="299" t="s">
        <v>296</v>
      </c>
      <c r="E273" s="522">
        <v>10.02</v>
      </c>
      <c r="F273" s="522"/>
      <c r="G273" s="333">
        <f t="shared" si="8"/>
        <v>602.58999999998764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4</v>
      </c>
      <c r="C274" s="298">
        <v>46209</v>
      </c>
      <c r="D274" s="299" t="s">
        <v>296</v>
      </c>
      <c r="E274" s="522">
        <v>55.19</v>
      </c>
      <c r="F274" s="522"/>
      <c r="G274" s="333">
        <f t="shared" si="8"/>
        <v>612.60999999998762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294</v>
      </c>
      <c r="B275" s="330">
        <v>14</v>
      </c>
      <c r="C275" s="298">
        <v>46209</v>
      </c>
      <c r="D275" s="299" t="s">
        <v>958</v>
      </c>
      <c r="E275" s="522">
        <v>66.67</v>
      </c>
      <c r="F275" s="522"/>
      <c r="G275" s="333">
        <f t="shared" si="8"/>
        <v>667.79999999998756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294</v>
      </c>
      <c r="B276" s="330">
        <v>14</v>
      </c>
      <c r="C276" s="298">
        <v>46209</v>
      </c>
      <c r="D276" s="299" t="s">
        <v>367</v>
      </c>
      <c r="E276" s="522">
        <v>70.25</v>
      </c>
      <c r="F276" s="522"/>
      <c r="G276" s="333">
        <f t="shared" si="8"/>
        <v>734.46999999998752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4</v>
      </c>
      <c r="C277" s="298">
        <v>46209</v>
      </c>
      <c r="D277" s="299" t="s">
        <v>334</v>
      </c>
      <c r="E277" s="522">
        <v>36.090000000000003</v>
      </c>
      <c r="F277" s="522"/>
      <c r="G277" s="333">
        <f t="shared" si="8"/>
        <v>804.71999999998752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2</v>
      </c>
      <c r="C278" s="298">
        <v>46209</v>
      </c>
      <c r="D278" s="299" t="s">
        <v>301</v>
      </c>
      <c r="E278" s="522">
        <v>16.05</v>
      </c>
      <c r="F278" s="522"/>
      <c r="G278" s="333">
        <f t="shared" si="8"/>
        <v>840.80999999998755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2</v>
      </c>
      <c r="C279" s="298">
        <v>46208</v>
      </c>
      <c r="D279" s="299" t="s">
        <v>960</v>
      </c>
      <c r="E279" s="522">
        <v>23.03</v>
      </c>
      <c r="F279" s="522"/>
      <c r="G279" s="333">
        <f t="shared" si="8"/>
        <v>856.85999999998751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2</v>
      </c>
      <c r="C280" s="298">
        <v>46208</v>
      </c>
      <c r="D280" s="299" t="s">
        <v>371</v>
      </c>
      <c r="E280" s="522">
        <v>15.11</v>
      </c>
      <c r="F280" s="522"/>
      <c r="G280" s="333">
        <f t="shared" si="8"/>
        <v>879.88999999998748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8</v>
      </c>
      <c r="C281" s="298">
        <v>46207</v>
      </c>
      <c r="D281" s="299" t="s">
        <v>950</v>
      </c>
      <c r="E281" s="522">
        <v>47.95</v>
      </c>
      <c r="F281" s="522"/>
      <c r="G281" s="333">
        <f t="shared" si="8"/>
        <v>894.99999999998749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3</v>
      </c>
      <c r="C282" s="298">
        <v>46207</v>
      </c>
      <c r="D282" s="299" t="s">
        <v>951</v>
      </c>
      <c r="E282" s="522">
        <v>8.75</v>
      </c>
      <c r="F282" s="522"/>
      <c r="G282" s="333">
        <f t="shared" si="8"/>
        <v>942.94999999998754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294</v>
      </c>
      <c r="B283" s="330">
        <v>17</v>
      </c>
      <c r="C283" s="298">
        <v>46207</v>
      </c>
      <c r="D283" s="299" t="s">
        <v>370</v>
      </c>
      <c r="E283" s="522">
        <v>99</v>
      </c>
      <c r="F283" s="522"/>
      <c r="G283" s="333">
        <f t="shared" si="8"/>
        <v>951.69999999998754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8</v>
      </c>
      <c r="C284" s="298">
        <v>46206</v>
      </c>
      <c r="D284" s="299" t="s">
        <v>950</v>
      </c>
      <c r="E284" s="522">
        <v>85.56</v>
      </c>
      <c r="F284" s="522"/>
      <c r="G284" s="333">
        <f t="shared" si="8"/>
        <v>1050.6999999999875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3</v>
      </c>
      <c r="C285" s="298">
        <v>46206</v>
      </c>
      <c r="D285" s="299" t="s">
        <v>952</v>
      </c>
      <c r="E285" s="522">
        <v>25.07</v>
      </c>
      <c r="F285" s="522"/>
      <c r="G285" s="333">
        <f t="shared" si="8"/>
        <v>1136.2599999999875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294</v>
      </c>
      <c r="B286" s="330">
        <v>22</v>
      </c>
      <c r="C286" s="298">
        <v>46206</v>
      </c>
      <c r="D286" s="299" t="s">
        <v>953</v>
      </c>
      <c r="E286" s="522">
        <v>12.77</v>
      </c>
      <c r="F286" s="522"/>
      <c r="G286" s="333">
        <f t="shared" si="8"/>
        <v>1161.3299999999874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8</v>
      </c>
      <c r="C287" s="298">
        <v>46206</v>
      </c>
      <c r="D287" s="299" t="s">
        <v>963</v>
      </c>
      <c r="E287" s="522">
        <v>50</v>
      </c>
      <c r="F287" s="522"/>
      <c r="G287" s="333">
        <f t="shared" si="8"/>
        <v>1174.0999999999874</v>
      </c>
      <c r="H287" s="334" t="s">
        <v>298</v>
      </c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2</v>
      </c>
      <c r="C288" s="298">
        <v>46206</v>
      </c>
      <c r="D288" s="299" t="s">
        <v>964</v>
      </c>
      <c r="E288" s="522">
        <v>70</v>
      </c>
      <c r="F288" s="522"/>
      <c r="G288" s="333">
        <f t="shared" si="8"/>
        <v>1224.0999999999874</v>
      </c>
      <c r="H288" s="334" t="s">
        <v>298</v>
      </c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6</v>
      </c>
      <c r="C289" s="298">
        <v>46206</v>
      </c>
      <c r="D289" s="299" t="s">
        <v>965</v>
      </c>
      <c r="E289" s="522">
        <v>64</v>
      </c>
      <c r="F289" s="522"/>
      <c r="G289" s="333">
        <f t="shared" si="8"/>
        <v>1294.0999999999874</v>
      </c>
      <c r="H289" s="334" t="s">
        <v>298</v>
      </c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5</v>
      </c>
      <c r="C290" s="298">
        <v>46206</v>
      </c>
      <c r="D290" s="299" t="s">
        <v>962</v>
      </c>
      <c r="E290" s="522">
        <v>286.49</v>
      </c>
      <c r="F290" s="522"/>
      <c r="G290" s="333">
        <f t="shared" si="8"/>
        <v>1358.0999999999874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6</v>
      </c>
      <c r="C291" s="298">
        <v>46206</v>
      </c>
      <c r="D291" s="299" t="s">
        <v>954</v>
      </c>
      <c r="E291" s="522">
        <v>36</v>
      </c>
      <c r="F291" s="522"/>
      <c r="G291" s="333">
        <f t="shared" si="8"/>
        <v>1644.5899999999874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287</v>
      </c>
      <c r="B292" s="330" t="s">
        <v>287</v>
      </c>
      <c r="C292" s="298">
        <v>46205</v>
      </c>
      <c r="D292" s="299" t="s">
        <v>956</v>
      </c>
      <c r="E292" s="522">
        <v>-200</v>
      </c>
      <c r="F292" s="522"/>
      <c r="G292" s="333">
        <f t="shared" si="8"/>
        <v>1680.5899999999874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287</v>
      </c>
      <c r="B293" s="330" t="s">
        <v>287</v>
      </c>
      <c r="C293" s="298">
        <v>46205</v>
      </c>
      <c r="D293" s="299" t="s">
        <v>956</v>
      </c>
      <c r="E293" s="522">
        <v>-4</v>
      </c>
      <c r="F293" s="522"/>
      <c r="G293" s="333">
        <f t="shared" si="8"/>
        <v>1480.5899999999874</v>
      </c>
      <c r="H293" s="334" t="s">
        <v>298</v>
      </c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287</v>
      </c>
      <c r="B294" s="330" t="s">
        <v>287</v>
      </c>
      <c r="C294" s="298">
        <v>46205</v>
      </c>
      <c r="D294" s="299" t="s">
        <v>956</v>
      </c>
      <c r="E294" s="522">
        <v>204</v>
      </c>
      <c r="F294" s="522"/>
      <c r="G294" s="333">
        <f t="shared" si="8"/>
        <v>1476.5899999999874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6</v>
      </c>
      <c r="C295" s="298">
        <v>46205</v>
      </c>
      <c r="D295" s="299" t="s">
        <v>966</v>
      </c>
      <c r="E295" s="522">
        <v>20</v>
      </c>
      <c r="F295" s="522"/>
      <c r="G295" s="333">
        <f t="shared" si="8"/>
        <v>1680.5899999999874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287</v>
      </c>
      <c r="B296" s="330" t="s">
        <v>287</v>
      </c>
      <c r="C296" s="298">
        <v>46205</v>
      </c>
      <c r="D296" s="299" t="s">
        <v>967</v>
      </c>
      <c r="E296" s="522">
        <v>70</v>
      </c>
      <c r="F296" s="522">
        <v>70</v>
      </c>
      <c r="G296" s="333">
        <f t="shared" si="8"/>
        <v>1700.5899999999874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287</v>
      </c>
      <c r="B297" s="330" t="s">
        <v>287</v>
      </c>
      <c r="C297" s="298">
        <v>46205</v>
      </c>
      <c r="D297" s="299" t="s">
        <v>968</v>
      </c>
      <c r="E297" s="522">
        <v>783</v>
      </c>
      <c r="F297" s="522">
        <v>783</v>
      </c>
      <c r="G297" s="333">
        <f t="shared" si="8"/>
        <v>1700.5899999999874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294</v>
      </c>
      <c r="B298" s="330">
        <v>22</v>
      </c>
      <c r="C298" s="298">
        <v>46205</v>
      </c>
      <c r="D298" s="299" t="s">
        <v>375</v>
      </c>
      <c r="E298" s="522">
        <v>6.37</v>
      </c>
      <c r="F298" s="522"/>
      <c r="G298" s="333">
        <f t="shared" si="8"/>
        <v>1700.5899999999874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2</v>
      </c>
      <c r="C299" s="298">
        <v>46205</v>
      </c>
      <c r="D299" s="299" t="s">
        <v>961</v>
      </c>
      <c r="E299" s="522">
        <v>21</v>
      </c>
      <c r="F299" s="522"/>
      <c r="G299" s="333">
        <f t="shared" si="8"/>
        <v>1706.9599999999873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284</v>
      </c>
      <c r="B300" s="330">
        <v>36</v>
      </c>
      <c r="C300" s="298">
        <v>46205</v>
      </c>
      <c r="D300" s="299" t="s">
        <v>374</v>
      </c>
      <c r="E300" s="522">
        <v>50</v>
      </c>
      <c r="F300" s="522"/>
      <c r="G300" s="333">
        <f t="shared" si="8"/>
        <v>1727.9599999999873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8</v>
      </c>
      <c r="C301" s="298">
        <v>46205</v>
      </c>
      <c r="D301" s="299" t="s">
        <v>319</v>
      </c>
      <c r="E301" s="522">
        <v>53.8</v>
      </c>
      <c r="F301" s="522"/>
      <c r="G301" s="333">
        <f t="shared" si="8"/>
        <v>1777.9599999999873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3</v>
      </c>
      <c r="C302" s="298">
        <v>46204</v>
      </c>
      <c r="D302" s="299" t="s">
        <v>309</v>
      </c>
      <c r="E302" s="522">
        <v>4.1900000000000004</v>
      </c>
      <c r="F302" s="522"/>
      <c r="G302" s="333">
        <f t="shared" si="8"/>
        <v>1831.7599999999873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1</v>
      </c>
      <c r="C303" s="298">
        <v>46204</v>
      </c>
      <c r="D303" s="299" t="s">
        <v>311</v>
      </c>
      <c r="E303" s="522">
        <v>169.54</v>
      </c>
      <c r="F303" s="522"/>
      <c r="G303" s="333">
        <f t="shared" si="8"/>
        <v>1835.9499999999873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2</v>
      </c>
      <c r="C304" s="298">
        <v>46204</v>
      </c>
      <c r="D304" s="299" t="s">
        <v>955</v>
      </c>
      <c r="E304" s="522">
        <v>64.2</v>
      </c>
      <c r="F304" s="522"/>
      <c r="G304" s="333">
        <f t="shared" si="8"/>
        <v>2005.4899999999873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8</v>
      </c>
      <c r="C305" s="298">
        <v>46204</v>
      </c>
      <c r="D305" s="299" t="s">
        <v>319</v>
      </c>
      <c r="E305" s="522">
        <v>150.86000000000001</v>
      </c>
      <c r="F305" s="522"/>
      <c r="G305" s="333">
        <f t="shared" si="8"/>
        <v>2069.6899999999873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3</v>
      </c>
      <c r="C306" s="298">
        <v>46204</v>
      </c>
      <c r="D306" s="299" t="s">
        <v>455</v>
      </c>
      <c r="E306" s="522">
        <v>10.41</v>
      </c>
      <c r="F306" s="522"/>
      <c r="G306" s="333">
        <f t="shared" si="8"/>
        <v>2220.5499999999874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1</v>
      </c>
      <c r="C307" s="298">
        <v>46204</v>
      </c>
      <c r="D307" s="299" t="s">
        <v>306</v>
      </c>
      <c r="E307" s="522">
        <v>98.37</v>
      </c>
      <c r="F307" s="522"/>
      <c r="G307" s="333">
        <f t="shared" si="8"/>
        <v>2230.9599999999873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6</v>
      </c>
      <c r="C308" s="298">
        <v>46204</v>
      </c>
      <c r="D308" s="299" t="s">
        <v>397</v>
      </c>
      <c r="E308" s="522">
        <v>54.76</v>
      </c>
      <c r="F308" s="522"/>
      <c r="G308" s="333">
        <f t="shared" si="8"/>
        <v>2329.3299999999872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284</v>
      </c>
      <c r="B309" s="330">
        <v>37</v>
      </c>
      <c r="C309" s="298">
        <v>46203</v>
      </c>
      <c r="D309" s="299" t="s">
        <v>970</v>
      </c>
      <c r="E309" s="522">
        <v>6487.16</v>
      </c>
      <c r="F309" s="522"/>
      <c r="G309" s="333">
        <f t="shared" si="8"/>
        <v>2384.0899999999874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286</v>
      </c>
      <c r="B310" s="330">
        <v>25</v>
      </c>
      <c r="C310" s="298">
        <v>46203</v>
      </c>
      <c r="D310" s="298" t="s">
        <v>204</v>
      </c>
      <c r="E310" s="331">
        <v>350</v>
      </c>
      <c r="F310" s="522"/>
      <c r="G310" s="333">
        <f t="shared" si="8"/>
        <v>8871.2499999999873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286</v>
      </c>
      <c r="B311" s="330">
        <v>26</v>
      </c>
      <c r="C311" s="298">
        <v>46203</v>
      </c>
      <c r="D311" s="298" t="s">
        <v>205</v>
      </c>
      <c r="E311" s="331">
        <v>320</v>
      </c>
      <c r="F311" s="522"/>
      <c r="G311" s="333">
        <f t="shared" si="8"/>
        <v>9221.2499999999873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286</v>
      </c>
      <c r="B312" s="330">
        <v>27</v>
      </c>
      <c r="C312" s="298">
        <v>46203</v>
      </c>
      <c r="D312" s="298" t="s">
        <v>206</v>
      </c>
      <c r="E312" s="331">
        <v>25</v>
      </c>
      <c r="F312" s="522"/>
      <c r="G312" s="333">
        <f t="shared" si="8"/>
        <v>9541.2499999999873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286</v>
      </c>
      <c r="B313" s="330">
        <v>28</v>
      </c>
      <c r="C313" s="298">
        <v>46203</v>
      </c>
      <c r="D313" s="298" t="s">
        <v>207</v>
      </c>
      <c r="E313" s="331">
        <v>25</v>
      </c>
      <c r="F313" s="522"/>
      <c r="G313" s="333">
        <f t="shared" si="8"/>
        <v>9566.2499999999873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286</v>
      </c>
      <c r="B314" s="330">
        <v>29</v>
      </c>
      <c r="C314" s="298">
        <v>46203</v>
      </c>
      <c r="D314" s="298" t="s">
        <v>208</v>
      </c>
      <c r="E314" s="331">
        <v>45</v>
      </c>
      <c r="F314" s="522"/>
      <c r="G314" s="333">
        <f t="shared" si="8"/>
        <v>9591.2499999999873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286</v>
      </c>
      <c r="B315" s="330">
        <v>30</v>
      </c>
      <c r="C315" s="298">
        <v>46203</v>
      </c>
      <c r="D315" s="298" t="s">
        <v>209</v>
      </c>
      <c r="E315" s="331">
        <v>400</v>
      </c>
      <c r="F315" s="522"/>
      <c r="G315" s="333">
        <f t="shared" si="8"/>
        <v>9636.2499999999873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286</v>
      </c>
      <c r="B316" s="330">
        <v>31</v>
      </c>
      <c r="C316" s="298">
        <v>46203</v>
      </c>
      <c r="D316" s="298" t="s">
        <v>210</v>
      </c>
      <c r="E316" s="331">
        <v>375</v>
      </c>
      <c r="F316" s="522"/>
      <c r="G316" s="333">
        <f t="shared" si="8"/>
        <v>10036.249999999987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286</v>
      </c>
      <c r="B317" s="330">
        <v>32</v>
      </c>
      <c r="C317" s="298">
        <v>46203</v>
      </c>
      <c r="D317" s="298" t="s">
        <v>211</v>
      </c>
      <c r="E317" s="331">
        <v>100</v>
      </c>
      <c r="F317" s="522"/>
      <c r="G317" s="333">
        <f t="shared" si="8"/>
        <v>10411.249999999987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286</v>
      </c>
      <c r="B318" s="330">
        <v>33</v>
      </c>
      <c r="C318" s="298">
        <v>46203</v>
      </c>
      <c r="D318" s="298" t="s">
        <v>212</v>
      </c>
      <c r="E318" s="331">
        <v>85</v>
      </c>
      <c r="F318" s="522"/>
      <c r="G318" s="333">
        <f t="shared" si="8"/>
        <v>10511.249999999987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286</v>
      </c>
      <c r="B319" s="330">
        <v>34</v>
      </c>
      <c r="C319" s="298">
        <v>46203</v>
      </c>
      <c r="D319" s="298" t="s">
        <v>213</v>
      </c>
      <c r="E319" s="331">
        <v>230</v>
      </c>
      <c r="F319" s="522"/>
      <c r="G319" s="333">
        <f t="shared" si="8"/>
        <v>10596.249999999987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286</v>
      </c>
      <c r="B320" s="330">
        <v>35</v>
      </c>
      <c r="C320" s="298">
        <v>46203</v>
      </c>
      <c r="D320" s="298" t="s">
        <v>214</v>
      </c>
      <c r="E320" s="331">
        <v>45</v>
      </c>
      <c r="F320" s="522"/>
      <c r="G320" s="333">
        <f t="shared" si="8"/>
        <v>10826.249999999987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294</v>
      </c>
      <c r="B321" s="330">
        <v>10</v>
      </c>
      <c r="C321" s="298">
        <v>46203</v>
      </c>
      <c r="D321" s="298" t="s">
        <v>176</v>
      </c>
      <c r="E321" s="522">
        <v>17.899999999999999</v>
      </c>
      <c r="F321" s="522"/>
      <c r="G321" s="333">
        <f t="shared" si="8"/>
        <v>10871.249999999987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287</v>
      </c>
      <c r="B322" s="330" t="s">
        <v>287</v>
      </c>
      <c r="C322" s="298">
        <v>46203</v>
      </c>
      <c r="D322" s="299" t="s">
        <v>423</v>
      </c>
      <c r="E322" s="522">
        <v>185.64</v>
      </c>
      <c r="F322" s="522">
        <v>185.64</v>
      </c>
      <c r="G322" s="333">
        <f t="shared" si="8"/>
        <v>10889.149999999987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6</v>
      </c>
      <c r="C323" s="298">
        <v>46203</v>
      </c>
      <c r="D323" s="299" t="s">
        <v>947</v>
      </c>
      <c r="E323" s="522">
        <v>-20</v>
      </c>
      <c r="F323" s="522"/>
      <c r="G323" s="333">
        <f t="shared" si="8"/>
        <v>10889.149999999987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287</v>
      </c>
      <c r="B324" s="330" t="s">
        <v>287</v>
      </c>
      <c r="C324" s="298">
        <v>46202</v>
      </c>
      <c r="D324" s="299" t="s">
        <v>948</v>
      </c>
      <c r="E324" s="522">
        <v>580</v>
      </c>
      <c r="F324" s="522">
        <v>580</v>
      </c>
      <c r="G324" s="333">
        <f t="shared" si="8"/>
        <v>10869.149999999987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291</v>
      </c>
      <c r="B325" s="330">
        <v>38</v>
      </c>
      <c r="C325" s="298">
        <v>46202</v>
      </c>
      <c r="D325" s="299" t="s">
        <v>293</v>
      </c>
      <c r="E325" s="522"/>
      <c r="F325" s="522">
        <v>4720.8599999999997</v>
      </c>
      <c r="G325" s="333">
        <f t="shared" si="8"/>
        <v>10869.149999999987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287</v>
      </c>
      <c r="B326" s="330" t="s">
        <v>287</v>
      </c>
      <c r="C326" s="298">
        <v>46202</v>
      </c>
      <c r="D326" s="299" t="s">
        <v>942</v>
      </c>
      <c r="E326" s="522">
        <v>180</v>
      </c>
      <c r="F326" s="522">
        <v>180</v>
      </c>
      <c r="G326" s="333">
        <f t="shared" si="8"/>
        <v>6148.2899999999863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294</v>
      </c>
      <c r="B327" s="330">
        <v>20</v>
      </c>
      <c r="C327" s="298">
        <v>46202</v>
      </c>
      <c r="D327" s="299" t="s">
        <v>193</v>
      </c>
      <c r="E327" s="522">
        <v>600</v>
      </c>
      <c r="F327" s="522"/>
      <c r="G327" s="333">
        <f t="shared" si="8"/>
        <v>6148.2899999999863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1</v>
      </c>
      <c r="C328" s="298">
        <v>46202</v>
      </c>
      <c r="D328" s="299" t="s">
        <v>306</v>
      </c>
      <c r="E328" s="522">
        <v>102.13</v>
      </c>
      <c r="F328" s="522"/>
      <c r="G328" s="333">
        <f t="shared" si="8"/>
        <v>6748.2899999999863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4</v>
      </c>
      <c r="C329" s="298">
        <v>46202</v>
      </c>
      <c r="D329" s="299" t="s">
        <v>310</v>
      </c>
      <c r="E329" s="522">
        <v>40.56</v>
      </c>
      <c r="F329" s="522"/>
      <c r="G329" s="333">
        <f t="shared" si="8"/>
        <v>6850.4199999999864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3</v>
      </c>
      <c r="C330" s="298">
        <v>46202</v>
      </c>
      <c r="D330" s="299" t="s">
        <v>310</v>
      </c>
      <c r="E330" s="522">
        <v>6.84</v>
      </c>
      <c r="F330" s="522"/>
      <c r="G330" s="333">
        <f t="shared" si="8"/>
        <v>6890.9799999999868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3</v>
      </c>
      <c r="C331" s="298">
        <v>46202</v>
      </c>
      <c r="D331" s="299" t="s">
        <v>880</v>
      </c>
      <c r="E331" s="522">
        <v>11.98</v>
      </c>
      <c r="F331" s="522"/>
      <c r="G331" s="333">
        <f t="shared" si="8"/>
        <v>6897.819999999987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2</v>
      </c>
      <c r="C332" s="298">
        <v>46201</v>
      </c>
      <c r="D332" s="299" t="s">
        <v>353</v>
      </c>
      <c r="E332" s="522">
        <v>14.99</v>
      </c>
      <c r="F332" s="522"/>
      <c r="G332" s="333">
        <f t="shared" ref="G332:G345" si="9">G333-E332+F332</f>
        <v>6909.7999999999865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2</v>
      </c>
      <c r="C333" s="298">
        <v>46201</v>
      </c>
      <c r="D333" s="299" t="s">
        <v>358</v>
      </c>
      <c r="E333" s="522">
        <v>11.29</v>
      </c>
      <c r="F333" s="522"/>
      <c r="G333" s="333">
        <f t="shared" si="9"/>
        <v>6924.7899999999863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8</v>
      </c>
      <c r="C334" s="298">
        <v>46201</v>
      </c>
      <c r="D334" s="299" t="s">
        <v>319</v>
      </c>
      <c r="E334" s="522">
        <v>158.96</v>
      </c>
      <c r="F334" s="522"/>
      <c r="G334" s="333">
        <f t="shared" si="9"/>
        <v>6936.0799999999863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6</v>
      </c>
      <c r="C335" s="298">
        <v>46201</v>
      </c>
      <c r="D335" s="299" t="s">
        <v>397</v>
      </c>
      <c r="E335" s="522">
        <v>53.24</v>
      </c>
      <c r="F335" s="522"/>
      <c r="G335" s="333">
        <f t="shared" si="9"/>
        <v>7095.0399999999863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2</v>
      </c>
      <c r="C336" s="298">
        <v>46200</v>
      </c>
      <c r="D336" s="299" t="s">
        <v>917</v>
      </c>
      <c r="E336" s="522">
        <v>122.77</v>
      </c>
      <c r="F336" s="522"/>
      <c r="G336" s="333">
        <f t="shared" si="9"/>
        <v>7148.2799999999861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1</v>
      </c>
      <c r="C337" s="298">
        <v>46200</v>
      </c>
      <c r="D337" s="299" t="s">
        <v>831</v>
      </c>
      <c r="E337" s="522">
        <v>77.67</v>
      </c>
      <c r="F337" s="522"/>
      <c r="G337" s="333">
        <f t="shared" si="9"/>
        <v>7271.0499999999865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5</v>
      </c>
      <c r="C338" s="298">
        <v>46200</v>
      </c>
      <c r="D338" s="299" t="s">
        <v>943</v>
      </c>
      <c r="E338" s="522">
        <v>32.99</v>
      </c>
      <c r="F338" s="522"/>
      <c r="G338" s="333">
        <f t="shared" si="9"/>
        <v>7348.7199999999866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287</v>
      </c>
      <c r="B339" s="330" t="s">
        <v>287</v>
      </c>
      <c r="C339" s="298">
        <v>46200</v>
      </c>
      <c r="D339" s="299" t="s">
        <v>945</v>
      </c>
      <c r="E339" s="522">
        <v>207.96</v>
      </c>
      <c r="F339" s="522">
        <v>207.96</v>
      </c>
      <c r="G339" s="333">
        <f t="shared" si="9"/>
        <v>7381.7099999999864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2</v>
      </c>
      <c r="C340" s="298">
        <v>46199</v>
      </c>
      <c r="D340" s="299" t="s">
        <v>868</v>
      </c>
      <c r="E340" s="522">
        <v>51.84</v>
      </c>
      <c r="F340" s="522"/>
      <c r="G340" s="333">
        <f t="shared" si="9"/>
        <v>7381.7099999999864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3</v>
      </c>
      <c r="C341" s="298">
        <v>46199</v>
      </c>
      <c r="D341" s="299" t="s">
        <v>296</v>
      </c>
      <c r="E341" s="522">
        <v>10.31</v>
      </c>
      <c r="F341" s="522"/>
      <c r="G341" s="333">
        <f t="shared" si="9"/>
        <v>7433.5499999999865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4</v>
      </c>
      <c r="C342" s="298">
        <v>46199</v>
      </c>
      <c r="D342" s="299" t="s">
        <v>296</v>
      </c>
      <c r="E342" s="522">
        <v>87.14</v>
      </c>
      <c r="F342" s="522"/>
      <c r="G342" s="333">
        <f t="shared" si="9"/>
        <v>7443.8599999999869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5</v>
      </c>
      <c r="C343" s="298">
        <v>46199</v>
      </c>
      <c r="D343" s="299" t="s">
        <v>940</v>
      </c>
      <c r="E343" s="522">
        <v>20</v>
      </c>
      <c r="F343" s="522"/>
      <c r="G343" s="333">
        <f t="shared" si="9"/>
        <v>7530.9999999999873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294</v>
      </c>
      <c r="B344" s="330">
        <v>12</v>
      </c>
      <c r="C344" s="298">
        <v>46198</v>
      </c>
      <c r="D344" s="299" t="s">
        <v>314</v>
      </c>
      <c r="E344" s="522">
        <v>204.48</v>
      </c>
      <c r="F344" s="522"/>
      <c r="G344" s="333">
        <f t="shared" si="9"/>
        <v>7550.9999999999873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291</v>
      </c>
      <c r="B345" s="330">
        <v>39</v>
      </c>
      <c r="C345" s="298">
        <v>46198</v>
      </c>
      <c r="D345" s="299" t="s">
        <v>292</v>
      </c>
      <c r="E345" s="522"/>
      <c r="F345" s="522">
        <v>2763.77</v>
      </c>
      <c r="G345" s="333">
        <f t="shared" si="9"/>
        <v>7755.4799999999868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5</v>
      </c>
      <c r="C346" s="298">
        <v>46198</v>
      </c>
      <c r="D346" s="299" t="s">
        <v>846</v>
      </c>
      <c r="E346" s="522">
        <v>11.2</v>
      </c>
      <c r="F346" s="522"/>
      <c r="G346" s="333">
        <f t="shared" ref="G346:G366" si="10">G347-E346+F346</f>
        <v>4991.7099999999864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2</v>
      </c>
      <c r="C347" s="298">
        <v>46197</v>
      </c>
      <c r="D347" s="299" t="s">
        <v>941</v>
      </c>
      <c r="E347" s="522">
        <v>15.99</v>
      </c>
      <c r="F347" s="522"/>
      <c r="G347" s="333">
        <f t="shared" si="10"/>
        <v>5002.9099999999862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5</v>
      </c>
      <c r="C348" s="298">
        <v>46197</v>
      </c>
      <c r="D348" s="299" t="s">
        <v>340</v>
      </c>
      <c r="E348" s="522">
        <v>47.93</v>
      </c>
      <c r="F348" s="522"/>
      <c r="G348" s="333">
        <f t="shared" si="10"/>
        <v>5018.899999999986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294</v>
      </c>
      <c r="B349" s="330">
        <v>43</v>
      </c>
      <c r="C349" s="298">
        <v>46197</v>
      </c>
      <c r="D349" s="299" t="s">
        <v>201</v>
      </c>
      <c r="E349" s="522">
        <v>42.84</v>
      </c>
      <c r="F349" s="522"/>
      <c r="G349" s="333">
        <f t="shared" si="10"/>
        <v>5066.8299999999863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294</v>
      </c>
      <c r="B350" s="330">
        <v>42</v>
      </c>
      <c r="C350" s="298">
        <v>46197</v>
      </c>
      <c r="D350" s="299" t="s">
        <v>200</v>
      </c>
      <c r="E350" s="522">
        <v>99.4</v>
      </c>
      <c r="F350" s="522"/>
      <c r="G350" s="333">
        <f t="shared" si="10"/>
        <v>5109.6699999999864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8</v>
      </c>
      <c r="C351" s="298">
        <v>46196</v>
      </c>
      <c r="D351" s="299" t="s">
        <v>319</v>
      </c>
      <c r="E351" s="522">
        <v>5.68</v>
      </c>
      <c r="F351" s="522"/>
      <c r="G351" s="333">
        <f t="shared" si="10"/>
        <v>5209.0699999999861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1</v>
      </c>
      <c r="C352" s="298">
        <v>46196</v>
      </c>
      <c r="D352" s="299" t="s">
        <v>306</v>
      </c>
      <c r="E352" s="522">
        <v>167.73</v>
      </c>
      <c r="F352" s="522"/>
      <c r="G352" s="333">
        <f t="shared" si="10"/>
        <v>5214.7499999999864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4</v>
      </c>
      <c r="C353" s="298">
        <v>46196</v>
      </c>
      <c r="D353" s="299" t="s">
        <v>296</v>
      </c>
      <c r="E353" s="522">
        <v>40.81</v>
      </c>
      <c r="F353" s="522"/>
      <c r="G353" s="333">
        <f t="shared" si="10"/>
        <v>5382.4799999999859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2</v>
      </c>
      <c r="C354" s="298">
        <v>46196</v>
      </c>
      <c r="D354" s="299" t="s">
        <v>334</v>
      </c>
      <c r="E354" s="522">
        <v>17.68</v>
      </c>
      <c r="F354" s="522"/>
      <c r="G354" s="333">
        <f t="shared" si="10"/>
        <v>5423.2899999999863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3</v>
      </c>
      <c r="C355" s="298">
        <v>46196</v>
      </c>
      <c r="D355" s="299" t="s">
        <v>320</v>
      </c>
      <c r="E355" s="522">
        <v>5.19</v>
      </c>
      <c r="F355" s="522"/>
      <c r="G355" s="333">
        <f t="shared" si="10"/>
        <v>5440.9699999999866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8</v>
      </c>
      <c r="C356" s="298">
        <v>46196</v>
      </c>
      <c r="D356" s="299" t="s">
        <v>308</v>
      </c>
      <c r="E356" s="522">
        <v>71.75</v>
      </c>
      <c r="F356" s="522"/>
      <c r="G356" s="333">
        <f t="shared" si="10"/>
        <v>5446.1599999999862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294</v>
      </c>
      <c r="B357" s="330">
        <v>22</v>
      </c>
      <c r="C357" s="298">
        <v>46196</v>
      </c>
      <c r="D357" s="299" t="s">
        <v>835</v>
      </c>
      <c r="E357" s="522">
        <v>15.96</v>
      </c>
      <c r="F357" s="522"/>
      <c r="G357" s="333">
        <f t="shared" si="10"/>
        <v>5517.9099999999862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2</v>
      </c>
      <c r="C358" s="298">
        <v>46195</v>
      </c>
      <c r="D358" s="299" t="s">
        <v>334</v>
      </c>
      <c r="E358" s="522">
        <v>7.89</v>
      </c>
      <c r="F358" s="522"/>
      <c r="G358" s="333">
        <f t="shared" si="10"/>
        <v>5533.8699999999862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287</v>
      </c>
      <c r="B359" s="330" t="s">
        <v>287</v>
      </c>
      <c r="C359" s="298">
        <v>46195</v>
      </c>
      <c r="D359" s="299" t="s">
        <v>939</v>
      </c>
      <c r="E359" s="522">
        <v>86.07</v>
      </c>
      <c r="F359" s="522">
        <v>86.07</v>
      </c>
      <c r="G359" s="333">
        <f t="shared" si="10"/>
        <v>5541.7599999999866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287</v>
      </c>
      <c r="B360" s="330" t="s">
        <v>287</v>
      </c>
      <c r="C360" s="298">
        <v>46195</v>
      </c>
      <c r="D360" s="299" t="s">
        <v>922</v>
      </c>
      <c r="E360" s="522">
        <v>14.98</v>
      </c>
      <c r="F360" s="522">
        <v>14.98</v>
      </c>
      <c r="G360" s="333">
        <f t="shared" si="10"/>
        <v>5541.7599999999866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287</v>
      </c>
      <c r="B361" s="330" t="s">
        <v>287</v>
      </c>
      <c r="C361" s="298">
        <v>46195</v>
      </c>
      <c r="D361" s="299" t="s">
        <v>936</v>
      </c>
      <c r="E361" s="522">
        <v>83.52</v>
      </c>
      <c r="F361" s="522">
        <v>83.52</v>
      </c>
      <c r="G361" s="333">
        <f t="shared" si="10"/>
        <v>5541.7599999999866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287</v>
      </c>
      <c r="B362" s="330" t="s">
        <v>287</v>
      </c>
      <c r="C362" s="298">
        <v>46195</v>
      </c>
      <c r="D362" s="299" t="s">
        <v>937</v>
      </c>
      <c r="E362" s="522">
        <v>62.19</v>
      </c>
      <c r="F362" s="522">
        <v>62.19</v>
      </c>
      <c r="G362" s="333">
        <f t="shared" si="10"/>
        <v>5541.7599999999866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3</v>
      </c>
      <c r="C363" s="298">
        <v>46195</v>
      </c>
      <c r="D363" s="299" t="s">
        <v>310</v>
      </c>
      <c r="E363" s="522">
        <v>6.99</v>
      </c>
      <c r="F363" s="522"/>
      <c r="G363" s="333">
        <f t="shared" si="10"/>
        <v>5541.7599999999866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287</v>
      </c>
      <c r="B364" s="330" t="s">
        <v>287</v>
      </c>
      <c r="C364" s="298">
        <v>46195</v>
      </c>
      <c r="D364" s="299" t="s">
        <v>938</v>
      </c>
      <c r="E364" s="522">
        <v>60.47</v>
      </c>
      <c r="F364" s="522">
        <v>60.47</v>
      </c>
      <c r="G364" s="333">
        <f t="shared" si="10"/>
        <v>5548.7499999999864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294</v>
      </c>
      <c r="B365" s="330">
        <v>22</v>
      </c>
      <c r="C365" s="298">
        <v>46195</v>
      </c>
      <c r="D365" s="299" t="s">
        <v>323</v>
      </c>
      <c r="E365" s="522">
        <v>20.22</v>
      </c>
      <c r="F365" s="522"/>
      <c r="G365" s="333">
        <f t="shared" si="10"/>
        <v>5548.7499999999864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6</v>
      </c>
      <c r="C366" s="298">
        <v>46195</v>
      </c>
      <c r="D366" s="299" t="s">
        <v>919</v>
      </c>
      <c r="E366" s="522">
        <v>200</v>
      </c>
      <c r="F366" s="522"/>
      <c r="G366" s="333">
        <f t="shared" si="10"/>
        <v>5568.9699999999866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5</v>
      </c>
      <c r="C367" s="298">
        <v>46194</v>
      </c>
      <c r="D367" s="299" t="s">
        <v>340</v>
      </c>
      <c r="E367" s="522">
        <v>47.93</v>
      </c>
      <c r="F367" s="522"/>
      <c r="G367" s="333">
        <f t="shared" ref="G367:G387" si="11">G368-E367+F367</f>
        <v>5768.9699999999866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287</v>
      </c>
      <c r="B368" s="330" t="s">
        <v>287</v>
      </c>
      <c r="C368" s="298">
        <v>46194</v>
      </c>
      <c r="D368" s="299" t="s">
        <v>935</v>
      </c>
      <c r="E368" s="522"/>
      <c r="F368" s="522">
        <v>50</v>
      </c>
      <c r="G368" s="333">
        <f t="shared" si="11"/>
        <v>5816.8999999999869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287</v>
      </c>
      <c r="B369" s="330" t="s">
        <v>287</v>
      </c>
      <c r="C369" s="298">
        <v>46194</v>
      </c>
      <c r="D369" s="299" t="s">
        <v>935</v>
      </c>
      <c r="E369" s="522">
        <v>50</v>
      </c>
      <c r="F369" s="522"/>
      <c r="G369" s="333">
        <f t="shared" si="11"/>
        <v>5766.8999999999869</v>
      </c>
      <c r="H369" s="334" t="s">
        <v>298</v>
      </c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287</v>
      </c>
      <c r="B370" s="330" t="s">
        <v>287</v>
      </c>
      <c r="C370" s="298">
        <v>46194</v>
      </c>
      <c r="D370" s="299" t="s">
        <v>922</v>
      </c>
      <c r="E370" s="522">
        <v>28.38</v>
      </c>
      <c r="F370" s="522">
        <v>28.38</v>
      </c>
      <c r="G370" s="333">
        <f t="shared" si="11"/>
        <v>5816.8999999999869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287</v>
      </c>
      <c r="B371" s="330" t="s">
        <v>287</v>
      </c>
      <c r="C371" s="298">
        <v>46194</v>
      </c>
      <c r="D371" s="299" t="s">
        <v>920</v>
      </c>
      <c r="E371" s="522">
        <v>35.020000000000003</v>
      </c>
      <c r="F371" s="522">
        <v>35.020000000000003</v>
      </c>
      <c r="G371" s="333">
        <f t="shared" si="11"/>
        <v>5816.8999999999869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287</v>
      </c>
      <c r="B372" s="330" t="s">
        <v>287</v>
      </c>
      <c r="C372" s="298">
        <v>46194</v>
      </c>
      <c r="D372" s="299" t="s">
        <v>927</v>
      </c>
      <c r="E372" s="522">
        <v>83.81</v>
      </c>
      <c r="F372" s="522">
        <v>83.81</v>
      </c>
      <c r="G372" s="333">
        <f t="shared" si="11"/>
        <v>5816.8999999999869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287</v>
      </c>
      <c r="B373" s="330" t="s">
        <v>287</v>
      </c>
      <c r="C373" s="298">
        <v>46194</v>
      </c>
      <c r="D373" s="299" t="s">
        <v>928</v>
      </c>
      <c r="E373" s="522">
        <v>27.43</v>
      </c>
      <c r="F373" s="522">
        <v>27.43</v>
      </c>
      <c r="G373" s="333">
        <f t="shared" si="11"/>
        <v>5816.8999999999869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287</v>
      </c>
      <c r="B374" s="330" t="s">
        <v>287</v>
      </c>
      <c r="C374" s="298">
        <v>46193</v>
      </c>
      <c r="D374" s="299" t="s">
        <v>932</v>
      </c>
      <c r="E374" s="522">
        <v>30.86</v>
      </c>
      <c r="F374" s="522">
        <v>30.86</v>
      </c>
      <c r="G374" s="333">
        <f t="shared" si="11"/>
        <v>5816.8999999999869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287</v>
      </c>
      <c r="B375" s="330" t="s">
        <v>287</v>
      </c>
      <c r="C375" s="298">
        <v>46193</v>
      </c>
      <c r="D375" s="299" t="s">
        <v>922</v>
      </c>
      <c r="E375" s="522">
        <v>13.95</v>
      </c>
      <c r="F375" s="522">
        <v>13.95</v>
      </c>
      <c r="G375" s="333">
        <f t="shared" si="11"/>
        <v>5816.8999999999869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287</v>
      </c>
      <c r="B376" s="330" t="s">
        <v>287</v>
      </c>
      <c r="C376" s="298">
        <v>46192</v>
      </c>
      <c r="D376" s="299" t="s">
        <v>934</v>
      </c>
      <c r="E376" s="522">
        <v>148.54</v>
      </c>
      <c r="F376" s="522">
        <v>148.54</v>
      </c>
      <c r="G376" s="333">
        <f t="shared" si="11"/>
        <v>5816.8999999999869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287</v>
      </c>
      <c r="B377" s="330" t="s">
        <v>287</v>
      </c>
      <c r="C377" s="298">
        <v>46192</v>
      </c>
      <c r="D377" s="299" t="s">
        <v>921</v>
      </c>
      <c r="E377" s="522">
        <v>80</v>
      </c>
      <c r="F377" s="522">
        <v>80</v>
      </c>
      <c r="G377" s="333">
        <f t="shared" si="11"/>
        <v>5816.8999999999869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287</v>
      </c>
      <c r="B378" s="330" t="s">
        <v>287</v>
      </c>
      <c r="C378" s="298">
        <v>46192</v>
      </c>
      <c r="D378" s="299" t="s">
        <v>922</v>
      </c>
      <c r="E378" s="522">
        <v>27.98</v>
      </c>
      <c r="F378" s="522">
        <v>27.98</v>
      </c>
      <c r="G378" s="333">
        <f t="shared" si="11"/>
        <v>5816.8999999999869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287</v>
      </c>
      <c r="B379" s="330" t="s">
        <v>287</v>
      </c>
      <c r="C379" s="298">
        <v>46192</v>
      </c>
      <c r="D379" s="299" t="s">
        <v>933</v>
      </c>
      <c r="E379" s="522">
        <v>30.63</v>
      </c>
      <c r="F379" s="522">
        <v>30.63</v>
      </c>
      <c r="G379" s="333">
        <f t="shared" si="11"/>
        <v>5816.8999999999869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294</v>
      </c>
      <c r="B380" s="330">
        <v>22</v>
      </c>
      <c r="C380" s="298">
        <v>46192</v>
      </c>
      <c r="D380" s="299" t="s">
        <v>923</v>
      </c>
      <c r="E380" s="522">
        <v>7.46</v>
      </c>
      <c r="F380" s="522"/>
      <c r="G380" s="333">
        <f t="shared" si="11"/>
        <v>5816.8999999999869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287</v>
      </c>
      <c r="B381" s="330" t="s">
        <v>287</v>
      </c>
      <c r="C381" s="298">
        <v>46192</v>
      </c>
      <c r="D381" s="299" t="s">
        <v>924</v>
      </c>
      <c r="E381" s="522">
        <v>22.07</v>
      </c>
      <c r="F381" s="522">
        <v>22.07</v>
      </c>
      <c r="G381" s="333">
        <f t="shared" si="11"/>
        <v>5824.3599999999869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287</v>
      </c>
      <c r="B382" s="330" t="s">
        <v>287</v>
      </c>
      <c r="C382" s="298">
        <v>46192</v>
      </c>
      <c r="D382" s="299" t="s">
        <v>924</v>
      </c>
      <c r="E382" s="522">
        <v>51.04</v>
      </c>
      <c r="F382" s="522">
        <v>51.04</v>
      </c>
      <c r="G382" s="333">
        <f t="shared" si="11"/>
        <v>5824.3599999999869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287</v>
      </c>
      <c r="B383" s="330" t="s">
        <v>287</v>
      </c>
      <c r="C383" s="298">
        <v>46192</v>
      </c>
      <c r="D383" s="299" t="s">
        <v>924</v>
      </c>
      <c r="E383" s="522">
        <v>90.59</v>
      </c>
      <c r="F383" s="522">
        <v>90.59</v>
      </c>
      <c r="G383" s="333">
        <f t="shared" si="11"/>
        <v>5824.3599999999869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287</v>
      </c>
      <c r="B384" s="330" t="s">
        <v>287</v>
      </c>
      <c r="C384" s="298">
        <v>46192</v>
      </c>
      <c r="D384" s="299" t="s">
        <v>925</v>
      </c>
      <c r="E384" s="522">
        <v>26.02</v>
      </c>
      <c r="F384" s="522">
        <v>26.02</v>
      </c>
      <c r="G384" s="333">
        <f t="shared" si="11"/>
        <v>5824.3599999999869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287</v>
      </c>
      <c r="B385" s="330" t="s">
        <v>287</v>
      </c>
      <c r="C385" s="298">
        <v>46192</v>
      </c>
      <c r="D385" s="299" t="s">
        <v>925</v>
      </c>
      <c r="E385" s="522">
        <v>26.02</v>
      </c>
      <c r="F385" s="522">
        <v>26.02</v>
      </c>
      <c r="G385" s="333">
        <f t="shared" si="11"/>
        <v>5824.3599999999869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287</v>
      </c>
      <c r="B386" s="330" t="s">
        <v>287</v>
      </c>
      <c r="C386" s="298">
        <v>46192</v>
      </c>
      <c r="D386" s="299" t="s">
        <v>925</v>
      </c>
      <c r="E386" s="522">
        <v>38.03</v>
      </c>
      <c r="F386" s="522">
        <v>38.03</v>
      </c>
      <c r="G386" s="333">
        <f t="shared" si="11"/>
        <v>5824.3599999999869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287</v>
      </c>
      <c r="B387" s="330" t="s">
        <v>287</v>
      </c>
      <c r="C387" s="298">
        <v>46192</v>
      </c>
      <c r="D387" s="299" t="s">
        <v>925</v>
      </c>
      <c r="E387" s="522">
        <v>26.03</v>
      </c>
      <c r="F387" s="522">
        <v>26.03</v>
      </c>
      <c r="G387" s="333">
        <f t="shared" si="11"/>
        <v>5824.3599999999869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287</v>
      </c>
      <c r="B388" s="330" t="s">
        <v>287</v>
      </c>
      <c r="C388" s="298">
        <v>46192</v>
      </c>
      <c r="D388" s="299" t="s">
        <v>922</v>
      </c>
      <c r="E388" s="522">
        <v>21.98</v>
      </c>
      <c r="F388" s="522">
        <v>21.98</v>
      </c>
      <c r="G388" s="333">
        <f t="shared" ref="G388:G445" si="12">G389-E388+F388</f>
        <v>5824.3599999999869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287</v>
      </c>
      <c r="B389" s="330" t="s">
        <v>287</v>
      </c>
      <c r="C389" s="298">
        <v>46192</v>
      </c>
      <c r="D389" s="299" t="s">
        <v>922</v>
      </c>
      <c r="E389" s="522">
        <v>27.99</v>
      </c>
      <c r="F389" s="522">
        <v>27.99</v>
      </c>
      <c r="G389" s="333">
        <f t="shared" si="12"/>
        <v>5824.3599999999869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287</v>
      </c>
      <c r="B390" s="330" t="s">
        <v>287</v>
      </c>
      <c r="C390" s="298">
        <v>46191</v>
      </c>
      <c r="D390" s="299" t="s">
        <v>926</v>
      </c>
      <c r="E390" s="522">
        <v>22.69</v>
      </c>
      <c r="F390" s="522">
        <v>22.69</v>
      </c>
      <c r="G390" s="333">
        <f t="shared" si="12"/>
        <v>5824.3599999999869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287</v>
      </c>
      <c r="B391" s="330" t="s">
        <v>287</v>
      </c>
      <c r="C391" s="298">
        <v>46191</v>
      </c>
      <c r="D391" s="299" t="s">
        <v>927</v>
      </c>
      <c r="E391" s="522">
        <v>42.32</v>
      </c>
      <c r="F391" s="522">
        <v>42.32</v>
      </c>
      <c r="G391" s="333">
        <f t="shared" si="12"/>
        <v>5824.3599999999869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287</v>
      </c>
      <c r="B392" s="330" t="s">
        <v>287</v>
      </c>
      <c r="C392" s="298">
        <v>46191</v>
      </c>
      <c r="D392" s="299" t="s">
        <v>928</v>
      </c>
      <c r="E392" s="522">
        <v>72.86</v>
      </c>
      <c r="F392" s="522">
        <v>72.86</v>
      </c>
      <c r="G392" s="333">
        <f t="shared" si="12"/>
        <v>5824.3599999999869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287</v>
      </c>
      <c r="B393" s="330" t="s">
        <v>287</v>
      </c>
      <c r="C393" s="298">
        <v>46191</v>
      </c>
      <c r="D393" s="299" t="s">
        <v>929</v>
      </c>
      <c r="E393" s="522">
        <v>106.89</v>
      </c>
      <c r="F393" s="522">
        <v>106.89</v>
      </c>
      <c r="G393" s="333">
        <f t="shared" si="12"/>
        <v>5824.3599999999869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287</v>
      </c>
      <c r="B394" s="330" t="s">
        <v>287</v>
      </c>
      <c r="C394" s="298">
        <v>46191</v>
      </c>
      <c r="D394" s="299" t="s">
        <v>931</v>
      </c>
      <c r="E394" s="522">
        <v>94.74</v>
      </c>
      <c r="F394" s="522">
        <v>94.74</v>
      </c>
      <c r="G394" s="333">
        <f t="shared" si="12"/>
        <v>5824.3599999999869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1</v>
      </c>
      <c r="C395" s="298">
        <v>46191</v>
      </c>
      <c r="D395" s="299" t="s">
        <v>306</v>
      </c>
      <c r="E395" s="522">
        <v>99.97</v>
      </c>
      <c r="F395" s="522"/>
      <c r="G395" s="333">
        <f t="shared" si="12"/>
        <v>5824.3599999999869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294</v>
      </c>
      <c r="B396" s="330">
        <v>22</v>
      </c>
      <c r="C396" s="298">
        <v>46191</v>
      </c>
      <c r="D396" s="299" t="s">
        <v>930</v>
      </c>
      <c r="E396" s="522">
        <v>13.84</v>
      </c>
      <c r="F396" s="522"/>
      <c r="G396" s="333">
        <f t="shared" si="12"/>
        <v>5924.3299999999872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1</v>
      </c>
      <c r="C397" s="298">
        <v>46190</v>
      </c>
      <c r="D397" s="299" t="s">
        <v>306</v>
      </c>
      <c r="E397" s="522">
        <v>87.19</v>
      </c>
      <c r="F397" s="522"/>
      <c r="G397" s="333">
        <f t="shared" si="12"/>
        <v>5938.1699999999873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294</v>
      </c>
      <c r="B398" s="330">
        <v>21</v>
      </c>
      <c r="C398" s="298">
        <v>46190</v>
      </c>
      <c r="D398" s="299" t="s">
        <v>194</v>
      </c>
      <c r="E398" s="522">
        <v>81</v>
      </c>
      <c r="F398" s="522"/>
      <c r="G398" s="333">
        <f t="shared" si="12"/>
        <v>6025.3599999999869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294</v>
      </c>
      <c r="B399" s="330">
        <v>43</v>
      </c>
      <c r="C399" s="298">
        <v>46190</v>
      </c>
      <c r="D399" s="299" t="s">
        <v>333</v>
      </c>
      <c r="E399" s="522">
        <v>29.8</v>
      </c>
      <c r="F399" s="522"/>
      <c r="G399" s="333">
        <f t="shared" si="12"/>
        <v>6106.3599999999869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294</v>
      </c>
      <c r="B400" s="330">
        <v>42</v>
      </c>
      <c r="C400" s="298">
        <v>46190</v>
      </c>
      <c r="D400" s="299" t="s">
        <v>333</v>
      </c>
      <c r="E400" s="522">
        <v>74.5</v>
      </c>
      <c r="F400" s="522"/>
      <c r="G400" s="333">
        <f t="shared" si="12"/>
        <v>6136.1599999999871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4</v>
      </c>
      <c r="C401" s="298">
        <v>46190</v>
      </c>
      <c r="D401" s="299" t="s">
        <v>334</v>
      </c>
      <c r="E401" s="522">
        <v>82.35</v>
      </c>
      <c r="F401" s="522"/>
      <c r="G401" s="333">
        <f t="shared" si="12"/>
        <v>6210.6599999999871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2</v>
      </c>
      <c r="C402" s="298">
        <v>46190</v>
      </c>
      <c r="D402" s="299" t="s">
        <v>334</v>
      </c>
      <c r="E402" s="522">
        <v>17.68</v>
      </c>
      <c r="F402" s="522"/>
      <c r="G402" s="333">
        <f t="shared" si="12"/>
        <v>6293.0099999999875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6</v>
      </c>
      <c r="C403" s="298">
        <v>46190</v>
      </c>
      <c r="D403" s="299" t="s">
        <v>300</v>
      </c>
      <c r="E403" s="522">
        <v>14.67</v>
      </c>
      <c r="F403" s="522"/>
      <c r="G403" s="333">
        <f t="shared" si="12"/>
        <v>6310.6899999999878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6</v>
      </c>
      <c r="C404" s="298">
        <v>46190</v>
      </c>
      <c r="D404" s="299" t="s">
        <v>300</v>
      </c>
      <c r="E404" s="522">
        <v>56.42</v>
      </c>
      <c r="F404" s="522"/>
      <c r="G404" s="333">
        <f t="shared" si="12"/>
        <v>6325.3599999999878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6</v>
      </c>
      <c r="C405" s="298">
        <v>46190</v>
      </c>
      <c r="D405" s="299" t="s">
        <v>300</v>
      </c>
      <c r="E405" s="522">
        <v>53.23</v>
      </c>
      <c r="F405" s="522"/>
      <c r="G405" s="333">
        <f t="shared" si="12"/>
        <v>6381.7799999999879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294</v>
      </c>
      <c r="B406" s="330">
        <v>23</v>
      </c>
      <c r="C406" s="298">
        <v>46190</v>
      </c>
      <c r="D406" s="299" t="s">
        <v>63</v>
      </c>
      <c r="E406" s="522">
        <v>529.46</v>
      </c>
      <c r="F406" s="522"/>
      <c r="G406" s="333">
        <f t="shared" si="12"/>
        <v>6435.0099999999875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294</v>
      </c>
      <c r="B407" s="330">
        <v>17</v>
      </c>
      <c r="C407" s="298">
        <v>46190</v>
      </c>
      <c r="D407" s="299" t="s">
        <v>188</v>
      </c>
      <c r="E407" s="522">
        <v>42.65</v>
      </c>
      <c r="F407" s="522"/>
      <c r="G407" s="333">
        <f t="shared" si="12"/>
        <v>6964.4699999999875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294</v>
      </c>
      <c r="B408" s="330">
        <v>15</v>
      </c>
      <c r="C408" s="298">
        <v>46190</v>
      </c>
      <c r="D408" s="299" t="s">
        <v>185</v>
      </c>
      <c r="E408" s="522">
        <v>87.41</v>
      </c>
      <c r="F408" s="522"/>
      <c r="G408" s="333">
        <f t="shared" si="12"/>
        <v>7007.1199999999872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335</v>
      </c>
      <c r="B409" s="330" t="s">
        <v>335</v>
      </c>
      <c r="C409" s="298">
        <v>46190</v>
      </c>
      <c r="D409" s="299" t="s">
        <v>336</v>
      </c>
      <c r="E409" s="522">
        <v>86.48</v>
      </c>
      <c r="F409" s="522"/>
      <c r="G409" s="333">
        <f t="shared" si="12"/>
        <v>7094.529999999987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291</v>
      </c>
      <c r="B410" s="330">
        <v>40</v>
      </c>
      <c r="C410" s="298">
        <v>46190</v>
      </c>
      <c r="D410" s="299" t="s">
        <v>316</v>
      </c>
      <c r="E410" s="522"/>
      <c r="F410" s="522">
        <v>854.38</v>
      </c>
      <c r="G410" s="333">
        <f t="shared" si="12"/>
        <v>7181.0099999999866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5</v>
      </c>
      <c r="C411" s="298">
        <v>46189</v>
      </c>
      <c r="D411" s="299" t="s">
        <v>340</v>
      </c>
      <c r="E411" s="522">
        <v>21.3</v>
      </c>
      <c r="F411" s="522"/>
      <c r="G411" s="333">
        <f t="shared" si="12"/>
        <v>6326.6299999999865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294</v>
      </c>
      <c r="B412" s="330">
        <v>11</v>
      </c>
      <c r="C412" s="298">
        <v>46189</v>
      </c>
      <c r="D412" s="299" t="s">
        <v>178</v>
      </c>
      <c r="E412" s="522">
        <v>267.75</v>
      </c>
      <c r="F412" s="522"/>
      <c r="G412" s="333">
        <f t="shared" si="12"/>
        <v>6347.9299999999866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6</v>
      </c>
      <c r="C413" s="298">
        <v>46188</v>
      </c>
      <c r="D413" s="299" t="s">
        <v>885</v>
      </c>
      <c r="E413" s="522">
        <v>100</v>
      </c>
      <c r="F413" s="522"/>
      <c r="G413" s="333">
        <f t="shared" si="12"/>
        <v>6615.6799999999866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2</v>
      </c>
      <c r="C414" s="298">
        <v>46188</v>
      </c>
      <c r="D414" s="299" t="s">
        <v>334</v>
      </c>
      <c r="E414" s="522">
        <v>11.29</v>
      </c>
      <c r="F414" s="522"/>
      <c r="G414" s="333">
        <f t="shared" si="12"/>
        <v>6715.6799999999866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3</v>
      </c>
      <c r="C415" s="298">
        <v>46188</v>
      </c>
      <c r="D415" s="299" t="s">
        <v>334</v>
      </c>
      <c r="E415" s="522">
        <v>5.39</v>
      </c>
      <c r="F415" s="522"/>
      <c r="G415" s="333">
        <f t="shared" si="12"/>
        <v>6726.9699999999866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4</v>
      </c>
      <c r="C416" s="298">
        <v>46188</v>
      </c>
      <c r="D416" s="299" t="s">
        <v>334</v>
      </c>
      <c r="E416" s="522">
        <v>31.99</v>
      </c>
      <c r="F416" s="522"/>
      <c r="G416" s="333">
        <f t="shared" si="12"/>
        <v>6732.3599999999869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2</v>
      </c>
      <c r="C417" s="298">
        <v>46187</v>
      </c>
      <c r="D417" s="299" t="s">
        <v>917</v>
      </c>
      <c r="E417" s="522">
        <v>102.17</v>
      </c>
      <c r="F417" s="522"/>
      <c r="G417" s="333">
        <f t="shared" si="12"/>
        <v>6764.3499999999867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1</v>
      </c>
      <c r="C418" s="298">
        <v>46187</v>
      </c>
      <c r="D418" s="299" t="s">
        <v>831</v>
      </c>
      <c r="E418" s="522">
        <v>21.86</v>
      </c>
      <c r="F418" s="522"/>
      <c r="G418" s="333">
        <f t="shared" si="12"/>
        <v>6866.5199999999868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1</v>
      </c>
      <c r="C419" s="298">
        <v>46187</v>
      </c>
      <c r="D419" s="299" t="s">
        <v>311</v>
      </c>
      <c r="E419" s="522">
        <v>102.56</v>
      </c>
      <c r="F419" s="522"/>
      <c r="G419" s="333">
        <f t="shared" si="12"/>
        <v>6888.3799999999865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1</v>
      </c>
      <c r="C420" s="298">
        <v>46187</v>
      </c>
      <c r="D420" s="299" t="s">
        <v>329</v>
      </c>
      <c r="E420" s="522">
        <v>121.72</v>
      </c>
      <c r="F420" s="522"/>
      <c r="G420" s="333">
        <f t="shared" si="12"/>
        <v>6990.9399999999869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2</v>
      </c>
      <c r="C421" s="298">
        <v>46186</v>
      </c>
      <c r="D421" s="299" t="s">
        <v>308</v>
      </c>
      <c r="E421" s="522">
        <v>143.91999999999999</v>
      </c>
      <c r="F421" s="522"/>
      <c r="G421" s="333">
        <f t="shared" si="12"/>
        <v>7112.6599999999871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2</v>
      </c>
      <c r="C422" s="298">
        <v>46186</v>
      </c>
      <c r="D422" s="299" t="s">
        <v>346</v>
      </c>
      <c r="E422" s="522">
        <v>11.95</v>
      </c>
      <c r="F422" s="522"/>
      <c r="G422" s="333">
        <f t="shared" si="12"/>
        <v>7256.5799999999872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4</v>
      </c>
      <c r="C423" s="298">
        <v>46186</v>
      </c>
      <c r="D423" s="299" t="s">
        <v>310</v>
      </c>
      <c r="E423" s="522">
        <v>47.29</v>
      </c>
      <c r="F423" s="522"/>
      <c r="G423" s="333">
        <f t="shared" si="12"/>
        <v>7268.529999999987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1</v>
      </c>
      <c r="C424" s="298">
        <v>46186</v>
      </c>
      <c r="D424" s="299" t="s">
        <v>306</v>
      </c>
      <c r="E424" s="522">
        <v>52.7</v>
      </c>
      <c r="F424" s="522"/>
      <c r="G424" s="333">
        <f t="shared" si="12"/>
        <v>7315.819999999987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8</v>
      </c>
      <c r="C425" s="298">
        <v>46186</v>
      </c>
      <c r="D425" s="299" t="s">
        <v>308</v>
      </c>
      <c r="E425" s="522">
        <v>22.26</v>
      </c>
      <c r="F425" s="522"/>
      <c r="G425" s="333">
        <f t="shared" si="12"/>
        <v>7368.5199999999868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8</v>
      </c>
      <c r="C426" s="298">
        <v>46186</v>
      </c>
      <c r="D426" s="299" t="s">
        <v>308</v>
      </c>
      <c r="E426" s="522">
        <v>28.16</v>
      </c>
      <c r="F426" s="522"/>
      <c r="G426" s="333">
        <f t="shared" si="12"/>
        <v>7390.779999999987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2</v>
      </c>
      <c r="C427" s="298">
        <v>46186</v>
      </c>
      <c r="D427" s="299" t="s">
        <v>301</v>
      </c>
      <c r="E427" s="522">
        <v>32.049999999999997</v>
      </c>
      <c r="F427" s="522"/>
      <c r="G427" s="333">
        <f t="shared" si="12"/>
        <v>7418.9399999999869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5</v>
      </c>
      <c r="C428" s="298">
        <v>46186</v>
      </c>
      <c r="D428" s="299" t="s">
        <v>918</v>
      </c>
      <c r="E428" s="522">
        <v>24</v>
      </c>
      <c r="F428" s="522"/>
      <c r="G428" s="333">
        <f t="shared" si="12"/>
        <v>7450.989999999987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1</v>
      </c>
      <c r="C429" s="298">
        <v>46186</v>
      </c>
      <c r="D429" s="299" t="s">
        <v>306</v>
      </c>
      <c r="E429" s="522">
        <v>19.98</v>
      </c>
      <c r="F429" s="522"/>
      <c r="G429" s="333">
        <f t="shared" si="12"/>
        <v>7474.989999999987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6</v>
      </c>
      <c r="C430" s="298">
        <v>46186</v>
      </c>
      <c r="D430" s="299" t="s">
        <v>300</v>
      </c>
      <c r="E430" s="522">
        <v>60.07</v>
      </c>
      <c r="F430" s="522"/>
      <c r="G430" s="333">
        <f t="shared" si="12"/>
        <v>7494.9699999999866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287</v>
      </c>
      <c r="B431" s="330" t="s">
        <v>287</v>
      </c>
      <c r="C431" s="298">
        <v>46186</v>
      </c>
      <c r="D431" s="299" t="s">
        <v>915</v>
      </c>
      <c r="E431" s="522"/>
      <c r="F431" s="522">
        <v>319.49</v>
      </c>
      <c r="G431" s="333">
        <f t="shared" si="12"/>
        <v>7555.0399999999863</v>
      </c>
      <c r="H431" s="334" t="s">
        <v>298</v>
      </c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287</v>
      </c>
      <c r="B432" s="330" t="s">
        <v>287</v>
      </c>
      <c r="C432" s="298">
        <v>46186</v>
      </c>
      <c r="D432" s="299" t="s">
        <v>300</v>
      </c>
      <c r="E432" s="522">
        <v>319.49</v>
      </c>
      <c r="F432" s="522"/>
      <c r="G432" s="333">
        <f t="shared" si="12"/>
        <v>7235.5499999999865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6</v>
      </c>
      <c r="C433" s="298">
        <v>46186</v>
      </c>
      <c r="D433" s="299" t="s">
        <v>914</v>
      </c>
      <c r="E433" s="522">
        <v>-0.51</v>
      </c>
      <c r="F433" s="522"/>
      <c r="G433" s="333">
        <f t="shared" si="12"/>
        <v>7555.0399999999863</v>
      </c>
      <c r="H433" s="334" t="s">
        <v>298</v>
      </c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6</v>
      </c>
      <c r="C434" s="298">
        <v>46186</v>
      </c>
      <c r="D434" s="299" t="s">
        <v>319</v>
      </c>
      <c r="E434" s="522">
        <v>13.58</v>
      </c>
      <c r="F434" s="522"/>
      <c r="G434" s="333">
        <f t="shared" si="12"/>
        <v>7554.5299999999861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294</v>
      </c>
      <c r="B435" s="330">
        <v>24</v>
      </c>
      <c r="C435" s="298">
        <v>46186</v>
      </c>
      <c r="D435" s="299" t="s">
        <v>860</v>
      </c>
      <c r="E435" s="522">
        <v>109.5</v>
      </c>
      <c r="F435" s="522"/>
      <c r="G435" s="333">
        <f t="shared" si="12"/>
        <v>7568.109999999986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294</v>
      </c>
      <c r="B436" s="330">
        <v>19</v>
      </c>
      <c r="C436" s="298">
        <v>46186</v>
      </c>
      <c r="D436" s="299" t="s">
        <v>191</v>
      </c>
      <c r="E436" s="522">
        <v>200</v>
      </c>
      <c r="F436" s="522"/>
      <c r="G436" s="333">
        <f t="shared" si="12"/>
        <v>7677.609999999986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291</v>
      </c>
      <c r="B437" s="330">
        <v>38</v>
      </c>
      <c r="C437" s="298">
        <v>46186</v>
      </c>
      <c r="D437" s="299" t="s">
        <v>293</v>
      </c>
      <c r="E437" s="522"/>
      <c r="F437" s="522">
        <v>4597.82</v>
      </c>
      <c r="G437" s="333">
        <f t="shared" si="12"/>
        <v>7877.609999999986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2</v>
      </c>
      <c r="C438" s="298">
        <v>46185</v>
      </c>
      <c r="D438" s="299" t="s">
        <v>916</v>
      </c>
      <c r="E438" s="522">
        <v>90.54</v>
      </c>
      <c r="F438" s="522"/>
      <c r="G438" s="333">
        <f t="shared" si="12"/>
        <v>3279.7899999999863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8</v>
      </c>
      <c r="C439" s="298">
        <v>46185</v>
      </c>
      <c r="D439" s="299" t="s">
        <v>916</v>
      </c>
      <c r="E439" s="522">
        <v>50</v>
      </c>
      <c r="F439" s="522"/>
      <c r="G439" s="333">
        <f t="shared" si="12"/>
        <v>3370.3299999999863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6</v>
      </c>
      <c r="C440" s="298">
        <v>46185</v>
      </c>
      <c r="D440" s="299" t="s">
        <v>300</v>
      </c>
      <c r="E440" s="522">
        <v>79.849999999999994</v>
      </c>
      <c r="F440" s="522"/>
      <c r="G440" s="333">
        <f t="shared" si="12"/>
        <v>3420.3299999999863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6</v>
      </c>
      <c r="C441" s="298">
        <v>46184</v>
      </c>
      <c r="D441" s="299" t="s">
        <v>360</v>
      </c>
      <c r="E441" s="522">
        <v>70</v>
      </c>
      <c r="F441" s="522"/>
      <c r="G441" s="333">
        <f t="shared" si="12"/>
        <v>3500.1799999999862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287</v>
      </c>
      <c r="B442" s="330" t="s">
        <v>287</v>
      </c>
      <c r="C442" s="298">
        <v>46184</v>
      </c>
      <c r="D442" s="299" t="s">
        <v>911</v>
      </c>
      <c r="E442" s="522">
        <v>2159</v>
      </c>
      <c r="F442" s="522">
        <v>2159</v>
      </c>
      <c r="G442" s="333">
        <f t="shared" si="12"/>
        <v>3570.1799999999862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294</v>
      </c>
      <c r="B443" s="330">
        <v>22</v>
      </c>
      <c r="C443" s="298">
        <v>46184</v>
      </c>
      <c r="D443" s="299" t="s">
        <v>352</v>
      </c>
      <c r="E443" s="522">
        <v>21.29</v>
      </c>
      <c r="F443" s="522"/>
      <c r="G443" s="333">
        <f t="shared" si="12"/>
        <v>3570.1799999999862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4</v>
      </c>
      <c r="C444" s="298">
        <v>46184</v>
      </c>
      <c r="D444" s="299" t="s">
        <v>296</v>
      </c>
      <c r="E444" s="522">
        <v>40.67</v>
      </c>
      <c r="F444" s="522"/>
      <c r="G444" s="333">
        <f t="shared" si="12"/>
        <v>3591.4699999999862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8</v>
      </c>
      <c r="C445" s="298">
        <v>46184</v>
      </c>
      <c r="D445" s="299" t="s">
        <v>319</v>
      </c>
      <c r="E445" s="522">
        <v>15.53</v>
      </c>
      <c r="F445" s="522"/>
      <c r="G445" s="333">
        <f t="shared" si="12"/>
        <v>3632.1399999999862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2</v>
      </c>
      <c r="C446" s="298">
        <v>46184</v>
      </c>
      <c r="D446" s="299" t="s">
        <v>473</v>
      </c>
      <c r="E446" s="522">
        <v>83.89</v>
      </c>
      <c r="F446" s="522"/>
      <c r="G446" s="333">
        <f t="shared" ref="G446:G463" si="13">G447-E446+F446</f>
        <v>3647.6699999999864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294</v>
      </c>
      <c r="B447" s="330">
        <v>23</v>
      </c>
      <c r="C447" s="298">
        <v>46184</v>
      </c>
      <c r="D447" s="299" t="s">
        <v>67</v>
      </c>
      <c r="E447" s="522">
        <v>599.86</v>
      </c>
      <c r="F447" s="522"/>
      <c r="G447" s="333">
        <f t="shared" si="13"/>
        <v>3731.5599999999863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291</v>
      </c>
      <c r="B448" s="330">
        <v>41</v>
      </c>
      <c r="C448" s="298">
        <v>46184</v>
      </c>
      <c r="D448" s="299" t="s">
        <v>909</v>
      </c>
      <c r="E448" s="522"/>
      <c r="F448" s="522">
        <v>800</v>
      </c>
      <c r="G448" s="333">
        <f t="shared" si="13"/>
        <v>4331.4199999999864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291</v>
      </c>
      <c r="B449" s="330">
        <v>39</v>
      </c>
      <c r="C449" s="298">
        <v>46184</v>
      </c>
      <c r="D449" s="299" t="s">
        <v>292</v>
      </c>
      <c r="E449" s="522"/>
      <c r="F449" s="522">
        <v>2763.78</v>
      </c>
      <c r="G449" s="333">
        <f t="shared" si="13"/>
        <v>3531.4199999999864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287</v>
      </c>
      <c r="B450" s="330" t="s">
        <v>287</v>
      </c>
      <c r="C450" s="298">
        <v>46183</v>
      </c>
      <c r="D450" s="299" t="s">
        <v>910</v>
      </c>
      <c r="E450" s="522">
        <v>816.19</v>
      </c>
      <c r="F450" s="522">
        <v>816.19</v>
      </c>
      <c r="G450" s="333">
        <f t="shared" si="13"/>
        <v>767.639999999986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6</v>
      </c>
      <c r="C451" s="298">
        <v>46183</v>
      </c>
      <c r="D451" s="299" t="s">
        <v>412</v>
      </c>
      <c r="E451" s="522">
        <v>-3.99</v>
      </c>
      <c r="F451" s="522"/>
      <c r="G451" s="333">
        <f t="shared" si="13"/>
        <v>767.639999999986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6</v>
      </c>
      <c r="C452" s="298">
        <v>46183</v>
      </c>
      <c r="D452" s="299" t="s">
        <v>907</v>
      </c>
      <c r="E452" s="522">
        <v>-0.03</v>
      </c>
      <c r="F452" s="522"/>
      <c r="G452" s="333">
        <f t="shared" si="13"/>
        <v>763.64999999998599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291</v>
      </c>
      <c r="B453" s="330">
        <v>40</v>
      </c>
      <c r="C453" s="298">
        <v>46183</v>
      </c>
      <c r="D453" s="299" t="s">
        <v>316</v>
      </c>
      <c r="E453" s="522"/>
      <c r="F453" s="522">
        <v>1250.17</v>
      </c>
      <c r="G453" s="333">
        <f t="shared" si="13"/>
        <v>763.61999999998602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2</v>
      </c>
      <c r="C454" s="298">
        <v>46182</v>
      </c>
      <c r="D454" s="299" t="s">
        <v>353</v>
      </c>
      <c r="E454" s="522">
        <v>25.98</v>
      </c>
      <c r="F454" s="522"/>
      <c r="G454" s="333">
        <f t="shared" si="13"/>
        <v>-486.55000000001405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5</v>
      </c>
      <c r="C455" s="298">
        <v>46182</v>
      </c>
      <c r="D455" s="299" t="s">
        <v>854</v>
      </c>
      <c r="E455" s="522">
        <v>10.68</v>
      </c>
      <c r="F455" s="522"/>
      <c r="G455" s="333">
        <f t="shared" si="13"/>
        <v>-460.57000000001403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2</v>
      </c>
      <c r="C456" s="298">
        <v>46182</v>
      </c>
      <c r="D456" s="299" t="s">
        <v>301</v>
      </c>
      <c r="E456" s="522">
        <v>29.95</v>
      </c>
      <c r="F456" s="522"/>
      <c r="G456" s="333">
        <f t="shared" si="13"/>
        <v>-449.89000000001403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294</v>
      </c>
      <c r="B457" s="330">
        <v>22</v>
      </c>
      <c r="C457" s="298">
        <v>46182</v>
      </c>
      <c r="D457" s="299" t="s">
        <v>908</v>
      </c>
      <c r="E457" s="522">
        <v>5.31</v>
      </c>
      <c r="F457" s="522"/>
      <c r="G457" s="333">
        <f t="shared" si="13"/>
        <v>-419.94000000001404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2</v>
      </c>
      <c r="C458" s="298">
        <v>46182</v>
      </c>
      <c r="D458" s="299" t="s">
        <v>435</v>
      </c>
      <c r="E458" s="522">
        <v>58.69</v>
      </c>
      <c r="F458" s="522"/>
      <c r="G458" s="333">
        <f t="shared" si="13"/>
        <v>-414.63000000001404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8</v>
      </c>
      <c r="C459" s="298">
        <v>46182</v>
      </c>
      <c r="D459" s="299" t="s">
        <v>435</v>
      </c>
      <c r="E459" s="522">
        <v>58.69</v>
      </c>
      <c r="F459" s="522"/>
      <c r="G459" s="333">
        <f t="shared" si="13"/>
        <v>-355.94000000001404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8</v>
      </c>
      <c r="C460" s="298">
        <v>46181</v>
      </c>
      <c r="D460" s="299" t="s">
        <v>319</v>
      </c>
      <c r="E460" s="522">
        <v>8.86</v>
      </c>
      <c r="F460" s="522"/>
      <c r="G460" s="333">
        <f t="shared" si="13"/>
        <v>-297.25000000001404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6</v>
      </c>
      <c r="C461" s="298">
        <v>46181</v>
      </c>
      <c r="D461" s="299" t="s">
        <v>397</v>
      </c>
      <c r="E461" s="522">
        <v>12.84</v>
      </c>
      <c r="F461" s="522"/>
      <c r="G461" s="333">
        <f t="shared" si="13"/>
        <v>-288.39000000001403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294</v>
      </c>
      <c r="B462" s="330">
        <v>9</v>
      </c>
      <c r="C462" s="298">
        <v>46181</v>
      </c>
      <c r="D462" s="299" t="s">
        <v>58</v>
      </c>
      <c r="E462" s="522">
        <v>1231.68</v>
      </c>
      <c r="F462" s="522"/>
      <c r="G462" s="333">
        <f t="shared" si="13"/>
        <v>-275.55000000001405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4</v>
      </c>
      <c r="C463" s="298">
        <v>46180</v>
      </c>
      <c r="D463" s="299" t="s">
        <v>310</v>
      </c>
      <c r="E463" s="522">
        <v>47.6</v>
      </c>
      <c r="F463" s="522"/>
      <c r="G463" s="333">
        <f t="shared" si="13"/>
        <v>956.12999999998601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1</v>
      </c>
      <c r="C464" s="298">
        <v>46180</v>
      </c>
      <c r="D464" s="299" t="s">
        <v>368</v>
      </c>
      <c r="E464" s="522">
        <v>48.62</v>
      </c>
      <c r="F464" s="522"/>
      <c r="G464" s="333">
        <f t="shared" ref="G464:G474" si="14">G465-E464+F464</f>
        <v>1003.729999999986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8</v>
      </c>
      <c r="C465" s="298">
        <v>46180</v>
      </c>
      <c r="D465" s="299" t="s">
        <v>363</v>
      </c>
      <c r="E465" s="522">
        <v>6.37</v>
      </c>
      <c r="F465" s="522"/>
      <c r="G465" s="333">
        <f t="shared" si="14"/>
        <v>1052.349999999986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287</v>
      </c>
      <c r="B466" s="330" t="s">
        <v>287</v>
      </c>
      <c r="C466" s="298">
        <v>46180</v>
      </c>
      <c r="D466" s="299" t="s">
        <v>890</v>
      </c>
      <c r="E466" s="522">
        <v>313.77999999999997</v>
      </c>
      <c r="F466" s="522">
        <v>313.77999999999997</v>
      </c>
      <c r="G466" s="333">
        <f t="shared" si="14"/>
        <v>1058.7199999999859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6</v>
      </c>
      <c r="C467" s="298">
        <v>46180</v>
      </c>
      <c r="D467" s="299" t="s">
        <v>397</v>
      </c>
      <c r="E467" s="522">
        <v>10.86</v>
      </c>
      <c r="F467" s="522"/>
      <c r="G467" s="333">
        <f t="shared" si="14"/>
        <v>1058.7199999999859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294</v>
      </c>
      <c r="B468" s="330">
        <v>14</v>
      </c>
      <c r="C468" s="298">
        <v>46179</v>
      </c>
      <c r="D468" s="299" t="s">
        <v>366</v>
      </c>
      <c r="E468" s="522">
        <v>66.67</v>
      </c>
      <c r="F468" s="522"/>
      <c r="G468" s="333">
        <f t="shared" si="14"/>
        <v>1069.5799999999858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5</v>
      </c>
      <c r="C469" s="298">
        <v>46179</v>
      </c>
      <c r="D469" s="299" t="s">
        <v>906</v>
      </c>
      <c r="E469" s="522">
        <v>20</v>
      </c>
      <c r="F469" s="522"/>
      <c r="G469" s="333">
        <f t="shared" si="14"/>
        <v>1136.2499999999859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1</v>
      </c>
      <c r="C470" s="298">
        <v>46179</v>
      </c>
      <c r="D470" s="299" t="s">
        <v>831</v>
      </c>
      <c r="E470" s="522">
        <v>54.06</v>
      </c>
      <c r="F470" s="522"/>
      <c r="G470" s="333">
        <f t="shared" si="14"/>
        <v>1156.2499999999859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6</v>
      </c>
      <c r="C471" s="298">
        <v>46179</v>
      </c>
      <c r="D471" s="299" t="s">
        <v>903</v>
      </c>
      <c r="E471" s="522">
        <v>19.98</v>
      </c>
      <c r="F471" s="522"/>
      <c r="G471" s="333">
        <f t="shared" si="14"/>
        <v>1210.3099999999858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289</v>
      </c>
      <c r="B472" s="330">
        <v>6</v>
      </c>
      <c r="C472" s="298">
        <v>46179</v>
      </c>
      <c r="D472" s="299" t="s">
        <v>885</v>
      </c>
      <c r="E472" s="522">
        <v>100</v>
      </c>
      <c r="F472" s="522"/>
      <c r="G472" s="333">
        <f t="shared" si="14"/>
        <v>1230.2899999999859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8</v>
      </c>
      <c r="C473" s="298">
        <v>46178</v>
      </c>
      <c r="D473" s="299" t="s">
        <v>319</v>
      </c>
      <c r="E473" s="522">
        <v>179.72</v>
      </c>
      <c r="F473" s="522"/>
      <c r="G473" s="333">
        <f t="shared" si="14"/>
        <v>1330.2899999999859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4</v>
      </c>
      <c r="C474" s="298">
        <v>46178</v>
      </c>
      <c r="D474" s="299" t="s">
        <v>904</v>
      </c>
      <c r="E474" s="522">
        <v>41.26</v>
      </c>
      <c r="F474" s="522"/>
      <c r="G474" s="333">
        <f t="shared" si="14"/>
        <v>1510.0099999999859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2</v>
      </c>
      <c r="C475" s="298">
        <v>46178</v>
      </c>
      <c r="D475" s="299" t="s">
        <v>358</v>
      </c>
      <c r="E475" s="522">
        <v>10.07</v>
      </c>
      <c r="F475" s="522"/>
      <c r="G475" s="333">
        <f t="shared" ref="G475:G487" si="15">G476-E475+F475</f>
        <v>1551.2699999999859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2</v>
      </c>
      <c r="C476" s="298">
        <v>46178</v>
      </c>
      <c r="D476" s="299" t="s">
        <v>905</v>
      </c>
      <c r="E476" s="522">
        <v>11.75</v>
      </c>
      <c r="F476" s="522"/>
      <c r="G476" s="333">
        <f t="shared" si="15"/>
        <v>1561.3399999999858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335</v>
      </c>
      <c r="B477" s="330" t="s">
        <v>335</v>
      </c>
      <c r="C477" s="298">
        <v>46178</v>
      </c>
      <c r="D477" s="299" t="s">
        <v>447</v>
      </c>
      <c r="E477" s="522">
        <v>39.659999999999997</v>
      </c>
      <c r="F477" s="522"/>
      <c r="G477" s="333">
        <f t="shared" si="15"/>
        <v>1573.0899999999858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6</v>
      </c>
      <c r="C478" s="298">
        <v>46178</v>
      </c>
      <c r="D478" s="299" t="s">
        <v>300</v>
      </c>
      <c r="E478" s="522">
        <v>9.57</v>
      </c>
      <c r="F478" s="522"/>
      <c r="G478" s="333">
        <f t="shared" si="15"/>
        <v>1612.7499999999859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2</v>
      </c>
      <c r="C479" s="298">
        <v>46178</v>
      </c>
      <c r="D479" s="299" t="s">
        <v>376</v>
      </c>
      <c r="E479" s="522">
        <v>46.65</v>
      </c>
      <c r="F479" s="522"/>
      <c r="G479" s="333">
        <f t="shared" si="15"/>
        <v>1622.3199999999858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4</v>
      </c>
      <c r="C480" s="298">
        <v>46177</v>
      </c>
      <c r="D480" s="299" t="s">
        <v>296</v>
      </c>
      <c r="E480" s="522">
        <v>43.69</v>
      </c>
      <c r="F480" s="522"/>
      <c r="G480" s="333">
        <f t="shared" si="15"/>
        <v>1668.9699999999859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3</v>
      </c>
      <c r="C481" s="298">
        <v>46177</v>
      </c>
      <c r="D481" s="299" t="s">
        <v>334</v>
      </c>
      <c r="E481" s="522">
        <v>8.52</v>
      </c>
      <c r="F481" s="522"/>
      <c r="G481" s="333">
        <f t="shared" si="15"/>
        <v>1712.659999999986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294</v>
      </c>
      <c r="B482" s="330">
        <v>14</v>
      </c>
      <c r="C482" s="298">
        <v>46177</v>
      </c>
      <c r="D482" s="299" t="s">
        <v>367</v>
      </c>
      <c r="E482" s="522">
        <v>70.25</v>
      </c>
      <c r="F482" s="522"/>
      <c r="G482" s="333">
        <f t="shared" si="15"/>
        <v>1721.179999999986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2</v>
      </c>
      <c r="C483" s="298">
        <v>46177</v>
      </c>
      <c r="D483" s="299" t="s">
        <v>386</v>
      </c>
      <c r="E483" s="522">
        <v>14.38</v>
      </c>
      <c r="F483" s="522"/>
      <c r="G483" s="333">
        <f t="shared" si="15"/>
        <v>1791.429999999986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294</v>
      </c>
      <c r="B484" s="330">
        <v>13</v>
      </c>
      <c r="C484" s="298">
        <v>46177</v>
      </c>
      <c r="D484" s="299" t="s">
        <v>902</v>
      </c>
      <c r="E484" s="522">
        <v>122.46</v>
      </c>
      <c r="F484" s="522"/>
      <c r="G484" s="333">
        <f t="shared" si="15"/>
        <v>1805.8099999999861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294</v>
      </c>
      <c r="B485" s="330">
        <v>17</v>
      </c>
      <c r="C485" s="298">
        <v>46177</v>
      </c>
      <c r="D485" s="299" t="s">
        <v>370</v>
      </c>
      <c r="E485" s="522">
        <v>99</v>
      </c>
      <c r="F485" s="522"/>
      <c r="G485" s="333">
        <f t="shared" si="15"/>
        <v>1928.2699999999861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294</v>
      </c>
      <c r="B486" s="330">
        <v>22</v>
      </c>
      <c r="C486" s="298">
        <v>46176</v>
      </c>
      <c r="D486" s="299" t="s">
        <v>861</v>
      </c>
      <c r="E486" s="522">
        <v>12.77</v>
      </c>
      <c r="F486" s="522"/>
      <c r="G486" s="333">
        <f t="shared" si="15"/>
        <v>2027.2699999999861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8</v>
      </c>
      <c r="C487" s="298">
        <v>46176</v>
      </c>
      <c r="D487" s="299" t="s">
        <v>319</v>
      </c>
      <c r="E487" s="522">
        <v>11.55</v>
      </c>
      <c r="F487" s="522"/>
      <c r="G487" s="333">
        <f t="shared" si="15"/>
        <v>2040.0399999999861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1</v>
      </c>
      <c r="C488" s="298">
        <v>46176</v>
      </c>
      <c r="D488" s="299" t="s">
        <v>306</v>
      </c>
      <c r="E488" s="522">
        <v>96.16</v>
      </c>
      <c r="F488" s="522"/>
      <c r="G488" s="333">
        <f t="shared" ref="G488:G546" si="16">G489-E488+F488</f>
        <v>2051.589999999986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2</v>
      </c>
      <c r="C489" s="298">
        <v>46175</v>
      </c>
      <c r="D489" s="299" t="s">
        <v>899</v>
      </c>
      <c r="E489" s="522">
        <v>21.38</v>
      </c>
      <c r="F489" s="522"/>
      <c r="G489" s="333">
        <f t="shared" si="16"/>
        <v>2147.7499999999859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2</v>
      </c>
      <c r="C490" s="298">
        <v>46175</v>
      </c>
      <c r="D490" s="299" t="s">
        <v>386</v>
      </c>
      <c r="E490" s="522">
        <v>14.38</v>
      </c>
      <c r="F490" s="522"/>
      <c r="G490" s="333">
        <f t="shared" si="16"/>
        <v>2169.129999999986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6</v>
      </c>
      <c r="C491" s="298">
        <v>46175</v>
      </c>
      <c r="D491" s="299" t="s">
        <v>433</v>
      </c>
      <c r="E491" s="522">
        <v>-142</v>
      </c>
      <c r="F491" s="522"/>
      <c r="G491" s="333">
        <f t="shared" si="16"/>
        <v>2183.5099999999861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284</v>
      </c>
      <c r="B492" s="330">
        <v>36</v>
      </c>
      <c r="C492" s="298">
        <v>46175</v>
      </c>
      <c r="D492" s="299" t="s">
        <v>374</v>
      </c>
      <c r="E492" s="522">
        <v>50</v>
      </c>
      <c r="F492" s="522"/>
      <c r="G492" s="333">
        <f t="shared" si="16"/>
        <v>2041.5099999999861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294</v>
      </c>
      <c r="B493" s="330">
        <v>22</v>
      </c>
      <c r="C493" s="298">
        <v>46175</v>
      </c>
      <c r="D493" s="299" t="s">
        <v>375</v>
      </c>
      <c r="E493" s="522">
        <v>6.37</v>
      </c>
      <c r="F493" s="522"/>
      <c r="G493" s="333">
        <f t="shared" si="16"/>
        <v>2091.5099999999861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1</v>
      </c>
      <c r="C494" s="298">
        <v>46174</v>
      </c>
      <c r="D494" s="299" t="s">
        <v>306</v>
      </c>
      <c r="E494" s="522">
        <v>84.03</v>
      </c>
      <c r="F494" s="522"/>
      <c r="G494" s="333">
        <f t="shared" si="16"/>
        <v>2097.879999999986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3</v>
      </c>
      <c r="C495" s="298">
        <v>46174</v>
      </c>
      <c r="D495" s="299" t="s">
        <v>296</v>
      </c>
      <c r="E495" s="522">
        <v>10.31</v>
      </c>
      <c r="F495" s="522"/>
      <c r="G495" s="333">
        <f t="shared" si="16"/>
        <v>2181.9099999999862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2</v>
      </c>
      <c r="C496" s="298">
        <v>46174</v>
      </c>
      <c r="D496" s="299" t="s">
        <v>301</v>
      </c>
      <c r="E496" s="522">
        <v>16.05</v>
      </c>
      <c r="F496" s="522"/>
      <c r="G496" s="333">
        <f t="shared" si="16"/>
        <v>2192.2199999999862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1</v>
      </c>
      <c r="C497" s="298">
        <v>46174</v>
      </c>
      <c r="D497" s="299" t="s">
        <v>457</v>
      </c>
      <c r="E497" s="522">
        <v>50.44</v>
      </c>
      <c r="F497" s="522"/>
      <c r="G497" s="333">
        <f t="shared" si="16"/>
        <v>2208.2699999999863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6</v>
      </c>
      <c r="C498" s="298">
        <v>46174</v>
      </c>
      <c r="D498" s="299" t="s">
        <v>898</v>
      </c>
      <c r="E498" s="522">
        <v>9.99</v>
      </c>
      <c r="F498" s="522"/>
      <c r="G498" s="333">
        <f t="shared" si="16"/>
        <v>2258.7099999999864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4</v>
      </c>
      <c r="C499" s="298">
        <v>46174</v>
      </c>
      <c r="D499" s="299" t="s">
        <v>310</v>
      </c>
      <c r="E499" s="522">
        <v>44.98</v>
      </c>
      <c r="F499" s="522"/>
      <c r="G499" s="333">
        <f t="shared" si="16"/>
        <v>2268.6999999999862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1</v>
      </c>
      <c r="C500" s="298">
        <v>46174</v>
      </c>
      <c r="D500" s="299" t="s">
        <v>311</v>
      </c>
      <c r="E500" s="522">
        <v>106.14</v>
      </c>
      <c r="F500" s="522"/>
      <c r="G500" s="333">
        <f t="shared" si="16"/>
        <v>2313.6799999999862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294</v>
      </c>
      <c r="B501" s="330">
        <v>16</v>
      </c>
      <c r="C501" s="298">
        <v>46174</v>
      </c>
      <c r="D501" s="299" t="s">
        <v>624</v>
      </c>
      <c r="E501" s="522">
        <v>62.31</v>
      </c>
      <c r="F501" s="522"/>
      <c r="G501" s="333">
        <f t="shared" si="16"/>
        <v>2419.8199999999861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3</v>
      </c>
      <c r="C502" s="298">
        <v>46174</v>
      </c>
      <c r="D502" s="299" t="s">
        <v>351</v>
      </c>
      <c r="E502" s="522">
        <v>8.1</v>
      </c>
      <c r="F502" s="522"/>
      <c r="G502" s="333">
        <f t="shared" si="16"/>
        <v>2482.129999999986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287</v>
      </c>
      <c r="B503" s="330" t="s">
        <v>287</v>
      </c>
      <c r="C503" s="298">
        <v>46174</v>
      </c>
      <c r="D503" s="299" t="s">
        <v>888</v>
      </c>
      <c r="E503" s="522">
        <v>320</v>
      </c>
      <c r="F503" s="522">
        <v>320</v>
      </c>
      <c r="G503" s="333">
        <f t="shared" si="16"/>
        <v>2490.2299999999859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6</v>
      </c>
      <c r="C504" s="298">
        <v>46174</v>
      </c>
      <c r="D504" s="299" t="s">
        <v>889</v>
      </c>
      <c r="E504" s="522">
        <v>20</v>
      </c>
      <c r="F504" s="522"/>
      <c r="G504" s="333">
        <f t="shared" si="16"/>
        <v>2490.2299999999859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284</v>
      </c>
      <c r="B505" s="330">
        <v>37</v>
      </c>
      <c r="C505" s="298">
        <v>46173</v>
      </c>
      <c r="D505" s="299" t="s">
        <v>895</v>
      </c>
      <c r="E505" s="522">
        <v>1160.3599999999999</v>
      </c>
      <c r="F505" s="522"/>
      <c r="G505" s="333">
        <f t="shared" si="16"/>
        <v>2510.2299999999859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286</v>
      </c>
      <c r="B506" s="330">
        <v>25</v>
      </c>
      <c r="C506" s="298">
        <v>46173</v>
      </c>
      <c r="D506" s="298" t="s">
        <v>204</v>
      </c>
      <c r="E506" s="331">
        <v>350</v>
      </c>
      <c r="F506" s="522"/>
      <c r="G506" s="333">
        <f t="shared" si="16"/>
        <v>3670.5899999999856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286</v>
      </c>
      <c r="B507" s="330">
        <v>26</v>
      </c>
      <c r="C507" s="298">
        <v>46173</v>
      </c>
      <c r="D507" s="298" t="s">
        <v>205</v>
      </c>
      <c r="E507" s="331">
        <v>320</v>
      </c>
      <c r="F507" s="522"/>
      <c r="G507" s="333">
        <f t="shared" si="16"/>
        <v>4020.5899999999856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286</v>
      </c>
      <c r="B508" s="330">
        <v>27</v>
      </c>
      <c r="C508" s="298">
        <v>46173</v>
      </c>
      <c r="D508" s="298" t="s">
        <v>206</v>
      </c>
      <c r="E508" s="331">
        <v>25</v>
      </c>
      <c r="F508" s="522"/>
      <c r="G508" s="333">
        <f t="shared" si="16"/>
        <v>4340.5899999999856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286</v>
      </c>
      <c r="B509" s="330">
        <v>28</v>
      </c>
      <c r="C509" s="298">
        <v>46173</v>
      </c>
      <c r="D509" s="298" t="s">
        <v>207</v>
      </c>
      <c r="E509" s="331">
        <v>25</v>
      </c>
      <c r="F509" s="522"/>
      <c r="G509" s="333">
        <f t="shared" si="16"/>
        <v>4365.5899999999856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286</v>
      </c>
      <c r="B510" s="330">
        <v>29</v>
      </c>
      <c r="C510" s="298">
        <v>46173</v>
      </c>
      <c r="D510" s="298" t="s">
        <v>208</v>
      </c>
      <c r="E510" s="331">
        <v>45</v>
      </c>
      <c r="F510" s="522"/>
      <c r="G510" s="333">
        <f t="shared" si="16"/>
        <v>4390.5899999999856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286</v>
      </c>
      <c r="B511" s="330">
        <v>30</v>
      </c>
      <c r="C511" s="298">
        <v>46173</v>
      </c>
      <c r="D511" s="298" t="s">
        <v>209</v>
      </c>
      <c r="E511" s="331">
        <v>400</v>
      </c>
      <c r="F511" s="522"/>
      <c r="G511" s="333">
        <f t="shared" si="16"/>
        <v>4435.5899999999856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286</v>
      </c>
      <c r="B512" s="330">
        <v>31</v>
      </c>
      <c r="C512" s="298">
        <v>46173</v>
      </c>
      <c r="D512" s="298" t="s">
        <v>210</v>
      </c>
      <c r="E512" s="331">
        <v>375</v>
      </c>
      <c r="F512" s="522"/>
      <c r="G512" s="333">
        <f t="shared" si="16"/>
        <v>4835.5899999999856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286</v>
      </c>
      <c r="B513" s="330">
        <v>32</v>
      </c>
      <c r="C513" s="298">
        <v>46173</v>
      </c>
      <c r="D513" s="298" t="s">
        <v>211</v>
      </c>
      <c r="E513" s="331">
        <v>100</v>
      </c>
      <c r="F513" s="522"/>
      <c r="G513" s="333">
        <f t="shared" si="16"/>
        <v>5210.5899999999856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286</v>
      </c>
      <c r="B514" s="330">
        <v>33</v>
      </c>
      <c r="C514" s="298">
        <v>46173</v>
      </c>
      <c r="D514" s="298" t="s">
        <v>212</v>
      </c>
      <c r="E514" s="331">
        <v>85</v>
      </c>
      <c r="F514" s="522"/>
      <c r="G514" s="333">
        <f t="shared" si="16"/>
        <v>5310.5899999999856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286</v>
      </c>
      <c r="B515" s="330">
        <v>34</v>
      </c>
      <c r="C515" s="298">
        <v>46173</v>
      </c>
      <c r="D515" s="298" t="s">
        <v>213</v>
      </c>
      <c r="E515" s="331">
        <v>230</v>
      </c>
      <c r="F515" s="522"/>
      <c r="G515" s="333">
        <f t="shared" si="16"/>
        <v>5395.5899999999856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286</v>
      </c>
      <c r="B516" s="330">
        <v>35</v>
      </c>
      <c r="C516" s="298">
        <v>46173</v>
      </c>
      <c r="D516" s="298" t="s">
        <v>214</v>
      </c>
      <c r="E516" s="331">
        <v>45</v>
      </c>
      <c r="F516" s="522"/>
      <c r="G516" s="333">
        <f t="shared" si="16"/>
        <v>5625.5899999999856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6</v>
      </c>
      <c r="C517" s="298">
        <v>46173</v>
      </c>
      <c r="D517" s="298" t="s">
        <v>885</v>
      </c>
      <c r="E517" s="522">
        <v>50</v>
      </c>
      <c r="F517" s="522"/>
      <c r="G517" s="333">
        <f t="shared" si="16"/>
        <v>5670.5899999999856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294</v>
      </c>
      <c r="B518" s="330">
        <v>22</v>
      </c>
      <c r="C518" s="298">
        <v>46173</v>
      </c>
      <c r="D518" s="298" t="s">
        <v>835</v>
      </c>
      <c r="E518" s="522">
        <v>10.63</v>
      </c>
      <c r="F518" s="522"/>
      <c r="G518" s="333">
        <f t="shared" si="16"/>
        <v>5720.5899999999856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4</v>
      </c>
      <c r="C519" s="298">
        <v>46173</v>
      </c>
      <c r="D519" s="298" t="s">
        <v>363</v>
      </c>
      <c r="E519" s="522">
        <v>108.69</v>
      </c>
      <c r="F519" s="522"/>
      <c r="G519" s="333">
        <f t="shared" si="16"/>
        <v>5731.2199999999857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294</v>
      </c>
      <c r="B520" s="330">
        <v>10</v>
      </c>
      <c r="C520" s="298">
        <v>46173</v>
      </c>
      <c r="D520" s="298" t="s">
        <v>176</v>
      </c>
      <c r="E520" s="522">
        <v>17.899999999999999</v>
      </c>
      <c r="F520" s="522"/>
      <c r="G520" s="333">
        <f t="shared" si="16"/>
        <v>5839.9099999999853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1</v>
      </c>
      <c r="C521" s="298">
        <v>46173</v>
      </c>
      <c r="D521" s="298" t="s">
        <v>445</v>
      </c>
      <c r="E521" s="522">
        <v>9.57</v>
      </c>
      <c r="F521" s="522"/>
      <c r="G521" s="333">
        <f t="shared" si="16"/>
        <v>5857.8099999999849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8</v>
      </c>
      <c r="C522" s="298">
        <v>46172</v>
      </c>
      <c r="D522" s="298" t="s">
        <v>319</v>
      </c>
      <c r="E522" s="522">
        <v>88.98</v>
      </c>
      <c r="F522" s="522"/>
      <c r="G522" s="333">
        <f t="shared" si="16"/>
        <v>5867.3799999999846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287</v>
      </c>
      <c r="B523" s="330" t="s">
        <v>287</v>
      </c>
      <c r="C523" s="298">
        <v>46172</v>
      </c>
      <c r="D523" s="298" t="s">
        <v>891</v>
      </c>
      <c r="E523" s="522">
        <v>219.38</v>
      </c>
      <c r="F523" s="522">
        <v>219.38</v>
      </c>
      <c r="G523" s="333">
        <f t="shared" si="16"/>
        <v>5956.3599999999842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287</v>
      </c>
      <c r="B524" s="330" t="s">
        <v>287</v>
      </c>
      <c r="C524" s="298">
        <v>46172</v>
      </c>
      <c r="D524" s="298" t="s">
        <v>890</v>
      </c>
      <c r="E524" s="522">
        <v>310.98</v>
      </c>
      <c r="F524" s="522">
        <v>310.98</v>
      </c>
      <c r="G524" s="333">
        <f t="shared" si="16"/>
        <v>5956.3599999999842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2</v>
      </c>
      <c r="C525" s="298">
        <v>46172</v>
      </c>
      <c r="D525" s="298" t="s">
        <v>894</v>
      </c>
      <c r="E525" s="522">
        <v>130.68</v>
      </c>
      <c r="F525" s="522"/>
      <c r="G525" s="333">
        <f t="shared" si="16"/>
        <v>5956.3599999999842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2</v>
      </c>
      <c r="C526" s="298">
        <v>46172</v>
      </c>
      <c r="D526" s="298" t="s">
        <v>356</v>
      </c>
      <c r="E526" s="522">
        <v>49.99</v>
      </c>
      <c r="F526" s="522"/>
      <c r="G526" s="333">
        <f t="shared" si="16"/>
        <v>6087.0399999999845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2</v>
      </c>
      <c r="C527" s="298">
        <v>46171</v>
      </c>
      <c r="D527" s="298" t="s">
        <v>296</v>
      </c>
      <c r="E527" s="522">
        <v>15.1</v>
      </c>
      <c r="F527" s="522"/>
      <c r="G527" s="333">
        <f t="shared" si="16"/>
        <v>6137.0299999999843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8</v>
      </c>
      <c r="C528" s="298">
        <v>46171</v>
      </c>
      <c r="D528" s="298" t="s">
        <v>295</v>
      </c>
      <c r="E528" s="522">
        <v>7.02</v>
      </c>
      <c r="F528" s="522"/>
      <c r="G528" s="333">
        <f t="shared" si="16"/>
        <v>6152.1299999999846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4</v>
      </c>
      <c r="C529" s="298">
        <v>46171</v>
      </c>
      <c r="D529" s="298" t="s">
        <v>295</v>
      </c>
      <c r="E529" s="522">
        <v>93.38</v>
      </c>
      <c r="F529" s="522"/>
      <c r="G529" s="333">
        <f t="shared" si="16"/>
        <v>6159.1499999999851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2</v>
      </c>
      <c r="C530" s="298">
        <v>46171</v>
      </c>
      <c r="D530" s="298" t="s">
        <v>353</v>
      </c>
      <c r="E530" s="522">
        <v>18.98</v>
      </c>
      <c r="F530" s="522"/>
      <c r="G530" s="333">
        <f t="shared" si="16"/>
        <v>6252.5299999999852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294</v>
      </c>
      <c r="B531" s="330">
        <v>23</v>
      </c>
      <c r="C531" s="298">
        <v>46171</v>
      </c>
      <c r="D531" s="299" t="s">
        <v>67</v>
      </c>
      <c r="E531" s="522">
        <v>650.88</v>
      </c>
      <c r="F531" s="522"/>
      <c r="G531" s="333">
        <f t="shared" si="16"/>
        <v>6271.5099999999848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294</v>
      </c>
      <c r="B532" s="330">
        <v>20</v>
      </c>
      <c r="C532" s="298">
        <v>46171</v>
      </c>
      <c r="D532" s="299" t="s">
        <v>193</v>
      </c>
      <c r="E532" s="522">
        <v>600</v>
      </c>
      <c r="F532" s="522"/>
      <c r="G532" s="333">
        <f t="shared" si="16"/>
        <v>6922.3899999999849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291</v>
      </c>
      <c r="B533" s="330">
        <v>38</v>
      </c>
      <c r="C533" s="298">
        <v>46171</v>
      </c>
      <c r="D533" s="299" t="s">
        <v>293</v>
      </c>
      <c r="E533" s="522"/>
      <c r="F533" s="522">
        <v>4597.8100000000004</v>
      </c>
      <c r="G533" s="333">
        <f t="shared" si="16"/>
        <v>7522.3899999999849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294</v>
      </c>
      <c r="B534" s="330">
        <v>42</v>
      </c>
      <c r="C534" s="298">
        <v>46171</v>
      </c>
      <c r="D534" s="299" t="s">
        <v>200</v>
      </c>
      <c r="E534" s="522">
        <v>50.92</v>
      </c>
      <c r="F534" s="522"/>
      <c r="G534" s="333">
        <f t="shared" si="16"/>
        <v>2924.5799999999849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294</v>
      </c>
      <c r="B535" s="330">
        <v>43</v>
      </c>
      <c r="C535" s="298">
        <v>46171</v>
      </c>
      <c r="D535" s="299" t="s">
        <v>201</v>
      </c>
      <c r="E535" s="522">
        <v>42.84</v>
      </c>
      <c r="F535" s="522"/>
      <c r="G535" s="333">
        <f t="shared" si="16"/>
        <v>2975.499999999985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291</v>
      </c>
      <c r="B536" s="330">
        <v>39</v>
      </c>
      <c r="C536" s="298">
        <v>46170</v>
      </c>
      <c r="D536" s="299" t="s">
        <v>292</v>
      </c>
      <c r="E536" s="522"/>
      <c r="F536" s="522">
        <v>2763.79</v>
      </c>
      <c r="G536" s="333">
        <f t="shared" si="16"/>
        <v>3018.3399999999851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3</v>
      </c>
      <c r="C537" s="298">
        <v>46170</v>
      </c>
      <c r="D537" s="299" t="s">
        <v>884</v>
      </c>
      <c r="E537" s="522">
        <v>8.9499999999999993</v>
      </c>
      <c r="F537" s="522"/>
      <c r="G537" s="333">
        <f t="shared" si="16"/>
        <v>254.54999999998506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4</v>
      </c>
      <c r="C538" s="298">
        <v>46170</v>
      </c>
      <c r="D538" s="299" t="s">
        <v>884</v>
      </c>
      <c r="E538" s="522">
        <v>43.44</v>
      </c>
      <c r="F538" s="522"/>
      <c r="G538" s="333">
        <f t="shared" si="16"/>
        <v>263.49999999998505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6</v>
      </c>
      <c r="C539" s="298">
        <v>46170</v>
      </c>
      <c r="D539" s="299" t="s">
        <v>892</v>
      </c>
      <c r="E539" s="522">
        <v>30.89</v>
      </c>
      <c r="F539" s="522"/>
      <c r="G539" s="333">
        <f t="shared" si="16"/>
        <v>306.93999999998505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2</v>
      </c>
      <c r="C540" s="298">
        <v>46170</v>
      </c>
      <c r="D540" s="299" t="s">
        <v>346</v>
      </c>
      <c r="E540" s="522">
        <v>32.659999999999997</v>
      </c>
      <c r="F540" s="522"/>
      <c r="G540" s="333">
        <f t="shared" si="16"/>
        <v>337.82999999998503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2</v>
      </c>
      <c r="C541" s="298">
        <v>46170</v>
      </c>
      <c r="D541" s="299" t="s">
        <v>386</v>
      </c>
      <c r="E541" s="522">
        <v>9.09</v>
      </c>
      <c r="F541" s="522"/>
      <c r="G541" s="333">
        <f t="shared" si="16"/>
        <v>370.48999999998506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8</v>
      </c>
      <c r="C542" s="298">
        <v>46170</v>
      </c>
      <c r="D542" s="299" t="s">
        <v>846</v>
      </c>
      <c r="E542" s="522">
        <v>36.74</v>
      </c>
      <c r="F542" s="522"/>
      <c r="G542" s="333">
        <f t="shared" si="16"/>
        <v>379.57999999998503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5</v>
      </c>
      <c r="C543" s="298">
        <v>46170</v>
      </c>
      <c r="D543" s="299" t="s">
        <v>846</v>
      </c>
      <c r="E543" s="522">
        <v>11.2</v>
      </c>
      <c r="F543" s="522"/>
      <c r="G543" s="333">
        <f t="shared" si="16"/>
        <v>416.31999999998504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2</v>
      </c>
      <c r="C544" s="298">
        <v>46169</v>
      </c>
      <c r="D544" s="299" t="s">
        <v>358</v>
      </c>
      <c r="E544" s="522">
        <v>11.29</v>
      </c>
      <c r="F544" s="522"/>
      <c r="G544" s="333">
        <f t="shared" si="16"/>
        <v>427.51999999998503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4</v>
      </c>
      <c r="C545" s="298">
        <v>46169</v>
      </c>
      <c r="D545" s="299" t="s">
        <v>363</v>
      </c>
      <c r="E545" s="522">
        <v>44.84</v>
      </c>
      <c r="F545" s="522"/>
      <c r="G545" s="333">
        <f t="shared" si="16"/>
        <v>438.80999999998505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7</v>
      </c>
      <c r="C546" s="298">
        <v>46169</v>
      </c>
      <c r="D546" s="299" t="s">
        <v>338</v>
      </c>
      <c r="E546" s="522">
        <v>139.88</v>
      </c>
      <c r="F546" s="522"/>
      <c r="G546" s="333">
        <f t="shared" si="16"/>
        <v>483.64999999998508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8</v>
      </c>
      <c r="C547" s="298">
        <v>46169</v>
      </c>
      <c r="D547" s="299" t="s">
        <v>319</v>
      </c>
      <c r="E547" s="522">
        <v>46.84</v>
      </c>
      <c r="F547" s="522"/>
      <c r="G547" s="333">
        <f t="shared" ref="G547:G584" si="17">G548-E547+F547</f>
        <v>623.52999999998508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2</v>
      </c>
      <c r="C548" s="298">
        <v>46169</v>
      </c>
      <c r="D548" s="299" t="s">
        <v>358</v>
      </c>
      <c r="E548" s="522">
        <v>9.4700000000000006</v>
      </c>
      <c r="F548" s="522"/>
      <c r="G548" s="333">
        <f t="shared" si="17"/>
        <v>670.36999999998511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8</v>
      </c>
      <c r="C549" s="298">
        <v>46168</v>
      </c>
      <c r="D549" s="299" t="s">
        <v>308</v>
      </c>
      <c r="E549" s="522">
        <v>47.99</v>
      </c>
      <c r="F549" s="522"/>
      <c r="G549" s="333">
        <f t="shared" si="17"/>
        <v>679.83999999998514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5</v>
      </c>
      <c r="C550" s="298">
        <v>46168</v>
      </c>
      <c r="D550" s="299" t="s">
        <v>872</v>
      </c>
      <c r="E550" s="522">
        <v>26</v>
      </c>
      <c r="F550" s="522"/>
      <c r="G550" s="333">
        <f t="shared" si="17"/>
        <v>727.82999999998515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4</v>
      </c>
      <c r="C551" s="298">
        <v>46168</v>
      </c>
      <c r="D551" s="299" t="s">
        <v>310</v>
      </c>
      <c r="E551" s="522">
        <v>50.15</v>
      </c>
      <c r="F551" s="522"/>
      <c r="G551" s="333">
        <f t="shared" si="17"/>
        <v>753.82999999998515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287</v>
      </c>
      <c r="B552" s="330" t="s">
        <v>287</v>
      </c>
      <c r="C552" s="298">
        <v>46168</v>
      </c>
      <c r="D552" s="299" t="s">
        <v>882</v>
      </c>
      <c r="E552" s="522">
        <v>400</v>
      </c>
      <c r="F552" s="522">
        <v>400</v>
      </c>
      <c r="G552" s="333">
        <f t="shared" si="17"/>
        <v>803.97999999998513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294</v>
      </c>
      <c r="B553" s="330">
        <v>22</v>
      </c>
      <c r="C553" s="298">
        <v>46168</v>
      </c>
      <c r="D553" s="299" t="s">
        <v>835</v>
      </c>
      <c r="E553" s="522">
        <v>15.96</v>
      </c>
      <c r="F553" s="522"/>
      <c r="G553" s="333">
        <f t="shared" si="17"/>
        <v>803.97999999998513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2</v>
      </c>
      <c r="C554" s="298">
        <v>46168</v>
      </c>
      <c r="D554" s="299" t="s">
        <v>296</v>
      </c>
      <c r="E554" s="522">
        <v>15.1</v>
      </c>
      <c r="F554" s="522"/>
      <c r="G554" s="333">
        <f t="shared" si="17"/>
        <v>819.93999999998516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4</v>
      </c>
      <c r="C555" s="298">
        <v>46168</v>
      </c>
      <c r="D555" s="299" t="s">
        <v>296</v>
      </c>
      <c r="E555" s="522">
        <v>44.67</v>
      </c>
      <c r="F555" s="522"/>
      <c r="G555" s="333">
        <f t="shared" si="17"/>
        <v>835.03999999998518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1</v>
      </c>
      <c r="C556" s="298">
        <v>46168</v>
      </c>
      <c r="D556" s="299" t="s">
        <v>300</v>
      </c>
      <c r="E556" s="522">
        <v>32.99</v>
      </c>
      <c r="F556" s="522"/>
      <c r="G556" s="333">
        <f t="shared" si="17"/>
        <v>879.70999999998514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2</v>
      </c>
      <c r="C557" s="298">
        <v>46168</v>
      </c>
      <c r="D557" s="299" t="s">
        <v>386</v>
      </c>
      <c r="E557" s="522">
        <v>14.39</v>
      </c>
      <c r="F557" s="522"/>
      <c r="G557" s="333">
        <f t="shared" si="17"/>
        <v>912.69999999998515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294</v>
      </c>
      <c r="B558" s="330">
        <v>12</v>
      </c>
      <c r="C558" s="298">
        <v>46167</v>
      </c>
      <c r="D558" s="299" t="s">
        <v>314</v>
      </c>
      <c r="E558" s="522">
        <v>204.48</v>
      </c>
      <c r="F558" s="522"/>
      <c r="G558" s="333">
        <f t="shared" si="17"/>
        <v>927.08999999998514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8</v>
      </c>
      <c r="C559" s="298">
        <v>46167</v>
      </c>
      <c r="D559" s="299" t="s">
        <v>319</v>
      </c>
      <c r="E559" s="522">
        <v>29.79</v>
      </c>
      <c r="F559" s="522"/>
      <c r="G559" s="333">
        <f t="shared" si="17"/>
        <v>1131.5699999999852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3</v>
      </c>
      <c r="C560" s="298">
        <v>46167</v>
      </c>
      <c r="D560" s="299" t="s">
        <v>348</v>
      </c>
      <c r="E560" s="522">
        <v>50</v>
      </c>
      <c r="F560" s="522"/>
      <c r="G560" s="333">
        <f t="shared" si="17"/>
        <v>1161.3599999999851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1</v>
      </c>
      <c r="C561" s="298">
        <v>46166</v>
      </c>
      <c r="D561" s="299" t="s">
        <v>329</v>
      </c>
      <c r="E561" s="522">
        <v>122.54</v>
      </c>
      <c r="F561" s="522"/>
      <c r="G561" s="333">
        <f t="shared" si="17"/>
        <v>1211.3599999999851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1</v>
      </c>
      <c r="C562" s="298">
        <v>46166</v>
      </c>
      <c r="D562" s="299" t="s">
        <v>311</v>
      </c>
      <c r="E562" s="522">
        <v>157.97</v>
      </c>
      <c r="F562" s="522"/>
      <c r="G562" s="333">
        <f t="shared" si="17"/>
        <v>1333.8999999999851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6</v>
      </c>
      <c r="C563" s="298">
        <v>46166</v>
      </c>
      <c r="D563" s="299" t="s">
        <v>300</v>
      </c>
      <c r="E563" s="522">
        <v>44.05</v>
      </c>
      <c r="F563" s="522"/>
      <c r="G563" s="333">
        <f t="shared" si="17"/>
        <v>1491.8699999999851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8</v>
      </c>
      <c r="C564" s="298">
        <v>46166</v>
      </c>
      <c r="D564" s="299" t="s">
        <v>319</v>
      </c>
      <c r="E564" s="522">
        <v>70.44</v>
      </c>
      <c r="F564" s="522"/>
      <c r="G564" s="333">
        <f t="shared" si="17"/>
        <v>1535.9199999999851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1</v>
      </c>
      <c r="C565" s="298">
        <v>46166</v>
      </c>
      <c r="D565" s="299" t="s">
        <v>329</v>
      </c>
      <c r="E565" s="522">
        <v>55.96</v>
      </c>
      <c r="F565" s="522"/>
      <c r="G565" s="333">
        <f t="shared" si="17"/>
        <v>1606.3599999999851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6</v>
      </c>
      <c r="C566" s="298">
        <v>46166</v>
      </c>
      <c r="D566" s="299" t="s">
        <v>883</v>
      </c>
      <c r="E566" s="522">
        <v>597.83000000000004</v>
      </c>
      <c r="F566" s="522"/>
      <c r="G566" s="333">
        <f t="shared" si="17"/>
        <v>1662.3199999999852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287</v>
      </c>
      <c r="B567" s="330" t="s">
        <v>287</v>
      </c>
      <c r="C567" s="298">
        <v>46166</v>
      </c>
      <c r="D567" s="299" t="s">
        <v>845</v>
      </c>
      <c r="E567" s="522">
        <v>69.2</v>
      </c>
      <c r="F567" s="522">
        <v>69.2</v>
      </c>
      <c r="G567" s="333">
        <f t="shared" si="17"/>
        <v>2260.1499999999851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1</v>
      </c>
      <c r="C568" s="298">
        <v>46165</v>
      </c>
      <c r="D568" s="299" t="s">
        <v>880</v>
      </c>
      <c r="E568" s="522">
        <v>94.76</v>
      </c>
      <c r="F568" s="522"/>
      <c r="G568" s="333">
        <f t="shared" si="17"/>
        <v>2260.1499999999851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1</v>
      </c>
      <c r="C569" s="298">
        <v>46165</v>
      </c>
      <c r="D569" s="299" t="s">
        <v>393</v>
      </c>
      <c r="E569" s="522">
        <v>34.869999999999997</v>
      </c>
      <c r="F569" s="522"/>
      <c r="G569" s="333">
        <f t="shared" si="17"/>
        <v>2354.9099999999853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8</v>
      </c>
      <c r="C570" s="298">
        <v>46165</v>
      </c>
      <c r="D570" s="299" t="s">
        <v>481</v>
      </c>
      <c r="E570" s="522">
        <v>80.48</v>
      </c>
      <c r="F570" s="522"/>
      <c r="G570" s="333">
        <f t="shared" si="17"/>
        <v>2389.7799999999852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5</v>
      </c>
      <c r="C571" s="298">
        <v>46165</v>
      </c>
      <c r="D571" s="299" t="s">
        <v>879</v>
      </c>
      <c r="E571" s="522">
        <v>25</v>
      </c>
      <c r="F571" s="522"/>
      <c r="G571" s="333">
        <f t="shared" si="17"/>
        <v>2470.2599999999852</v>
      </c>
      <c r="H571" s="334" t="s">
        <v>298</v>
      </c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6</v>
      </c>
      <c r="C572" s="298">
        <v>46165</v>
      </c>
      <c r="D572" s="299" t="s">
        <v>877</v>
      </c>
      <c r="E572" s="522">
        <v>50</v>
      </c>
      <c r="F572" s="522"/>
      <c r="G572" s="333">
        <f t="shared" si="17"/>
        <v>2495.2599999999852</v>
      </c>
      <c r="H572" s="334" t="s">
        <v>298</v>
      </c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2</v>
      </c>
      <c r="C573" s="298">
        <v>46165</v>
      </c>
      <c r="D573" s="299" t="s">
        <v>878</v>
      </c>
      <c r="E573" s="522">
        <v>25</v>
      </c>
      <c r="F573" s="522"/>
      <c r="G573" s="333">
        <f t="shared" si="17"/>
        <v>2545.2599999999852</v>
      </c>
      <c r="H573" s="334" t="s">
        <v>298</v>
      </c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2</v>
      </c>
      <c r="C574" s="298">
        <v>46164</v>
      </c>
      <c r="D574" s="299" t="s">
        <v>881</v>
      </c>
      <c r="E574" s="522">
        <v>45.46</v>
      </c>
      <c r="F574" s="522"/>
      <c r="G574" s="333">
        <f t="shared" si="17"/>
        <v>2570.2599999999852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6</v>
      </c>
      <c r="C575" s="298">
        <v>46164</v>
      </c>
      <c r="D575" s="299" t="s">
        <v>873</v>
      </c>
      <c r="E575" s="522">
        <v>22</v>
      </c>
      <c r="F575" s="522"/>
      <c r="G575" s="333">
        <f t="shared" si="17"/>
        <v>2615.7199999999852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2</v>
      </c>
      <c r="C576" s="298">
        <v>46164</v>
      </c>
      <c r="D576" s="299" t="s">
        <v>296</v>
      </c>
      <c r="E576" s="522">
        <v>14.57</v>
      </c>
      <c r="F576" s="522"/>
      <c r="G576" s="333">
        <f t="shared" si="17"/>
        <v>2637.7199999999852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3</v>
      </c>
      <c r="C577" s="298">
        <v>46163</v>
      </c>
      <c r="D577" s="299" t="s">
        <v>334</v>
      </c>
      <c r="E577" s="522">
        <v>9.01</v>
      </c>
      <c r="F577" s="522"/>
      <c r="G577" s="333">
        <f t="shared" si="17"/>
        <v>2652.2899999999854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8</v>
      </c>
      <c r="C578" s="298">
        <v>46163</v>
      </c>
      <c r="D578" s="299" t="s">
        <v>334</v>
      </c>
      <c r="E578" s="522">
        <v>6.8</v>
      </c>
      <c r="F578" s="522"/>
      <c r="G578" s="333">
        <f t="shared" si="17"/>
        <v>2661.2999999999856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2</v>
      </c>
      <c r="C579" s="298">
        <v>46163</v>
      </c>
      <c r="D579" s="299" t="s">
        <v>358</v>
      </c>
      <c r="E579" s="522">
        <v>16.649999999999999</v>
      </c>
      <c r="F579" s="522"/>
      <c r="G579" s="333">
        <f t="shared" si="17"/>
        <v>2668.0999999999858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8</v>
      </c>
      <c r="C580" s="298">
        <v>46163</v>
      </c>
      <c r="D580" s="299" t="s">
        <v>846</v>
      </c>
      <c r="E580" s="522">
        <v>24.89</v>
      </c>
      <c r="F580" s="522"/>
      <c r="G580" s="333">
        <f t="shared" si="17"/>
        <v>2684.7499999999859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5</v>
      </c>
      <c r="C581" s="298">
        <v>46163</v>
      </c>
      <c r="D581" s="299" t="s">
        <v>846</v>
      </c>
      <c r="E581" s="522">
        <v>11.2</v>
      </c>
      <c r="F581" s="522"/>
      <c r="G581" s="333">
        <f t="shared" si="17"/>
        <v>2709.6399999999858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2</v>
      </c>
      <c r="C582" s="298">
        <v>46162</v>
      </c>
      <c r="D582" s="299" t="s">
        <v>296</v>
      </c>
      <c r="E582" s="522">
        <v>11.18</v>
      </c>
      <c r="F582" s="522"/>
      <c r="G582" s="333">
        <f t="shared" si="17"/>
        <v>2720.8399999999856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2</v>
      </c>
      <c r="C583" s="298">
        <v>46162</v>
      </c>
      <c r="D583" s="299" t="s">
        <v>386</v>
      </c>
      <c r="E583" s="522">
        <v>14.38</v>
      </c>
      <c r="F583" s="522"/>
      <c r="G583" s="333">
        <f t="shared" si="17"/>
        <v>2732.0199999999854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294</v>
      </c>
      <c r="B584" s="330">
        <v>22</v>
      </c>
      <c r="C584" s="298">
        <v>46162</v>
      </c>
      <c r="D584" s="299" t="s">
        <v>323</v>
      </c>
      <c r="E584" s="522">
        <v>20.22</v>
      </c>
      <c r="F584" s="522"/>
      <c r="G584" s="333">
        <f t="shared" si="17"/>
        <v>2746.3999999999855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5</v>
      </c>
      <c r="C585" s="298">
        <v>46162</v>
      </c>
      <c r="D585" s="299" t="s">
        <v>872</v>
      </c>
      <c r="E585" s="522">
        <v>30</v>
      </c>
      <c r="F585" s="522"/>
      <c r="G585" s="333">
        <f t="shared" ref="G585:G599" si="18">G586-E585+F585</f>
        <v>2766.6199999999853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2</v>
      </c>
      <c r="C586" s="298">
        <v>46162</v>
      </c>
      <c r="D586" s="299" t="s">
        <v>874</v>
      </c>
      <c r="E586" s="522">
        <v>46.72</v>
      </c>
      <c r="F586" s="522"/>
      <c r="G586" s="333">
        <f t="shared" si="18"/>
        <v>2796.6199999999853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4</v>
      </c>
      <c r="C587" s="298">
        <v>46162</v>
      </c>
      <c r="D587" s="299" t="s">
        <v>310</v>
      </c>
      <c r="E587" s="522">
        <v>56.51</v>
      </c>
      <c r="F587" s="522"/>
      <c r="G587" s="333">
        <f t="shared" si="18"/>
        <v>2843.3399999999851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6</v>
      </c>
      <c r="C588" s="298">
        <v>46161</v>
      </c>
      <c r="D588" s="299" t="s">
        <v>871</v>
      </c>
      <c r="E588" s="522">
        <v>63.99</v>
      </c>
      <c r="F588" s="522"/>
      <c r="G588" s="333">
        <f t="shared" si="18"/>
        <v>2899.8499999999854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4</v>
      </c>
      <c r="C589" s="298">
        <v>46161</v>
      </c>
      <c r="D589" s="299" t="s">
        <v>296</v>
      </c>
      <c r="E589" s="522">
        <v>43.46</v>
      </c>
      <c r="F589" s="522"/>
      <c r="G589" s="333">
        <f t="shared" si="18"/>
        <v>2963.8399999999851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3</v>
      </c>
      <c r="C590" s="298">
        <v>46161</v>
      </c>
      <c r="D590" s="299" t="s">
        <v>296</v>
      </c>
      <c r="E590" s="522">
        <v>8.7200000000000006</v>
      </c>
      <c r="F590" s="522"/>
      <c r="G590" s="333">
        <f t="shared" si="18"/>
        <v>3007.2999999999852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2</v>
      </c>
      <c r="C591" s="298">
        <v>46161</v>
      </c>
      <c r="D591" s="299" t="s">
        <v>301</v>
      </c>
      <c r="E591" s="522">
        <v>30.9</v>
      </c>
      <c r="F591" s="522"/>
      <c r="G591" s="333">
        <f t="shared" si="18"/>
        <v>3016.019999999985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294</v>
      </c>
      <c r="B592" s="330">
        <v>22</v>
      </c>
      <c r="C592" s="298">
        <v>46161</v>
      </c>
      <c r="D592" s="299" t="s">
        <v>328</v>
      </c>
      <c r="E592" s="522">
        <v>7.46</v>
      </c>
      <c r="F592" s="522"/>
      <c r="G592" s="333">
        <f t="shared" si="18"/>
        <v>3046.9199999999851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2</v>
      </c>
      <c r="C593" s="298">
        <v>46161</v>
      </c>
      <c r="D593" s="299" t="s">
        <v>869</v>
      </c>
      <c r="E593" s="522">
        <v>31.05</v>
      </c>
      <c r="F593" s="522"/>
      <c r="G593" s="333">
        <f t="shared" si="18"/>
        <v>3054.3799999999851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2</v>
      </c>
      <c r="C594" s="298">
        <v>46161</v>
      </c>
      <c r="D594" s="299" t="s">
        <v>870</v>
      </c>
      <c r="E594" s="522">
        <v>54.41</v>
      </c>
      <c r="F594" s="522"/>
      <c r="G594" s="333">
        <f t="shared" si="18"/>
        <v>3085.4299999999853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8</v>
      </c>
      <c r="C595" s="298">
        <v>46161</v>
      </c>
      <c r="D595" s="299" t="s">
        <v>875</v>
      </c>
      <c r="E595" s="522">
        <v>20.49</v>
      </c>
      <c r="F595" s="522"/>
      <c r="G595" s="333">
        <f t="shared" si="18"/>
        <v>3139.8399999999851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294</v>
      </c>
      <c r="B596" s="330">
        <v>22</v>
      </c>
      <c r="C596" s="298">
        <v>46160</v>
      </c>
      <c r="D596" s="299" t="s">
        <v>401</v>
      </c>
      <c r="E596" s="522">
        <v>13.84</v>
      </c>
      <c r="F596" s="522"/>
      <c r="G596" s="333">
        <f t="shared" si="18"/>
        <v>3160.3299999999849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287</v>
      </c>
      <c r="B597" s="330" t="s">
        <v>287</v>
      </c>
      <c r="C597" s="298">
        <v>46160</v>
      </c>
      <c r="D597" s="299" t="s">
        <v>876</v>
      </c>
      <c r="E597" s="522">
        <v>138.44</v>
      </c>
      <c r="F597" s="522">
        <v>138.44</v>
      </c>
      <c r="G597" s="333">
        <f t="shared" si="18"/>
        <v>3174.1699999999851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2</v>
      </c>
      <c r="C598" s="298">
        <v>46160</v>
      </c>
      <c r="D598" s="299" t="s">
        <v>353</v>
      </c>
      <c r="E598" s="522">
        <v>25.48</v>
      </c>
      <c r="F598" s="522"/>
      <c r="G598" s="333">
        <f t="shared" si="18"/>
        <v>3174.1699999999851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294</v>
      </c>
      <c r="B599" s="330">
        <v>17</v>
      </c>
      <c r="C599" s="298">
        <v>46160</v>
      </c>
      <c r="D599" s="299" t="s">
        <v>188</v>
      </c>
      <c r="E599" s="522">
        <v>42.65</v>
      </c>
      <c r="F599" s="522"/>
      <c r="G599" s="333">
        <f t="shared" si="18"/>
        <v>3199.6499999999851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294</v>
      </c>
      <c r="B600" s="330">
        <v>15</v>
      </c>
      <c r="C600" s="298">
        <v>46160</v>
      </c>
      <c r="D600" s="299" t="s">
        <v>185</v>
      </c>
      <c r="E600" s="522">
        <v>101.37</v>
      </c>
      <c r="F600" s="522"/>
      <c r="G600" s="333">
        <f t="shared" ref="G600:G680" si="19">G601-E600+F600</f>
        <v>3242.2999999999852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335</v>
      </c>
      <c r="B601" s="330" t="s">
        <v>335</v>
      </c>
      <c r="C601" s="298">
        <v>46160</v>
      </c>
      <c r="D601" s="299" t="s">
        <v>336</v>
      </c>
      <c r="E601" s="522">
        <v>93.13</v>
      </c>
      <c r="F601" s="522"/>
      <c r="G601" s="333">
        <f t="shared" si="19"/>
        <v>3343.6699999999851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294</v>
      </c>
      <c r="B602" s="330">
        <v>11</v>
      </c>
      <c r="C602" s="298">
        <v>46160</v>
      </c>
      <c r="D602" s="299" t="s">
        <v>178</v>
      </c>
      <c r="E602" s="522">
        <v>267.68</v>
      </c>
      <c r="F602" s="522"/>
      <c r="G602" s="333">
        <f t="shared" si="19"/>
        <v>3436.7999999999852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294</v>
      </c>
      <c r="B603" s="330">
        <v>23</v>
      </c>
      <c r="C603" s="298">
        <v>46160</v>
      </c>
      <c r="D603" s="299" t="s">
        <v>63</v>
      </c>
      <c r="E603" s="522">
        <v>529.46</v>
      </c>
      <c r="F603" s="522"/>
      <c r="G603" s="333">
        <f t="shared" si="19"/>
        <v>3704.479999999985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1</v>
      </c>
      <c r="C604" s="298">
        <v>46159</v>
      </c>
      <c r="D604" s="299" t="s">
        <v>311</v>
      </c>
      <c r="E604" s="522">
        <v>148.25</v>
      </c>
      <c r="F604" s="522"/>
      <c r="G604" s="333">
        <f t="shared" si="19"/>
        <v>4233.939999999985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1</v>
      </c>
      <c r="C605" s="298">
        <v>46159</v>
      </c>
      <c r="D605" s="299" t="s">
        <v>306</v>
      </c>
      <c r="E605" s="522">
        <v>90.2</v>
      </c>
      <c r="F605" s="522"/>
      <c r="G605" s="333">
        <f t="shared" si="19"/>
        <v>4382.189999999985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294</v>
      </c>
      <c r="B606" s="330">
        <v>21</v>
      </c>
      <c r="C606" s="298">
        <v>46159</v>
      </c>
      <c r="D606" s="299" t="s">
        <v>194</v>
      </c>
      <c r="E606" s="522">
        <v>81</v>
      </c>
      <c r="F606" s="522"/>
      <c r="G606" s="333">
        <f t="shared" si="19"/>
        <v>4472.3899999999849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6</v>
      </c>
      <c r="C607" s="298">
        <v>46159</v>
      </c>
      <c r="D607" s="299" t="s">
        <v>300</v>
      </c>
      <c r="E607" s="522">
        <v>38.33</v>
      </c>
      <c r="F607" s="522"/>
      <c r="G607" s="333">
        <f t="shared" si="19"/>
        <v>4553.3899999999849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294</v>
      </c>
      <c r="B608" s="330">
        <v>42</v>
      </c>
      <c r="C608" s="298">
        <v>46159</v>
      </c>
      <c r="D608" s="299" t="s">
        <v>333</v>
      </c>
      <c r="E608" s="522">
        <v>29.8</v>
      </c>
      <c r="F608" s="522"/>
      <c r="G608" s="333">
        <f t="shared" si="19"/>
        <v>4591.7199999999848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294</v>
      </c>
      <c r="B609" s="330">
        <v>43</v>
      </c>
      <c r="C609" s="298">
        <v>46159</v>
      </c>
      <c r="D609" s="299" t="s">
        <v>333</v>
      </c>
      <c r="E609" s="522">
        <v>22.35</v>
      </c>
      <c r="F609" s="522"/>
      <c r="G609" s="333">
        <f t="shared" si="19"/>
        <v>4621.519999999985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8</v>
      </c>
      <c r="C610" s="298">
        <v>46159</v>
      </c>
      <c r="D610" s="299" t="s">
        <v>319</v>
      </c>
      <c r="E610" s="522">
        <v>50.75</v>
      </c>
      <c r="F610" s="522"/>
      <c r="G610" s="333">
        <f t="shared" si="19"/>
        <v>4643.8699999999853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5</v>
      </c>
      <c r="C611" s="298">
        <v>46158</v>
      </c>
      <c r="D611" s="299" t="s">
        <v>340</v>
      </c>
      <c r="E611" s="522">
        <v>21.3</v>
      </c>
      <c r="F611" s="522"/>
      <c r="G611" s="333">
        <f t="shared" si="19"/>
        <v>4694.6199999999853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8</v>
      </c>
      <c r="C612" s="298">
        <v>46158</v>
      </c>
      <c r="D612" s="299" t="s">
        <v>319</v>
      </c>
      <c r="E612" s="522">
        <v>41.46</v>
      </c>
      <c r="F612" s="522"/>
      <c r="G612" s="333">
        <f t="shared" si="19"/>
        <v>4715.9199999999855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287</v>
      </c>
      <c r="B613" s="330" t="s">
        <v>287</v>
      </c>
      <c r="C613" s="298">
        <v>46158</v>
      </c>
      <c r="D613" s="299" t="s">
        <v>849</v>
      </c>
      <c r="E613" s="522">
        <v>95.85</v>
      </c>
      <c r="F613" s="522">
        <v>95.85</v>
      </c>
      <c r="G613" s="333">
        <f t="shared" si="19"/>
        <v>4757.3799999999856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287</v>
      </c>
      <c r="B614" s="330" t="s">
        <v>287</v>
      </c>
      <c r="C614" s="298">
        <v>46158</v>
      </c>
      <c r="D614" s="299" t="s">
        <v>847</v>
      </c>
      <c r="E614" s="522">
        <v>87.13</v>
      </c>
      <c r="F614" s="522">
        <v>87.13</v>
      </c>
      <c r="G614" s="333">
        <f t="shared" si="19"/>
        <v>4757.3799999999856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4</v>
      </c>
      <c r="C615" s="298">
        <v>46158</v>
      </c>
      <c r="D615" s="299" t="s">
        <v>310</v>
      </c>
      <c r="E615" s="522">
        <v>48.15</v>
      </c>
      <c r="F615" s="522"/>
      <c r="G615" s="333">
        <f t="shared" si="19"/>
        <v>4757.3799999999856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8</v>
      </c>
      <c r="C616" s="298">
        <v>46158</v>
      </c>
      <c r="D616" s="299" t="s">
        <v>308</v>
      </c>
      <c r="E616" s="522">
        <v>75.069999999999993</v>
      </c>
      <c r="F616" s="522"/>
      <c r="G616" s="333">
        <f t="shared" si="19"/>
        <v>4805.5299999999852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2</v>
      </c>
      <c r="C617" s="298">
        <v>46158</v>
      </c>
      <c r="D617" s="299" t="s">
        <v>308</v>
      </c>
      <c r="E617" s="522">
        <v>75</v>
      </c>
      <c r="F617" s="522"/>
      <c r="G617" s="333">
        <f t="shared" si="19"/>
        <v>4880.5999999999849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3</v>
      </c>
      <c r="C618" s="298">
        <v>46158</v>
      </c>
      <c r="D618" s="299" t="s">
        <v>348</v>
      </c>
      <c r="E618" s="522">
        <v>8.3800000000000008</v>
      </c>
      <c r="F618" s="522"/>
      <c r="G618" s="333">
        <f t="shared" si="19"/>
        <v>4955.5999999999849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8</v>
      </c>
      <c r="C619" s="298">
        <v>46157</v>
      </c>
      <c r="D619" s="299" t="s">
        <v>319</v>
      </c>
      <c r="E619" s="522">
        <v>63.55</v>
      </c>
      <c r="F619" s="522"/>
      <c r="G619" s="333">
        <f t="shared" si="19"/>
        <v>4963.979999999985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4</v>
      </c>
      <c r="C620" s="298">
        <v>46157</v>
      </c>
      <c r="D620" s="299" t="s">
        <v>296</v>
      </c>
      <c r="E620" s="522">
        <v>45.1</v>
      </c>
      <c r="F620" s="522"/>
      <c r="G620" s="333">
        <f t="shared" si="19"/>
        <v>5027.5299999999852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2</v>
      </c>
      <c r="C621" s="298">
        <v>46157</v>
      </c>
      <c r="D621" s="299" t="s">
        <v>296</v>
      </c>
      <c r="E621" s="522">
        <v>24.54</v>
      </c>
      <c r="F621" s="522"/>
      <c r="G621" s="333">
        <f t="shared" si="19"/>
        <v>5072.6299999999856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2</v>
      </c>
      <c r="C622" s="298">
        <v>46157</v>
      </c>
      <c r="D622" s="299" t="s">
        <v>334</v>
      </c>
      <c r="E622" s="522">
        <v>14.28</v>
      </c>
      <c r="F622" s="522"/>
      <c r="G622" s="333">
        <f t="shared" si="19"/>
        <v>5097.1699999999855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287</v>
      </c>
      <c r="B623" s="330" t="s">
        <v>287</v>
      </c>
      <c r="C623" s="298">
        <v>46157</v>
      </c>
      <c r="D623" s="299" t="s">
        <v>506</v>
      </c>
      <c r="E623" s="522">
        <v>146.15</v>
      </c>
      <c r="F623" s="522">
        <v>146.15</v>
      </c>
      <c r="G623" s="333">
        <f t="shared" si="19"/>
        <v>5111.4499999999853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2</v>
      </c>
      <c r="C624" s="298">
        <v>46157</v>
      </c>
      <c r="D624" s="299" t="s">
        <v>868</v>
      </c>
      <c r="E624" s="522">
        <v>202.87</v>
      </c>
      <c r="F624" s="522"/>
      <c r="G624" s="333">
        <f>G625-E624+F624</f>
        <v>5111.4499999999853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6</v>
      </c>
      <c r="C625" s="298">
        <v>46157</v>
      </c>
      <c r="D625" s="299" t="s">
        <v>300</v>
      </c>
      <c r="E625" s="522">
        <v>14.9</v>
      </c>
      <c r="F625" s="522"/>
      <c r="G625" s="333">
        <f t="shared" si="19"/>
        <v>5314.3199999999852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291</v>
      </c>
      <c r="B626" s="330">
        <v>38</v>
      </c>
      <c r="C626" s="298">
        <v>46157</v>
      </c>
      <c r="D626" s="299" t="s">
        <v>293</v>
      </c>
      <c r="E626" s="522"/>
      <c r="F626" s="522">
        <v>4597.82</v>
      </c>
      <c r="G626" s="333">
        <f t="shared" si="19"/>
        <v>5329.2199999999848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8</v>
      </c>
      <c r="C627" s="298">
        <v>46156</v>
      </c>
      <c r="D627" s="299" t="s">
        <v>867</v>
      </c>
      <c r="E627" s="522">
        <v>34.96</v>
      </c>
      <c r="F627" s="522"/>
      <c r="G627" s="333">
        <f t="shared" si="19"/>
        <v>731.39999999998463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2</v>
      </c>
      <c r="C628" s="298">
        <v>46156</v>
      </c>
      <c r="D628" s="299" t="s">
        <v>408</v>
      </c>
      <c r="E628" s="522">
        <v>23.9</v>
      </c>
      <c r="F628" s="522"/>
      <c r="G628" s="333">
        <f t="shared" si="19"/>
        <v>766.35999999998467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294</v>
      </c>
      <c r="B629" s="330">
        <v>24</v>
      </c>
      <c r="C629" s="298">
        <v>46156</v>
      </c>
      <c r="D629" s="299" t="s">
        <v>860</v>
      </c>
      <c r="E629" s="522">
        <v>109.92</v>
      </c>
      <c r="F629" s="522"/>
      <c r="G629" s="333">
        <f t="shared" si="19"/>
        <v>790.25999999998464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2</v>
      </c>
      <c r="C630" s="298">
        <v>46156</v>
      </c>
      <c r="D630" s="299" t="s">
        <v>334</v>
      </c>
      <c r="E630" s="522">
        <v>24.34</v>
      </c>
      <c r="F630" s="522"/>
      <c r="G630" s="333">
        <f t="shared" si="19"/>
        <v>900.1799999999846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8</v>
      </c>
      <c r="C631" s="298">
        <v>46156</v>
      </c>
      <c r="D631" s="299" t="s">
        <v>846</v>
      </c>
      <c r="E631" s="522">
        <v>24.89</v>
      </c>
      <c r="F631" s="522"/>
      <c r="G631" s="333">
        <f t="shared" si="19"/>
        <v>924.51999999998463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5</v>
      </c>
      <c r="C632" s="298">
        <v>46156</v>
      </c>
      <c r="D632" s="299" t="s">
        <v>846</v>
      </c>
      <c r="E632" s="522">
        <v>11.2</v>
      </c>
      <c r="F632" s="522"/>
      <c r="G632" s="333">
        <f t="shared" si="19"/>
        <v>949.40999999998462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2</v>
      </c>
      <c r="C633" s="298">
        <v>46156</v>
      </c>
      <c r="D633" s="299" t="s">
        <v>324</v>
      </c>
      <c r="E633" s="522">
        <v>22.04</v>
      </c>
      <c r="F633" s="522"/>
      <c r="G633" s="333">
        <f t="shared" si="19"/>
        <v>960.60999999998467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291</v>
      </c>
      <c r="B634" s="330">
        <v>39</v>
      </c>
      <c r="C634" s="298">
        <v>46156</v>
      </c>
      <c r="D634" s="299" t="s">
        <v>292</v>
      </c>
      <c r="E634" s="522"/>
      <c r="F634" s="522">
        <v>2763.78</v>
      </c>
      <c r="G634" s="333">
        <f t="shared" si="19"/>
        <v>982.64999999998463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291</v>
      </c>
      <c r="B635" s="330">
        <v>41</v>
      </c>
      <c r="C635" s="298">
        <v>46156</v>
      </c>
      <c r="D635" s="299" t="s">
        <v>299</v>
      </c>
      <c r="E635" s="522"/>
      <c r="F635" s="522">
        <v>250</v>
      </c>
      <c r="G635" s="333">
        <f t="shared" si="19"/>
        <v>-1781.1300000000156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335</v>
      </c>
      <c r="B636" s="330" t="s">
        <v>335</v>
      </c>
      <c r="C636" s="298">
        <v>46156</v>
      </c>
      <c r="D636" s="299" t="s">
        <v>460</v>
      </c>
      <c r="E636" s="522"/>
      <c r="F636" s="522">
        <v>100</v>
      </c>
      <c r="G636" s="333">
        <f t="shared" si="19"/>
        <v>-2031.1300000000156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6</v>
      </c>
      <c r="C637" s="298">
        <v>46156</v>
      </c>
      <c r="D637" s="299" t="s">
        <v>300</v>
      </c>
      <c r="E637" s="522">
        <v>13.3</v>
      </c>
      <c r="F637" s="522"/>
      <c r="G637" s="333">
        <f t="shared" si="19"/>
        <v>-2131.1300000000156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2</v>
      </c>
      <c r="C638" s="298">
        <v>46155</v>
      </c>
      <c r="D638" s="299" t="s">
        <v>296</v>
      </c>
      <c r="E638" s="522">
        <v>14.67</v>
      </c>
      <c r="F638" s="522"/>
      <c r="G638" s="333">
        <f t="shared" si="19"/>
        <v>-2117.8300000000154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8</v>
      </c>
      <c r="C639" s="298">
        <v>46155</v>
      </c>
      <c r="D639" s="299" t="s">
        <v>319</v>
      </c>
      <c r="E639" s="522">
        <v>22.96</v>
      </c>
      <c r="F639" s="522"/>
      <c r="G639" s="333">
        <f t="shared" si="19"/>
        <v>-2103.1600000000153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287</v>
      </c>
      <c r="B640" s="330" t="s">
        <v>287</v>
      </c>
      <c r="C640" s="298">
        <v>46155</v>
      </c>
      <c r="D640" s="299" t="s">
        <v>855</v>
      </c>
      <c r="E640" s="522">
        <v>100</v>
      </c>
      <c r="F640" s="522">
        <v>100</v>
      </c>
      <c r="G640" s="333">
        <f t="shared" si="19"/>
        <v>-2080.2000000000153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4</v>
      </c>
      <c r="C641" s="298">
        <v>46154</v>
      </c>
      <c r="D641" s="299" t="s">
        <v>455</v>
      </c>
      <c r="E641" s="522">
        <v>43.14</v>
      </c>
      <c r="F641" s="522"/>
      <c r="G641" s="333">
        <f t="shared" si="19"/>
        <v>-2080.2000000000153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3</v>
      </c>
      <c r="C642" s="298">
        <v>46154</v>
      </c>
      <c r="D642" s="299" t="s">
        <v>455</v>
      </c>
      <c r="E642" s="522">
        <v>7.29</v>
      </c>
      <c r="F642" s="522"/>
      <c r="G642" s="333">
        <f t="shared" si="19"/>
        <v>-2037.0600000000154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294</v>
      </c>
      <c r="B643" s="330">
        <v>19</v>
      </c>
      <c r="C643" s="298">
        <v>46154</v>
      </c>
      <c r="D643" s="299" t="s">
        <v>191</v>
      </c>
      <c r="E643" s="522">
        <v>200</v>
      </c>
      <c r="F643" s="522"/>
      <c r="G643" s="333">
        <f t="shared" si="19"/>
        <v>-2029.7700000000154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6</v>
      </c>
      <c r="C644" s="298">
        <v>46154</v>
      </c>
      <c r="D644" s="299" t="s">
        <v>446</v>
      </c>
      <c r="E644" s="522">
        <v>-0.06</v>
      </c>
      <c r="F644" s="522"/>
      <c r="G644" s="333">
        <f t="shared" si="19"/>
        <v>-1829.7700000000154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2</v>
      </c>
      <c r="C645" s="298">
        <v>46154</v>
      </c>
      <c r="D645" s="299" t="s">
        <v>301</v>
      </c>
      <c r="E645" s="522">
        <v>21.55</v>
      </c>
      <c r="F645" s="522"/>
      <c r="G645" s="333">
        <f t="shared" si="19"/>
        <v>-1829.8300000000154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3</v>
      </c>
      <c r="C646" s="298">
        <v>46153</v>
      </c>
      <c r="D646" s="299" t="s">
        <v>296</v>
      </c>
      <c r="E646" s="522">
        <v>4.79</v>
      </c>
      <c r="F646" s="522"/>
      <c r="G646" s="333">
        <f t="shared" si="19"/>
        <v>-1808.2800000000154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4</v>
      </c>
      <c r="C647" s="298">
        <v>46153</v>
      </c>
      <c r="D647" s="299" t="s">
        <v>296</v>
      </c>
      <c r="E647" s="522">
        <v>66.59</v>
      </c>
      <c r="F647" s="522"/>
      <c r="G647" s="333">
        <f t="shared" si="19"/>
        <v>-1803.4900000000155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287</v>
      </c>
      <c r="B648" s="330" t="s">
        <v>287</v>
      </c>
      <c r="C648" s="298">
        <v>46153</v>
      </c>
      <c r="D648" s="299" t="s">
        <v>843</v>
      </c>
      <c r="E648" s="522">
        <v>-51.06</v>
      </c>
      <c r="F648" s="522">
        <v>-51.06</v>
      </c>
      <c r="G648" s="333">
        <f t="shared" si="19"/>
        <v>-1736.9000000000156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294</v>
      </c>
      <c r="B649" s="330">
        <v>22</v>
      </c>
      <c r="C649" s="298">
        <v>46153</v>
      </c>
      <c r="D649" s="299" t="s">
        <v>352</v>
      </c>
      <c r="E649" s="522">
        <v>21.29</v>
      </c>
      <c r="F649" s="522"/>
      <c r="G649" s="333">
        <f t="shared" si="19"/>
        <v>-1736.9000000000156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8</v>
      </c>
      <c r="C650" s="298">
        <v>46152</v>
      </c>
      <c r="D650" s="299" t="s">
        <v>319</v>
      </c>
      <c r="E650" s="522">
        <v>59.25</v>
      </c>
      <c r="F650" s="522"/>
      <c r="G650" s="333">
        <f t="shared" si="19"/>
        <v>-1715.6100000000156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1</v>
      </c>
      <c r="C651" s="298">
        <v>46152</v>
      </c>
      <c r="D651" s="299" t="s">
        <v>304</v>
      </c>
      <c r="E651" s="522">
        <v>145.94999999999999</v>
      </c>
      <c r="F651" s="522"/>
      <c r="G651" s="333">
        <f t="shared" si="19"/>
        <v>-1656.3600000000156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1</v>
      </c>
      <c r="C652" s="298">
        <v>46152</v>
      </c>
      <c r="D652" s="299" t="s">
        <v>311</v>
      </c>
      <c r="E652" s="522">
        <v>131.9</v>
      </c>
      <c r="F652" s="522"/>
      <c r="G652" s="333">
        <f t="shared" si="19"/>
        <v>-1510.4100000000155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2</v>
      </c>
      <c r="C653" s="298">
        <v>46152</v>
      </c>
      <c r="D653" s="299" t="s">
        <v>850</v>
      </c>
      <c r="E653" s="522">
        <v>96.46</v>
      </c>
      <c r="F653" s="522"/>
      <c r="G653" s="333">
        <f t="shared" si="19"/>
        <v>-1378.5100000000155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7</v>
      </c>
      <c r="C654" s="298">
        <v>46152</v>
      </c>
      <c r="D654" s="299" t="s">
        <v>851</v>
      </c>
      <c r="E654" s="522">
        <v>162</v>
      </c>
      <c r="F654" s="522"/>
      <c r="G654" s="333">
        <f t="shared" si="19"/>
        <v>-1282.0500000000154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3</v>
      </c>
      <c r="C655" s="298">
        <v>46152</v>
      </c>
      <c r="D655" s="299" t="s">
        <v>348</v>
      </c>
      <c r="E655" s="522">
        <v>25</v>
      </c>
      <c r="F655" s="522"/>
      <c r="G655" s="333">
        <f t="shared" si="19"/>
        <v>-1120.0500000000154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2</v>
      </c>
      <c r="C656" s="298">
        <v>46151</v>
      </c>
      <c r="D656" s="299" t="s">
        <v>852</v>
      </c>
      <c r="E656" s="522">
        <v>35.83</v>
      </c>
      <c r="F656" s="522"/>
      <c r="G656" s="333">
        <f t="shared" si="19"/>
        <v>-1095.0500000000154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4</v>
      </c>
      <c r="C657" s="298">
        <v>46151</v>
      </c>
      <c r="D657" s="299" t="s">
        <v>310</v>
      </c>
      <c r="E657" s="522">
        <v>50.58</v>
      </c>
      <c r="F657" s="522"/>
      <c r="G657" s="333">
        <f t="shared" si="19"/>
        <v>-1059.2200000000155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2</v>
      </c>
      <c r="C658" s="298">
        <v>46151</v>
      </c>
      <c r="D658" s="299" t="s">
        <v>853</v>
      </c>
      <c r="E658" s="522">
        <v>20.65</v>
      </c>
      <c r="F658" s="522"/>
      <c r="G658" s="333">
        <f t="shared" si="19"/>
        <v>-1008.6400000000156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8</v>
      </c>
      <c r="C659" s="298">
        <v>46151</v>
      </c>
      <c r="D659" s="299" t="s">
        <v>319</v>
      </c>
      <c r="E659" s="522">
        <v>38.770000000000003</v>
      </c>
      <c r="F659" s="522"/>
      <c r="G659" s="333">
        <f t="shared" si="19"/>
        <v>-987.99000000001558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287</v>
      </c>
      <c r="B660" s="330" t="s">
        <v>287</v>
      </c>
      <c r="C660" s="298">
        <v>46151</v>
      </c>
      <c r="D660" s="299" t="s">
        <v>843</v>
      </c>
      <c r="E660" s="522">
        <v>383.63</v>
      </c>
      <c r="F660" s="522">
        <v>383.63</v>
      </c>
      <c r="G660" s="333">
        <f t="shared" si="19"/>
        <v>-949.2200000000156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5</v>
      </c>
      <c r="C661" s="298">
        <v>46151</v>
      </c>
      <c r="D661" s="299" t="s">
        <v>854</v>
      </c>
      <c r="E661" s="522">
        <v>10.68</v>
      </c>
      <c r="F661" s="522"/>
      <c r="G661" s="333">
        <f t="shared" si="19"/>
        <v>-949.2200000000156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3</v>
      </c>
      <c r="C662" s="298">
        <v>46151</v>
      </c>
      <c r="D662" s="299" t="s">
        <v>348</v>
      </c>
      <c r="E662" s="522">
        <v>9.35</v>
      </c>
      <c r="F662" s="522"/>
      <c r="G662" s="333">
        <f t="shared" si="19"/>
        <v>-938.54000000001565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287</v>
      </c>
      <c r="B663" s="330" t="s">
        <v>287</v>
      </c>
      <c r="C663" s="298">
        <v>46151</v>
      </c>
      <c r="D663" s="299" t="s">
        <v>331</v>
      </c>
      <c r="E663" s="522">
        <v>-150.9</v>
      </c>
      <c r="F663" s="522">
        <v>-150.9</v>
      </c>
      <c r="G663" s="333">
        <f t="shared" si="19"/>
        <v>-929.19000000001563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287</v>
      </c>
      <c r="B664" s="330" t="s">
        <v>287</v>
      </c>
      <c r="C664" s="298">
        <v>46151</v>
      </c>
      <c r="D664" s="299" t="s">
        <v>847</v>
      </c>
      <c r="E664" s="522">
        <v>557.9</v>
      </c>
      <c r="F664" s="522">
        <v>557.9</v>
      </c>
      <c r="G664" s="333">
        <f t="shared" si="19"/>
        <v>-929.19000000001563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294</v>
      </c>
      <c r="B665" s="330">
        <v>18</v>
      </c>
      <c r="C665" s="298">
        <v>46150</v>
      </c>
      <c r="D665" s="299" t="s">
        <v>361</v>
      </c>
      <c r="E665" s="522">
        <v>400</v>
      </c>
      <c r="F665" s="522"/>
      <c r="G665" s="333">
        <f t="shared" si="19"/>
        <v>-929.19000000001574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287</v>
      </c>
      <c r="B666" s="330" t="s">
        <v>287</v>
      </c>
      <c r="C666" s="298">
        <v>46150</v>
      </c>
      <c r="D666" s="299" t="s">
        <v>842</v>
      </c>
      <c r="E666" s="522">
        <v>200</v>
      </c>
      <c r="F666" s="522">
        <v>200</v>
      </c>
      <c r="G666" s="333">
        <f t="shared" si="19"/>
        <v>-529.19000000001574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2</v>
      </c>
      <c r="C667" s="298">
        <v>46150</v>
      </c>
      <c r="D667" s="299" t="s">
        <v>473</v>
      </c>
      <c r="E667" s="522">
        <v>52.78</v>
      </c>
      <c r="F667" s="522"/>
      <c r="G667" s="333">
        <f t="shared" si="19"/>
        <v>-529.19000000001574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287</v>
      </c>
      <c r="B668" s="330" t="s">
        <v>287</v>
      </c>
      <c r="C668" s="298">
        <v>46150</v>
      </c>
      <c r="D668" s="299" t="s">
        <v>848</v>
      </c>
      <c r="E668" s="522">
        <v>137.07</v>
      </c>
      <c r="F668" s="522">
        <v>137.07</v>
      </c>
      <c r="G668" s="333">
        <f t="shared" si="19"/>
        <v>-476.41000000001571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2</v>
      </c>
      <c r="C669" s="298">
        <v>46150</v>
      </c>
      <c r="D669" s="299" t="s">
        <v>358</v>
      </c>
      <c r="E669" s="522">
        <v>17.440000000000001</v>
      </c>
      <c r="F669" s="522"/>
      <c r="G669" s="333">
        <f t="shared" si="19"/>
        <v>-476.41000000001566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287</v>
      </c>
      <c r="B670" s="330" t="s">
        <v>287</v>
      </c>
      <c r="C670" s="298">
        <v>46150</v>
      </c>
      <c r="D670" s="299" t="s">
        <v>849</v>
      </c>
      <c r="E670" s="522">
        <v>359.81</v>
      </c>
      <c r="F670" s="522">
        <v>359.81</v>
      </c>
      <c r="G670" s="333">
        <f t="shared" si="19"/>
        <v>-458.97000000001566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8</v>
      </c>
      <c r="C671" s="298">
        <v>46149</v>
      </c>
      <c r="D671" s="299" t="s">
        <v>846</v>
      </c>
      <c r="E671" s="522">
        <v>23.7</v>
      </c>
      <c r="F671" s="522"/>
      <c r="G671" s="333">
        <f t="shared" si="19"/>
        <v>-458.97000000001566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2</v>
      </c>
      <c r="C672" s="298">
        <v>46149</v>
      </c>
      <c r="D672" s="299" t="s">
        <v>371</v>
      </c>
      <c r="E672" s="522">
        <v>13.43</v>
      </c>
      <c r="F672" s="522"/>
      <c r="G672" s="333">
        <f t="shared" si="19"/>
        <v>-435.27000000001567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294</v>
      </c>
      <c r="B673" s="330">
        <v>13</v>
      </c>
      <c r="C673" s="298">
        <v>46149</v>
      </c>
      <c r="D673" s="299" t="s">
        <v>182</v>
      </c>
      <c r="E673" s="522">
        <v>122.18</v>
      </c>
      <c r="F673" s="522"/>
      <c r="G673" s="333">
        <f t="shared" si="19"/>
        <v>-421.84000000001566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335</v>
      </c>
      <c r="B674" s="330" t="s">
        <v>335</v>
      </c>
      <c r="C674" s="298">
        <v>46149</v>
      </c>
      <c r="D674" s="299" t="s">
        <v>447</v>
      </c>
      <c r="E674" s="522">
        <v>43.62</v>
      </c>
      <c r="F674" s="522"/>
      <c r="G674" s="333">
        <f t="shared" si="19"/>
        <v>-299.66000000001566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294</v>
      </c>
      <c r="B675" s="330">
        <v>9</v>
      </c>
      <c r="C675" s="298">
        <v>46149</v>
      </c>
      <c r="D675" s="299" t="s">
        <v>58</v>
      </c>
      <c r="E675" s="522">
        <v>1231.68</v>
      </c>
      <c r="F675" s="522"/>
      <c r="G675" s="333">
        <f t="shared" si="19"/>
        <v>-256.04000000001565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3</v>
      </c>
      <c r="C676" s="298">
        <v>46149</v>
      </c>
      <c r="D676" s="299" t="s">
        <v>309</v>
      </c>
      <c r="E676" s="522">
        <v>4.49</v>
      </c>
      <c r="F676" s="522"/>
      <c r="G676" s="333">
        <f t="shared" si="19"/>
        <v>975.63999999998441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5</v>
      </c>
      <c r="C677" s="298">
        <v>46149</v>
      </c>
      <c r="D677" s="299" t="s">
        <v>846</v>
      </c>
      <c r="E677" s="522">
        <v>19.2</v>
      </c>
      <c r="F677" s="522"/>
      <c r="G677" s="333">
        <f t="shared" si="19"/>
        <v>980.12999999998442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8</v>
      </c>
      <c r="C678" s="298">
        <v>46149</v>
      </c>
      <c r="D678" s="299" t="s">
        <v>846</v>
      </c>
      <c r="E678" s="522">
        <v>35</v>
      </c>
      <c r="F678" s="522"/>
      <c r="G678" s="333">
        <f t="shared" si="19"/>
        <v>999.32999999998447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8</v>
      </c>
      <c r="C679" s="298">
        <v>46149</v>
      </c>
      <c r="D679" s="299" t="s">
        <v>319</v>
      </c>
      <c r="E679" s="522">
        <v>15.93</v>
      </c>
      <c r="F679" s="522"/>
      <c r="G679" s="333">
        <f t="shared" si="19"/>
        <v>1034.3299999999845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2</v>
      </c>
      <c r="C680" s="298">
        <v>46149</v>
      </c>
      <c r="D680" s="299" t="s">
        <v>296</v>
      </c>
      <c r="E680" s="522">
        <v>11.18</v>
      </c>
      <c r="F680" s="522"/>
      <c r="G680" s="333">
        <f t="shared" si="19"/>
        <v>1050.2599999999845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2</v>
      </c>
      <c r="C681" s="298">
        <v>46149</v>
      </c>
      <c r="D681" s="299" t="s">
        <v>301</v>
      </c>
      <c r="E681" s="522">
        <v>16.05</v>
      </c>
      <c r="F681" s="522"/>
      <c r="G681" s="333">
        <f t="shared" ref="G681:G720" si="20">G682-E681+F681</f>
        <v>1061.4399999999846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5</v>
      </c>
      <c r="C682" s="298">
        <v>46148</v>
      </c>
      <c r="D682" s="299" t="s">
        <v>340</v>
      </c>
      <c r="E682" s="522">
        <v>47.93</v>
      </c>
      <c r="F682" s="522"/>
      <c r="G682" s="333">
        <f t="shared" si="20"/>
        <v>1077.4899999999845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294</v>
      </c>
      <c r="B683" s="330">
        <v>14</v>
      </c>
      <c r="C683" s="298">
        <v>46148</v>
      </c>
      <c r="D683" s="299" t="s">
        <v>366</v>
      </c>
      <c r="E683" s="522">
        <v>66.67</v>
      </c>
      <c r="F683" s="522"/>
      <c r="G683" s="333">
        <f t="shared" si="20"/>
        <v>1125.4199999999846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8</v>
      </c>
      <c r="C684" s="298">
        <v>46148</v>
      </c>
      <c r="D684" s="299" t="s">
        <v>319</v>
      </c>
      <c r="E684" s="522">
        <v>19.14</v>
      </c>
      <c r="F684" s="522"/>
      <c r="G684" s="333">
        <f t="shared" si="20"/>
        <v>1192.0899999999847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4</v>
      </c>
      <c r="C685" s="298">
        <v>46148</v>
      </c>
      <c r="D685" s="299" t="s">
        <v>310</v>
      </c>
      <c r="E685" s="522">
        <v>103.69</v>
      </c>
      <c r="F685" s="522"/>
      <c r="G685" s="333">
        <f t="shared" si="20"/>
        <v>1211.2299999999848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287</v>
      </c>
      <c r="B686" s="330" t="s">
        <v>287</v>
      </c>
      <c r="C686" s="298">
        <v>46148</v>
      </c>
      <c r="D686" s="299" t="s">
        <v>843</v>
      </c>
      <c r="E686" s="522">
        <v>513.29999999999995</v>
      </c>
      <c r="F686" s="522">
        <v>513.29999999999995</v>
      </c>
      <c r="G686" s="333">
        <f t="shared" si="20"/>
        <v>1314.9199999999848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6</v>
      </c>
      <c r="C687" s="298">
        <v>46148</v>
      </c>
      <c r="D687" s="299" t="s">
        <v>300</v>
      </c>
      <c r="E687" s="522">
        <v>41.52</v>
      </c>
      <c r="F687" s="522"/>
      <c r="G687" s="333">
        <f t="shared" si="20"/>
        <v>1314.9199999999848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287</v>
      </c>
      <c r="B688" s="330" t="s">
        <v>287</v>
      </c>
      <c r="C688" s="298">
        <v>46148</v>
      </c>
      <c r="D688" s="299" t="s">
        <v>844</v>
      </c>
      <c r="E688" s="522">
        <v>500.5</v>
      </c>
      <c r="F688" s="522">
        <v>500.5</v>
      </c>
      <c r="G688" s="333">
        <f t="shared" si="20"/>
        <v>1356.4399999999848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287</v>
      </c>
      <c r="B689" s="330" t="s">
        <v>287</v>
      </c>
      <c r="C689" s="298">
        <v>46148</v>
      </c>
      <c r="D689" s="299" t="s">
        <v>845</v>
      </c>
      <c r="E689" s="522">
        <v>457.94</v>
      </c>
      <c r="F689" s="522">
        <v>457.94</v>
      </c>
      <c r="G689" s="333">
        <f t="shared" si="20"/>
        <v>1356.4399999999848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1</v>
      </c>
      <c r="C690" s="298">
        <v>46148</v>
      </c>
      <c r="D690" s="299" t="s">
        <v>306</v>
      </c>
      <c r="E690" s="522">
        <v>23.48</v>
      </c>
      <c r="F690" s="522"/>
      <c r="G690" s="333">
        <f t="shared" si="20"/>
        <v>1356.4399999999848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2</v>
      </c>
      <c r="C691" s="298">
        <v>46147</v>
      </c>
      <c r="D691" s="299" t="s">
        <v>384</v>
      </c>
      <c r="E691" s="522">
        <v>59.03</v>
      </c>
      <c r="F691" s="522"/>
      <c r="G691" s="333">
        <f t="shared" si="20"/>
        <v>1379.9199999999848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2</v>
      </c>
      <c r="C692" s="298">
        <v>46147</v>
      </c>
      <c r="D692" s="299" t="s">
        <v>334</v>
      </c>
      <c r="E692" s="522">
        <v>11.06</v>
      </c>
      <c r="F692" s="522"/>
      <c r="G692" s="333">
        <f t="shared" si="20"/>
        <v>1438.9499999999848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2</v>
      </c>
      <c r="C693" s="298">
        <v>46147</v>
      </c>
      <c r="D693" s="299" t="s">
        <v>296</v>
      </c>
      <c r="E693" s="522">
        <v>8.7200000000000006</v>
      </c>
      <c r="F693" s="522"/>
      <c r="G693" s="333">
        <f t="shared" si="20"/>
        <v>1450.0099999999848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4</v>
      </c>
      <c r="C694" s="298">
        <v>46147</v>
      </c>
      <c r="D694" s="299" t="s">
        <v>296</v>
      </c>
      <c r="E694" s="522">
        <v>42.88</v>
      </c>
      <c r="F694" s="522"/>
      <c r="G694" s="333">
        <f t="shared" si="20"/>
        <v>1458.7299999999848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6</v>
      </c>
      <c r="C695" s="298">
        <v>46147</v>
      </c>
      <c r="D695" s="299" t="s">
        <v>300</v>
      </c>
      <c r="E695" s="522">
        <v>17.03</v>
      </c>
      <c r="F695" s="522"/>
      <c r="G695" s="333">
        <f t="shared" si="20"/>
        <v>1501.6099999999849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294</v>
      </c>
      <c r="B696" s="330">
        <v>22</v>
      </c>
      <c r="C696" s="298">
        <v>46146</v>
      </c>
      <c r="D696" s="299" t="s">
        <v>835</v>
      </c>
      <c r="E696" s="522">
        <v>13.83</v>
      </c>
      <c r="F696" s="522"/>
      <c r="G696" s="333">
        <f t="shared" si="20"/>
        <v>1518.6399999999849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5</v>
      </c>
      <c r="C697" s="298">
        <v>46146</v>
      </c>
      <c r="D697" s="299" t="s">
        <v>340</v>
      </c>
      <c r="E697" s="522">
        <v>47.93</v>
      </c>
      <c r="F697" s="522"/>
      <c r="G697" s="333">
        <f t="shared" si="20"/>
        <v>1532.4699999999848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2</v>
      </c>
      <c r="C698" s="298">
        <v>46146</v>
      </c>
      <c r="D698" s="299" t="s">
        <v>334</v>
      </c>
      <c r="E698" s="522">
        <v>11.06</v>
      </c>
      <c r="F698" s="522"/>
      <c r="G698" s="333">
        <f t="shared" si="20"/>
        <v>1580.3999999999849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294</v>
      </c>
      <c r="B699" s="330">
        <v>14</v>
      </c>
      <c r="C699" s="298">
        <v>46146</v>
      </c>
      <c r="D699" s="299" t="s">
        <v>367</v>
      </c>
      <c r="E699" s="522">
        <v>70.25</v>
      </c>
      <c r="F699" s="522"/>
      <c r="G699" s="333">
        <f t="shared" si="20"/>
        <v>1591.4599999999848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284</v>
      </c>
      <c r="B700" s="330">
        <v>36</v>
      </c>
      <c r="C700" s="298">
        <v>46146</v>
      </c>
      <c r="D700" s="299" t="s">
        <v>374</v>
      </c>
      <c r="E700" s="522">
        <v>50</v>
      </c>
      <c r="F700" s="522"/>
      <c r="G700" s="333">
        <f t="shared" si="20"/>
        <v>1661.7099999999848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294</v>
      </c>
      <c r="B701" s="330">
        <v>17</v>
      </c>
      <c r="C701" s="298">
        <v>46146</v>
      </c>
      <c r="D701" s="299" t="s">
        <v>370</v>
      </c>
      <c r="E701" s="522">
        <v>99</v>
      </c>
      <c r="F701" s="522"/>
      <c r="G701" s="333">
        <f t="shared" si="20"/>
        <v>1711.7099999999848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5</v>
      </c>
      <c r="C702" s="298">
        <v>46145</v>
      </c>
      <c r="D702" s="299" t="s">
        <v>834</v>
      </c>
      <c r="E702" s="522">
        <v>49.13</v>
      </c>
      <c r="F702" s="522"/>
      <c r="G702" s="333">
        <f t="shared" si="20"/>
        <v>1810.7099999999848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1</v>
      </c>
      <c r="C703" s="298">
        <v>46145</v>
      </c>
      <c r="D703" s="299" t="s">
        <v>831</v>
      </c>
      <c r="E703" s="522">
        <v>50</v>
      </c>
      <c r="F703" s="522"/>
      <c r="G703" s="333">
        <f t="shared" si="20"/>
        <v>1859.8399999999849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1</v>
      </c>
      <c r="C704" s="298">
        <v>46145</v>
      </c>
      <c r="D704" s="299" t="s">
        <v>311</v>
      </c>
      <c r="E704" s="522">
        <v>91.98</v>
      </c>
      <c r="F704" s="522"/>
      <c r="G704" s="333">
        <f t="shared" si="20"/>
        <v>1909.8399999999849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6</v>
      </c>
      <c r="C705" s="298">
        <v>46145</v>
      </c>
      <c r="D705" s="299" t="s">
        <v>832</v>
      </c>
      <c r="E705" s="522">
        <v>24.68</v>
      </c>
      <c r="F705" s="522"/>
      <c r="G705" s="333">
        <f t="shared" si="20"/>
        <v>2001.8199999999849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2</v>
      </c>
      <c r="C706" s="298">
        <v>46145</v>
      </c>
      <c r="D706" s="299" t="s">
        <v>358</v>
      </c>
      <c r="E706" s="522">
        <v>2.4900000000000002</v>
      </c>
      <c r="F706" s="522"/>
      <c r="G706" s="333">
        <f t="shared" si="20"/>
        <v>2026.499999999985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294</v>
      </c>
      <c r="B707" s="330">
        <v>22</v>
      </c>
      <c r="C707" s="298">
        <v>46145</v>
      </c>
      <c r="D707" s="299" t="s">
        <v>861</v>
      </c>
      <c r="E707" s="522">
        <v>12.77</v>
      </c>
      <c r="F707" s="522"/>
      <c r="G707" s="333">
        <f t="shared" si="20"/>
        <v>2028.989999999985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2</v>
      </c>
      <c r="C708" s="298">
        <v>46145</v>
      </c>
      <c r="D708" s="299" t="s">
        <v>458</v>
      </c>
      <c r="E708" s="522">
        <v>192.97</v>
      </c>
      <c r="F708" s="522"/>
      <c r="G708" s="333">
        <f t="shared" si="20"/>
        <v>2041.759999999985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3</v>
      </c>
      <c r="C709" s="298">
        <v>46145</v>
      </c>
      <c r="D709" s="299" t="s">
        <v>348</v>
      </c>
      <c r="E709" s="522">
        <v>9.35</v>
      </c>
      <c r="F709" s="522"/>
      <c r="G709" s="333">
        <f t="shared" si="20"/>
        <v>2234.729999999985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4</v>
      </c>
      <c r="C710" s="298">
        <v>46144</v>
      </c>
      <c r="D710" s="299" t="s">
        <v>310</v>
      </c>
      <c r="E710" s="522">
        <v>57.69</v>
      </c>
      <c r="F710" s="522"/>
      <c r="G710" s="333">
        <f t="shared" si="20"/>
        <v>2244.0799999999849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8</v>
      </c>
      <c r="C711" s="298">
        <v>46144</v>
      </c>
      <c r="D711" s="299" t="s">
        <v>310</v>
      </c>
      <c r="E711" s="522">
        <v>6.37</v>
      </c>
      <c r="F711" s="522"/>
      <c r="G711" s="333">
        <f t="shared" si="20"/>
        <v>2301.769999999985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294</v>
      </c>
      <c r="B712" s="330">
        <v>22</v>
      </c>
      <c r="C712" s="298">
        <v>46144</v>
      </c>
      <c r="D712" s="299" t="s">
        <v>375</v>
      </c>
      <c r="E712" s="522">
        <v>6.37</v>
      </c>
      <c r="F712" s="522"/>
      <c r="G712" s="333">
        <f t="shared" si="20"/>
        <v>2308.1399999999849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6</v>
      </c>
      <c r="C713" s="298">
        <v>46144</v>
      </c>
      <c r="D713" s="299" t="s">
        <v>300</v>
      </c>
      <c r="E713" s="522">
        <v>41.51</v>
      </c>
      <c r="F713" s="522"/>
      <c r="G713" s="333">
        <f t="shared" si="20"/>
        <v>2314.5099999999848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7</v>
      </c>
      <c r="C714" s="298">
        <v>46144</v>
      </c>
      <c r="D714" s="299" t="s">
        <v>833</v>
      </c>
      <c r="E714" s="522">
        <v>74.53</v>
      </c>
      <c r="F714" s="522"/>
      <c r="G714" s="333">
        <f t="shared" si="20"/>
        <v>2356.019999999985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1</v>
      </c>
      <c r="C715" s="298">
        <v>46144</v>
      </c>
      <c r="D715" s="299" t="s">
        <v>306</v>
      </c>
      <c r="E715" s="522">
        <v>72.73</v>
      </c>
      <c r="F715" s="522"/>
      <c r="G715" s="333">
        <f t="shared" si="20"/>
        <v>2430.5499999999852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3</v>
      </c>
      <c r="C716" s="298">
        <v>46144</v>
      </c>
      <c r="D716" s="299" t="s">
        <v>348</v>
      </c>
      <c r="E716" s="522">
        <v>25</v>
      </c>
      <c r="F716" s="522"/>
      <c r="G716" s="333">
        <f t="shared" si="20"/>
        <v>2503.2799999999852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287</v>
      </c>
      <c r="B717" s="330" t="s">
        <v>287</v>
      </c>
      <c r="C717" s="298">
        <v>46144</v>
      </c>
      <c r="D717" s="299" t="s">
        <v>485</v>
      </c>
      <c r="E717" s="522">
        <v>121.4</v>
      </c>
      <c r="F717" s="522">
        <v>121.4</v>
      </c>
      <c r="G717" s="333">
        <f t="shared" si="20"/>
        <v>2528.2799999999852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3</v>
      </c>
      <c r="C718" s="298">
        <v>46144</v>
      </c>
      <c r="D718" s="299" t="s">
        <v>348</v>
      </c>
      <c r="E718" s="522">
        <v>9.73</v>
      </c>
      <c r="F718" s="522"/>
      <c r="G718" s="333">
        <f t="shared" si="20"/>
        <v>2528.2799999999852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2</v>
      </c>
      <c r="C719" s="298">
        <v>46143</v>
      </c>
      <c r="D719" s="299" t="s">
        <v>358</v>
      </c>
      <c r="E719" s="522">
        <v>8.9700000000000006</v>
      </c>
      <c r="F719" s="522"/>
      <c r="G719" s="333">
        <f t="shared" si="20"/>
        <v>2538.0099999999852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s="540" customFormat="1" ht="12" customHeight="1" x14ac:dyDescent="0.3">
      <c r="A720" s="530" t="s">
        <v>284</v>
      </c>
      <c r="B720" s="531">
        <v>37</v>
      </c>
      <c r="C720" s="532">
        <v>46142</v>
      </c>
      <c r="D720" s="533" t="s">
        <v>285</v>
      </c>
      <c r="E720" s="534">
        <v>5616.82</v>
      </c>
      <c r="F720" s="534"/>
      <c r="G720" s="535">
        <f t="shared" si="20"/>
        <v>2546.979999999985</v>
      </c>
      <c r="H720" s="536"/>
      <c r="I720" s="537"/>
      <c r="J720" s="538"/>
      <c r="K720" s="539"/>
      <c r="L720" s="538"/>
      <c r="M720" s="539"/>
      <c r="N720" s="538"/>
      <c r="O720" s="539"/>
      <c r="P720" s="538"/>
      <c r="Q720" s="539"/>
      <c r="R720" s="538"/>
      <c r="S720" s="539"/>
      <c r="T720" s="538"/>
    </row>
    <row r="721" spans="1:20" ht="12" customHeight="1" x14ac:dyDescent="0.3">
      <c r="A721" s="329" t="s">
        <v>286</v>
      </c>
      <c r="B721" s="330">
        <v>25</v>
      </c>
      <c r="C721" s="298">
        <v>46142</v>
      </c>
      <c r="D721" s="298" t="s">
        <v>204</v>
      </c>
      <c r="E721" s="331">
        <v>350</v>
      </c>
      <c r="F721" s="331"/>
      <c r="G721" s="333">
        <f t="shared" ref="G721:G722" si="21">G722-E721+F721</f>
        <v>8163.7999999999847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286</v>
      </c>
      <c r="B722" s="330">
        <v>26</v>
      </c>
      <c r="C722" s="298">
        <v>46142</v>
      </c>
      <c r="D722" s="298" t="s">
        <v>205</v>
      </c>
      <c r="E722" s="331">
        <v>320</v>
      </c>
      <c r="F722" s="331"/>
      <c r="G722" s="333">
        <f t="shared" si="21"/>
        <v>8513.7999999999847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286</v>
      </c>
      <c r="B723" s="330">
        <v>27</v>
      </c>
      <c r="C723" s="298">
        <v>46142</v>
      </c>
      <c r="D723" s="298" t="s">
        <v>206</v>
      </c>
      <c r="E723" s="331">
        <v>25</v>
      </c>
      <c r="F723" s="331"/>
      <c r="G723" s="333">
        <f t="shared" ref="G723:G974" si="22">G724-E723+F723</f>
        <v>8833.7999999999847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286</v>
      </c>
      <c r="B724" s="330">
        <v>28</v>
      </c>
      <c r="C724" s="298">
        <v>46142</v>
      </c>
      <c r="D724" s="298" t="s">
        <v>207</v>
      </c>
      <c r="E724" s="331">
        <v>25</v>
      </c>
      <c r="F724" s="331"/>
      <c r="G724" s="333">
        <f t="shared" si="22"/>
        <v>8858.7999999999847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286</v>
      </c>
      <c r="B725" s="330">
        <v>29</v>
      </c>
      <c r="C725" s="298">
        <v>46142</v>
      </c>
      <c r="D725" s="298" t="s">
        <v>208</v>
      </c>
      <c r="E725" s="331">
        <v>45</v>
      </c>
      <c r="F725" s="331"/>
      <c r="G725" s="333">
        <f t="shared" si="22"/>
        <v>8883.7999999999847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286</v>
      </c>
      <c r="B726" s="330">
        <v>30</v>
      </c>
      <c r="C726" s="298">
        <v>46142</v>
      </c>
      <c r="D726" s="298" t="s">
        <v>209</v>
      </c>
      <c r="E726" s="331">
        <v>400</v>
      </c>
      <c r="F726" s="331"/>
      <c r="G726" s="333">
        <f t="shared" si="22"/>
        <v>8928.7999999999847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286</v>
      </c>
      <c r="B727" s="330">
        <v>31</v>
      </c>
      <c r="C727" s="298">
        <v>46142</v>
      </c>
      <c r="D727" s="298" t="s">
        <v>210</v>
      </c>
      <c r="E727" s="331">
        <v>375</v>
      </c>
      <c r="F727" s="331"/>
      <c r="G727" s="333">
        <f t="shared" si="22"/>
        <v>9328.7999999999847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286</v>
      </c>
      <c r="B728" s="330">
        <v>32</v>
      </c>
      <c r="C728" s="298">
        <v>46142</v>
      </c>
      <c r="D728" s="298" t="s">
        <v>211</v>
      </c>
      <c r="E728" s="331">
        <v>100</v>
      </c>
      <c r="F728" s="331"/>
      <c r="G728" s="333">
        <f t="shared" si="22"/>
        <v>9703.7999999999847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286</v>
      </c>
      <c r="B729" s="330">
        <v>33</v>
      </c>
      <c r="C729" s="298">
        <v>46142</v>
      </c>
      <c r="D729" s="298" t="s">
        <v>212</v>
      </c>
      <c r="E729" s="331">
        <v>85</v>
      </c>
      <c r="F729" s="331"/>
      <c r="G729" s="333">
        <f t="shared" si="22"/>
        <v>9803.7999999999847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286</v>
      </c>
      <c r="B730" s="330">
        <v>34</v>
      </c>
      <c r="C730" s="298">
        <v>46142</v>
      </c>
      <c r="D730" s="298" t="s">
        <v>213</v>
      </c>
      <c r="E730" s="331">
        <v>230</v>
      </c>
      <c r="F730" s="331"/>
      <c r="G730" s="333">
        <f t="shared" si="22"/>
        <v>9888.7999999999847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286</v>
      </c>
      <c r="B731" s="330">
        <v>35</v>
      </c>
      <c r="C731" s="298">
        <v>46142</v>
      </c>
      <c r="D731" s="298" t="s">
        <v>214</v>
      </c>
      <c r="E731" s="331">
        <v>45</v>
      </c>
      <c r="F731" s="331"/>
      <c r="G731" s="333">
        <f t="shared" si="22"/>
        <v>10118.799999999985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287</v>
      </c>
      <c r="B732" s="330" t="s">
        <v>287</v>
      </c>
      <c r="C732" s="298">
        <v>46142</v>
      </c>
      <c r="D732" s="299" t="s">
        <v>288</v>
      </c>
      <c r="E732" s="331">
        <v>185.64</v>
      </c>
      <c r="F732" s="331">
        <v>185.64</v>
      </c>
      <c r="G732" s="333">
        <f t="shared" si="22"/>
        <v>10163.799999999985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6</v>
      </c>
      <c r="C733" s="298">
        <v>46142</v>
      </c>
      <c r="D733" s="299" t="s">
        <v>290</v>
      </c>
      <c r="E733" s="331">
        <v>30</v>
      </c>
      <c r="F733" s="331"/>
      <c r="G733" s="333">
        <f t="shared" si="22"/>
        <v>10163.799999999985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291</v>
      </c>
      <c r="B734" s="330">
        <v>39</v>
      </c>
      <c r="C734" s="298">
        <v>46142</v>
      </c>
      <c r="D734" s="299" t="s">
        <v>292</v>
      </c>
      <c r="E734" s="331"/>
      <c r="F734" s="331">
        <v>2763.78</v>
      </c>
      <c r="G734" s="333">
        <f t="shared" si="22"/>
        <v>10193.799999999985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291</v>
      </c>
      <c r="B735" s="330">
        <v>38</v>
      </c>
      <c r="C735" s="298">
        <v>46142</v>
      </c>
      <c r="D735" s="299" t="s">
        <v>293</v>
      </c>
      <c r="E735" s="331"/>
      <c r="F735" s="331">
        <v>4597.82</v>
      </c>
      <c r="G735" s="333">
        <f t="shared" si="22"/>
        <v>7430.019999999985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294</v>
      </c>
      <c r="B736" s="330">
        <v>42</v>
      </c>
      <c r="C736" s="298">
        <v>46142</v>
      </c>
      <c r="D736" s="299" t="s">
        <v>200</v>
      </c>
      <c r="E736" s="331">
        <v>50.92</v>
      </c>
      <c r="F736" s="331"/>
      <c r="G736" s="333">
        <f t="shared" si="22"/>
        <v>2832.1999999999853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294</v>
      </c>
      <c r="B737" s="330">
        <v>43</v>
      </c>
      <c r="C737" s="298">
        <v>46142</v>
      </c>
      <c r="D737" s="299" t="s">
        <v>201</v>
      </c>
      <c r="E737" s="331">
        <v>50.92</v>
      </c>
      <c r="F737" s="331"/>
      <c r="G737" s="333">
        <f t="shared" si="22"/>
        <v>2883.1199999999853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4</v>
      </c>
      <c r="C738" s="298">
        <v>46142</v>
      </c>
      <c r="D738" s="299" t="s">
        <v>295</v>
      </c>
      <c r="E738" s="331">
        <v>35.799999999999997</v>
      </c>
      <c r="F738" s="331"/>
      <c r="G738" s="333">
        <f t="shared" si="22"/>
        <v>2934.0399999999854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294</v>
      </c>
      <c r="B739" s="330">
        <v>10</v>
      </c>
      <c r="C739" s="298">
        <v>46142</v>
      </c>
      <c r="D739" s="299" t="s">
        <v>176</v>
      </c>
      <c r="E739" s="331">
        <v>17.899999999999999</v>
      </c>
      <c r="F739" s="331"/>
      <c r="G739" s="333">
        <f t="shared" si="22"/>
        <v>2969.8399999999856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2</v>
      </c>
      <c r="C740" s="298">
        <v>46142</v>
      </c>
      <c r="D740" s="299" t="s">
        <v>296</v>
      </c>
      <c r="E740" s="331">
        <v>8.7200000000000006</v>
      </c>
      <c r="F740" s="331"/>
      <c r="G740" s="333">
        <f t="shared" si="22"/>
        <v>2987.7399999999857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2</v>
      </c>
      <c r="C741" s="298">
        <v>46142</v>
      </c>
      <c r="D741" s="299" t="s">
        <v>297</v>
      </c>
      <c r="E741" s="331">
        <v>100</v>
      </c>
      <c r="F741" s="331"/>
      <c r="G741" s="333">
        <f t="shared" si="22"/>
        <v>2996.4599999999855</v>
      </c>
      <c r="H741" s="334" t="s">
        <v>298</v>
      </c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5</v>
      </c>
      <c r="C742" s="298">
        <v>46142</v>
      </c>
      <c r="D742" s="299" t="s">
        <v>297</v>
      </c>
      <c r="E742" s="331">
        <v>100</v>
      </c>
      <c r="F742" s="331"/>
      <c r="G742" s="333">
        <f t="shared" si="22"/>
        <v>3096.4599999999855</v>
      </c>
      <c r="H742" s="334" t="s">
        <v>298</v>
      </c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6</v>
      </c>
      <c r="C743" s="298">
        <v>46142</v>
      </c>
      <c r="D743" s="299" t="s">
        <v>297</v>
      </c>
      <c r="E743" s="331">
        <v>100</v>
      </c>
      <c r="F743" s="331"/>
      <c r="G743" s="333">
        <f t="shared" si="22"/>
        <v>3196.4599999999855</v>
      </c>
      <c r="H743" s="334" t="s">
        <v>298</v>
      </c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8</v>
      </c>
      <c r="C744" s="298">
        <v>46142</v>
      </c>
      <c r="D744" s="299" t="s">
        <v>297</v>
      </c>
      <c r="E744" s="331">
        <v>100</v>
      </c>
      <c r="F744" s="331"/>
      <c r="G744" s="333">
        <f t="shared" si="22"/>
        <v>3296.4599999999855</v>
      </c>
      <c r="H744" s="334" t="s">
        <v>298</v>
      </c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291</v>
      </c>
      <c r="B745" s="330">
        <v>41</v>
      </c>
      <c r="C745" s="298">
        <v>46142</v>
      </c>
      <c r="D745" s="299" t="s">
        <v>299</v>
      </c>
      <c r="E745" s="331"/>
      <c r="F745" s="331">
        <v>250</v>
      </c>
      <c r="G745" s="333">
        <f t="shared" si="22"/>
        <v>3396.4599999999855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6</v>
      </c>
      <c r="C746" s="298">
        <v>46142</v>
      </c>
      <c r="D746" s="299" t="s">
        <v>300</v>
      </c>
      <c r="E746" s="331">
        <v>42.44</v>
      </c>
      <c r="F746" s="331"/>
      <c r="G746" s="333">
        <f t="shared" si="22"/>
        <v>3146.4599999999855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6</v>
      </c>
      <c r="C747" s="298">
        <v>46142</v>
      </c>
      <c r="D747" s="299" t="s">
        <v>300</v>
      </c>
      <c r="E747" s="331">
        <v>24.05</v>
      </c>
      <c r="F747" s="331"/>
      <c r="G747" s="333">
        <f t="shared" si="22"/>
        <v>3188.8999999999855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2</v>
      </c>
      <c r="C748" s="298">
        <v>46141</v>
      </c>
      <c r="D748" s="299" t="s">
        <v>301</v>
      </c>
      <c r="E748" s="331">
        <v>31.8</v>
      </c>
      <c r="F748" s="331"/>
      <c r="G748" s="333">
        <f t="shared" si="22"/>
        <v>3212.9499999999857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6</v>
      </c>
      <c r="C749" s="298">
        <v>46141</v>
      </c>
      <c r="D749" s="299" t="s">
        <v>302</v>
      </c>
      <c r="E749" s="331">
        <v>100</v>
      </c>
      <c r="F749" s="331"/>
      <c r="G749" s="333">
        <f t="shared" si="22"/>
        <v>3244.7499999999859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6</v>
      </c>
      <c r="C750" s="298">
        <v>46141</v>
      </c>
      <c r="D750" s="299" t="s">
        <v>303</v>
      </c>
      <c r="E750" s="331">
        <v>75</v>
      </c>
      <c r="F750" s="331"/>
      <c r="G750" s="333">
        <f t="shared" si="22"/>
        <v>3344.7499999999859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1</v>
      </c>
      <c r="C751" s="298">
        <v>46141</v>
      </c>
      <c r="D751" s="299" t="s">
        <v>304</v>
      </c>
      <c r="E751" s="331">
        <v>52.5</v>
      </c>
      <c r="F751" s="331"/>
      <c r="G751" s="333">
        <f t="shared" si="22"/>
        <v>3419.7499999999859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6</v>
      </c>
      <c r="C752" s="298">
        <v>46141</v>
      </c>
      <c r="D752" s="299" t="s">
        <v>305</v>
      </c>
      <c r="E752" s="331">
        <v>-256</v>
      </c>
      <c r="F752" s="331"/>
      <c r="G752" s="333">
        <f t="shared" si="22"/>
        <v>3472.2499999999859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6</v>
      </c>
      <c r="C753" s="298">
        <v>46140</v>
      </c>
      <c r="D753" s="299" t="s">
        <v>300</v>
      </c>
      <c r="E753" s="331">
        <v>20.38</v>
      </c>
      <c r="F753" s="331"/>
      <c r="G753" s="333">
        <f t="shared" si="22"/>
        <v>3216.2499999999859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2</v>
      </c>
      <c r="C754" s="298">
        <v>46140</v>
      </c>
      <c r="D754" s="299" t="s">
        <v>296</v>
      </c>
      <c r="E754" s="331">
        <v>15.41</v>
      </c>
      <c r="F754" s="331"/>
      <c r="G754" s="333">
        <f t="shared" si="22"/>
        <v>3236.629999999986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4</v>
      </c>
      <c r="C755" s="298">
        <v>46140</v>
      </c>
      <c r="D755" s="299" t="s">
        <v>296</v>
      </c>
      <c r="E755" s="331">
        <v>33.840000000000003</v>
      </c>
      <c r="F755" s="331"/>
      <c r="G755" s="333">
        <f t="shared" si="22"/>
        <v>3252.0399999999859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1</v>
      </c>
      <c r="C756" s="298">
        <v>46140</v>
      </c>
      <c r="D756" s="299" t="s">
        <v>306</v>
      </c>
      <c r="E756" s="331">
        <v>5.3</v>
      </c>
      <c r="F756" s="331"/>
      <c r="G756" s="333">
        <f t="shared" si="22"/>
        <v>3285.879999999986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5</v>
      </c>
      <c r="C757" s="298">
        <v>46140</v>
      </c>
      <c r="D757" s="299" t="s">
        <v>307</v>
      </c>
      <c r="E757" s="331">
        <v>500</v>
      </c>
      <c r="F757" s="331"/>
      <c r="G757" s="333">
        <f t="shared" si="22"/>
        <v>3291.1799999999862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8</v>
      </c>
      <c r="C758" s="298">
        <v>46140</v>
      </c>
      <c r="D758" s="299" t="s">
        <v>308</v>
      </c>
      <c r="E758" s="331">
        <v>47.99</v>
      </c>
      <c r="F758" s="331"/>
      <c r="G758" s="333">
        <f t="shared" si="22"/>
        <v>3791.1799999999862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3</v>
      </c>
      <c r="C759" s="298">
        <v>46139</v>
      </c>
      <c r="D759" s="299" t="s">
        <v>309</v>
      </c>
      <c r="E759" s="331">
        <v>13.11</v>
      </c>
      <c r="F759" s="331"/>
      <c r="G759" s="333">
        <f t="shared" si="22"/>
        <v>3839.169999999986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4</v>
      </c>
      <c r="C760" s="298">
        <v>46139</v>
      </c>
      <c r="D760" s="299" t="s">
        <v>310</v>
      </c>
      <c r="E760" s="331">
        <v>30.54</v>
      </c>
      <c r="F760" s="331"/>
      <c r="G760" s="333">
        <f t="shared" si="22"/>
        <v>3852.2799999999861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1</v>
      </c>
      <c r="C761" s="298">
        <v>46139</v>
      </c>
      <c r="D761" s="299" t="s">
        <v>311</v>
      </c>
      <c r="E761" s="331">
        <v>163.01</v>
      </c>
      <c r="F761" s="331"/>
      <c r="G761" s="333">
        <f t="shared" si="22"/>
        <v>3882.8199999999861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6</v>
      </c>
      <c r="C762" s="298">
        <v>46139</v>
      </c>
      <c r="D762" s="299" t="s">
        <v>312</v>
      </c>
      <c r="E762" s="331">
        <v>54.97</v>
      </c>
      <c r="F762" s="331"/>
      <c r="G762" s="333">
        <f t="shared" si="22"/>
        <v>4045.8299999999858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1</v>
      </c>
      <c r="C763" s="298">
        <v>46139</v>
      </c>
      <c r="D763" s="299" t="s">
        <v>306</v>
      </c>
      <c r="E763" s="331">
        <v>51.28</v>
      </c>
      <c r="F763" s="331"/>
      <c r="G763" s="333">
        <f t="shared" si="22"/>
        <v>4100.7999999999856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6</v>
      </c>
      <c r="C764" s="298">
        <v>46138</v>
      </c>
      <c r="D764" s="299" t="s">
        <v>312</v>
      </c>
      <c r="E764" s="331">
        <v>38.979999999999997</v>
      </c>
      <c r="F764" s="331"/>
      <c r="G764" s="333">
        <f t="shared" si="22"/>
        <v>4152.0799999999854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2</v>
      </c>
      <c r="C765" s="298">
        <v>46138</v>
      </c>
      <c r="D765" s="299" t="s">
        <v>313</v>
      </c>
      <c r="E765" s="331">
        <v>39.83</v>
      </c>
      <c r="F765" s="331"/>
      <c r="G765" s="333">
        <f t="shared" si="22"/>
        <v>4191.0599999999849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8</v>
      </c>
      <c r="C766" s="298">
        <v>46138</v>
      </c>
      <c r="D766" s="299" t="s">
        <v>313</v>
      </c>
      <c r="E766" s="331">
        <v>51.24</v>
      </c>
      <c r="F766" s="331"/>
      <c r="G766" s="333">
        <f t="shared" si="22"/>
        <v>4230.8899999999849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294</v>
      </c>
      <c r="B767" s="330">
        <v>12</v>
      </c>
      <c r="C767" s="298">
        <v>46137</v>
      </c>
      <c r="D767" s="299" t="s">
        <v>314</v>
      </c>
      <c r="E767" s="331">
        <v>214.74</v>
      </c>
      <c r="F767" s="331"/>
      <c r="G767" s="333">
        <f t="shared" si="22"/>
        <v>4282.1299999999846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287</v>
      </c>
      <c r="B768" s="330" t="s">
        <v>287</v>
      </c>
      <c r="C768" s="298">
        <v>46136</v>
      </c>
      <c r="D768" s="299" t="s">
        <v>315</v>
      </c>
      <c r="E768" s="331">
        <v>127.68</v>
      </c>
      <c r="F768" s="331">
        <v>127.68</v>
      </c>
      <c r="G768" s="333">
        <f t="shared" si="22"/>
        <v>4496.8699999999844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8</v>
      </c>
      <c r="C769" s="298">
        <v>46135</v>
      </c>
      <c r="D769" s="299" t="s">
        <v>863</v>
      </c>
      <c r="E769" s="331">
        <v>65</v>
      </c>
      <c r="F769" s="331"/>
      <c r="G769" s="333">
        <f t="shared" si="22"/>
        <v>4496.8699999999844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291</v>
      </c>
      <c r="B770" s="330">
        <v>40</v>
      </c>
      <c r="C770" s="298">
        <v>46134</v>
      </c>
      <c r="D770" s="299" t="s">
        <v>316</v>
      </c>
      <c r="E770" s="331"/>
      <c r="F770" s="331">
        <v>838.69</v>
      </c>
      <c r="G770" s="333">
        <f t="shared" si="22"/>
        <v>4561.8699999999844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2</v>
      </c>
      <c r="C771" s="298">
        <v>46134</v>
      </c>
      <c r="D771" s="299" t="s">
        <v>317</v>
      </c>
      <c r="E771" s="331">
        <v>17.03</v>
      </c>
      <c r="F771" s="331"/>
      <c r="G771" s="333">
        <f t="shared" si="22"/>
        <v>3723.1799999999848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6</v>
      </c>
      <c r="C772" s="298">
        <v>46134</v>
      </c>
      <c r="D772" s="299" t="s">
        <v>312</v>
      </c>
      <c r="E772" s="331">
        <v>51.94</v>
      </c>
      <c r="F772" s="331"/>
      <c r="G772" s="333">
        <f t="shared" si="22"/>
        <v>3740.209999999985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1</v>
      </c>
      <c r="C773" s="298">
        <v>46134</v>
      </c>
      <c r="D773" s="299" t="s">
        <v>306</v>
      </c>
      <c r="E773" s="331">
        <v>226.7</v>
      </c>
      <c r="F773" s="331"/>
      <c r="G773" s="333">
        <f t="shared" si="22"/>
        <v>3792.1499999999851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2</v>
      </c>
      <c r="C774" s="298">
        <v>46133</v>
      </c>
      <c r="D774" s="299" t="s">
        <v>318</v>
      </c>
      <c r="E774" s="331">
        <v>70</v>
      </c>
      <c r="F774" s="331"/>
      <c r="G774" s="333">
        <f t="shared" si="22"/>
        <v>4018.8499999999849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8</v>
      </c>
      <c r="C775" s="298">
        <v>46133</v>
      </c>
      <c r="D775" s="299" t="s">
        <v>319</v>
      </c>
      <c r="E775" s="331">
        <v>14.26</v>
      </c>
      <c r="F775" s="331"/>
      <c r="G775" s="333">
        <f t="shared" si="22"/>
        <v>4088.8499999999849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1</v>
      </c>
      <c r="C776" s="298">
        <v>46133</v>
      </c>
      <c r="D776" s="299" t="s">
        <v>320</v>
      </c>
      <c r="E776" s="331">
        <v>8.51</v>
      </c>
      <c r="F776" s="331"/>
      <c r="G776" s="333">
        <f t="shared" si="22"/>
        <v>4103.1099999999851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5</v>
      </c>
      <c r="C777" s="298">
        <v>46133</v>
      </c>
      <c r="D777" s="299" t="s">
        <v>321</v>
      </c>
      <c r="E777" s="331">
        <v>20</v>
      </c>
      <c r="F777" s="331"/>
      <c r="G777" s="333">
        <f t="shared" si="22"/>
        <v>4111.6199999999853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294</v>
      </c>
      <c r="B778" s="330">
        <v>23</v>
      </c>
      <c r="C778" s="298">
        <v>46133</v>
      </c>
      <c r="D778" s="299" t="s">
        <v>67</v>
      </c>
      <c r="E778" s="331">
        <v>650.88</v>
      </c>
      <c r="F778" s="331"/>
      <c r="G778" s="333">
        <f t="shared" si="22"/>
        <v>4131.6199999999853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6</v>
      </c>
      <c r="C779" s="298">
        <v>46133</v>
      </c>
      <c r="D779" s="299" t="s">
        <v>322</v>
      </c>
      <c r="E779" s="331">
        <v>15</v>
      </c>
      <c r="F779" s="331"/>
      <c r="G779" s="333">
        <f t="shared" si="22"/>
        <v>4782.4999999999854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5</v>
      </c>
      <c r="C780" s="298">
        <v>46133</v>
      </c>
      <c r="D780" s="299" t="s">
        <v>322</v>
      </c>
      <c r="E780" s="331">
        <v>250</v>
      </c>
      <c r="F780" s="331"/>
      <c r="G780" s="333">
        <f t="shared" si="22"/>
        <v>4797.4999999999854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294</v>
      </c>
      <c r="B781" s="330">
        <v>22</v>
      </c>
      <c r="C781" s="298">
        <v>46132</v>
      </c>
      <c r="D781" s="299" t="s">
        <v>323</v>
      </c>
      <c r="E781" s="331">
        <v>20.22</v>
      </c>
      <c r="F781" s="331"/>
      <c r="G781" s="333">
        <f t="shared" si="22"/>
        <v>5047.4999999999854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6</v>
      </c>
      <c r="C782" s="298">
        <v>46132</v>
      </c>
      <c r="D782" s="299" t="s">
        <v>403</v>
      </c>
      <c r="E782" s="331">
        <v>44</v>
      </c>
      <c r="F782" s="331"/>
      <c r="G782" s="333">
        <f t="shared" si="22"/>
        <v>5067.7199999999857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2</v>
      </c>
      <c r="C783" s="298">
        <v>46132</v>
      </c>
      <c r="D783" s="299" t="s">
        <v>324</v>
      </c>
      <c r="E783" s="331">
        <v>12.01</v>
      </c>
      <c r="F783" s="331"/>
      <c r="G783" s="333">
        <f t="shared" si="22"/>
        <v>5111.7199999999857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2</v>
      </c>
      <c r="C784" s="298">
        <v>46132</v>
      </c>
      <c r="D784" s="299" t="s">
        <v>296</v>
      </c>
      <c r="E784" s="331">
        <v>12.21</v>
      </c>
      <c r="F784" s="331"/>
      <c r="G784" s="333">
        <f t="shared" si="22"/>
        <v>5123.7299999999859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2</v>
      </c>
      <c r="C785" s="298">
        <v>46132</v>
      </c>
      <c r="D785" s="299" t="s">
        <v>325</v>
      </c>
      <c r="E785" s="331">
        <v>46.4</v>
      </c>
      <c r="F785" s="331"/>
      <c r="G785" s="333">
        <f t="shared" si="22"/>
        <v>5135.939999999986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2</v>
      </c>
      <c r="C786" s="298">
        <v>46131</v>
      </c>
      <c r="D786" s="299" t="s">
        <v>326</v>
      </c>
      <c r="E786" s="331">
        <v>31.7</v>
      </c>
      <c r="F786" s="331"/>
      <c r="G786" s="333">
        <f t="shared" si="22"/>
        <v>5182.3399999999856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8</v>
      </c>
      <c r="C787" s="298">
        <v>46131</v>
      </c>
      <c r="D787" s="299" t="s">
        <v>327</v>
      </c>
      <c r="E787" s="331">
        <v>11.11</v>
      </c>
      <c r="F787" s="331"/>
      <c r="G787" s="333">
        <f t="shared" si="22"/>
        <v>5214.0399999999854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1</v>
      </c>
      <c r="C788" s="298">
        <v>46131</v>
      </c>
      <c r="D788" s="299" t="s">
        <v>306</v>
      </c>
      <c r="E788" s="331">
        <v>79.16</v>
      </c>
      <c r="F788" s="331"/>
      <c r="G788" s="333">
        <f t="shared" si="22"/>
        <v>5225.1499999999851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294</v>
      </c>
      <c r="B789" s="330">
        <v>22</v>
      </c>
      <c r="C789" s="298">
        <v>46131</v>
      </c>
      <c r="D789" s="299" t="s">
        <v>328</v>
      </c>
      <c r="E789" s="331">
        <v>7.46</v>
      </c>
      <c r="F789" s="331"/>
      <c r="G789" s="333">
        <f t="shared" si="22"/>
        <v>5304.3099999999849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6</v>
      </c>
      <c r="C790" s="298">
        <v>46131</v>
      </c>
      <c r="D790" s="299" t="s">
        <v>300</v>
      </c>
      <c r="E790" s="331">
        <v>13.83</v>
      </c>
      <c r="F790" s="331"/>
      <c r="G790" s="333">
        <f t="shared" si="22"/>
        <v>5311.769999999985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6</v>
      </c>
      <c r="C791" s="298">
        <v>46131</v>
      </c>
      <c r="D791" s="299" t="s">
        <v>300</v>
      </c>
      <c r="E791" s="331">
        <v>30</v>
      </c>
      <c r="F791" s="331"/>
      <c r="G791" s="333">
        <f t="shared" si="22"/>
        <v>5325.5999999999849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6</v>
      </c>
      <c r="C792" s="298">
        <v>46131</v>
      </c>
      <c r="D792" s="299" t="s">
        <v>300</v>
      </c>
      <c r="E792" s="331">
        <v>15.17</v>
      </c>
      <c r="F792" s="331"/>
      <c r="G792" s="333">
        <f t="shared" si="22"/>
        <v>5355.5999999999849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1</v>
      </c>
      <c r="C793" s="298">
        <v>46130</v>
      </c>
      <c r="D793" s="299" t="s">
        <v>329</v>
      </c>
      <c r="E793" s="331">
        <v>75.55</v>
      </c>
      <c r="F793" s="331"/>
      <c r="G793" s="333">
        <f t="shared" si="22"/>
        <v>5370.769999999985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2</v>
      </c>
      <c r="C794" s="298">
        <v>46130</v>
      </c>
      <c r="D794" s="299" t="s">
        <v>330</v>
      </c>
      <c r="E794" s="331">
        <v>26</v>
      </c>
      <c r="F794" s="331"/>
      <c r="G794" s="333">
        <f t="shared" si="22"/>
        <v>5446.3199999999852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1</v>
      </c>
      <c r="C795" s="298">
        <v>46130</v>
      </c>
      <c r="D795" s="299" t="s">
        <v>311</v>
      </c>
      <c r="E795" s="331">
        <v>25.28</v>
      </c>
      <c r="F795" s="331"/>
      <c r="G795" s="333">
        <f t="shared" si="22"/>
        <v>5472.3199999999852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3</v>
      </c>
      <c r="C796" s="298">
        <v>46130</v>
      </c>
      <c r="D796" s="299" t="s">
        <v>296</v>
      </c>
      <c r="E796" s="331">
        <v>7.76</v>
      </c>
      <c r="F796" s="331"/>
      <c r="G796" s="333">
        <f t="shared" si="22"/>
        <v>5497.5999999999849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294</v>
      </c>
      <c r="B797" s="330">
        <v>22</v>
      </c>
      <c r="C797" s="298">
        <v>46130</v>
      </c>
      <c r="D797" s="299" t="s">
        <v>401</v>
      </c>
      <c r="E797" s="331">
        <v>13.84</v>
      </c>
      <c r="F797" s="331"/>
      <c r="G797" s="333">
        <f t="shared" si="22"/>
        <v>5505.3599999999851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287</v>
      </c>
      <c r="B798" s="330" t="s">
        <v>287</v>
      </c>
      <c r="C798" s="298">
        <v>46130</v>
      </c>
      <c r="D798" s="299" t="s">
        <v>331</v>
      </c>
      <c r="E798" s="331">
        <v>578.57000000000005</v>
      </c>
      <c r="F798" s="331">
        <v>578.57000000000005</v>
      </c>
      <c r="G798" s="333">
        <f t="shared" si="22"/>
        <v>5519.1999999999853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2</v>
      </c>
      <c r="C799" s="298">
        <v>46129</v>
      </c>
      <c r="D799" s="299" t="s">
        <v>324</v>
      </c>
      <c r="E799" s="331">
        <v>12.84</v>
      </c>
      <c r="F799" s="331"/>
      <c r="G799" s="333">
        <f t="shared" si="22"/>
        <v>5519.1999999999853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2</v>
      </c>
      <c r="C800" s="298">
        <v>46129</v>
      </c>
      <c r="D800" s="299" t="s">
        <v>332</v>
      </c>
      <c r="E800" s="331">
        <v>59.71</v>
      </c>
      <c r="F800" s="331"/>
      <c r="G800" s="333">
        <f t="shared" si="22"/>
        <v>5532.0399999999854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294</v>
      </c>
      <c r="B801" s="330">
        <v>21</v>
      </c>
      <c r="C801" s="298">
        <v>46129</v>
      </c>
      <c r="D801" s="299" t="s">
        <v>194</v>
      </c>
      <c r="E801" s="331">
        <v>75.599999999999994</v>
      </c>
      <c r="F801" s="331"/>
      <c r="G801" s="333">
        <f t="shared" si="22"/>
        <v>5591.7499999999854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294</v>
      </c>
      <c r="B802" s="330">
        <v>43</v>
      </c>
      <c r="C802" s="298">
        <v>46129</v>
      </c>
      <c r="D802" s="299" t="s">
        <v>333</v>
      </c>
      <c r="E802" s="331">
        <v>22.35</v>
      </c>
      <c r="F802" s="331"/>
      <c r="G802" s="333">
        <f t="shared" si="22"/>
        <v>5667.3499999999858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294</v>
      </c>
      <c r="B803" s="330">
        <v>42</v>
      </c>
      <c r="C803" s="298">
        <v>46129</v>
      </c>
      <c r="D803" s="299" t="s">
        <v>333</v>
      </c>
      <c r="E803" s="331">
        <v>37.25</v>
      </c>
      <c r="F803" s="331"/>
      <c r="G803" s="333">
        <f t="shared" si="22"/>
        <v>5689.6999999999862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8</v>
      </c>
      <c r="C804" s="298">
        <v>46129</v>
      </c>
      <c r="D804" s="299" t="s">
        <v>319</v>
      </c>
      <c r="E804" s="331">
        <v>35.119999999999997</v>
      </c>
      <c r="F804" s="331"/>
      <c r="G804" s="333">
        <f t="shared" si="22"/>
        <v>5726.9499999999862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3</v>
      </c>
      <c r="C805" s="298">
        <v>46129</v>
      </c>
      <c r="D805" s="299" t="s">
        <v>296</v>
      </c>
      <c r="E805" s="331">
        <v>8.7200000000000006</v>
      </c>
      <c r="F805" s="331"/>
      <c r="G805" s="333">
        <f t="shared" si="22"/>
        <v>5762.0699999999861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2</v>
      </c>
      <c r="C806" s="298">
        <v>46129</v>
      </c>
      <c r="D806" s="299" t="s">
        <v>334</v>
      </c>
      <c r="E806" s="331">
        <v>13.21</v>
      </c>
      <c r="F806" s="331"/>
      <c r="G806" s="333">
        <f t="shared" si="22"/>
        <v>5770.7899999999863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294</v>
      </c>
      <c r="B807" s="330">
        <v>17</v>
      </c>
      <c r="C807" s="298">
        <v>46129</v>
      </c>
      <c r="D807" s="299" t="s">
        <v>188</v>
      </c>
      <c r="E807" s="331">
        <v>42.65</v>
      </c>
      <c r="F807" s="331"/>
      <c r="G807" s="333">
        <f t="shared" si="22"/>
        <v>5783.9999999999864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335</v>
      </c>
      <c r="B808" s="330" t="s">
        <v>335</v>
      </c>
      <c r="C808" s="298">
        <v>46129</v>
      </c>
      <c r="D808" s="299" t="s">
        <v>336</v>
      </c>
      <c r="E808" s="331">
        <v>130.31</v>
      </c>
      <c r="F808" s="331"/>
      <c r="G808" s="333">
        <f t="shared" si="22"/>
        <v>5826.649999999986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294</v>
      </c>
      <c r="B809" s="330">
        <v>15</v>
      </c>
      <c r="C809" s="298">
        <v>46129</v>
      </c>
      <c r="D809" s="299" t="s">
        <v>185</v>
      </c>
      <c r="E809" s="331">
        <v>131.22999999999999</v>
      </c>
      <c r="F809" s="331"/>
      <c r="G809" s="333">
        <f t="shared" si="22"/>
        <v>5956.9599999999864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6</v>
      </c>
      <c r="C810" s="298">
        <v>46129</v>
      </c>
      <c r="D810" s="299" t="s">
        <v>337</v>
      </c>
      <c r="E810" s="331">
        <v>210</v>
      </c>
      <c r="F810" s="331"/>
      <c r="G810" s="333">
        <f t="shared" si="22"/>
        <v>6088.189999999986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294</v>
      </c>
      <c r="B811" s="330">
        <v>23</v>
      </c>
      <c r="C811" s="298">
        <v>46129</v>
      </c>
      <c r="D811" s="299" t="s">
        <v>63</v>
      </c>
      <c r="E811" s="331">
        <v>529.46</v>
      </c>
      <c r="F811" s="331"/>
      <c r="G811" s="333">
        <f t="shared" si="22"/>
        <v>6298.189999999986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7</v>
      </c>
      <c r="C812" s="298">
        <v>46129</v>
      </c>
      <c r="D812" s="299" t="s">
        <v>338</v>
      </c>
      <c r="E812" s="331">
        <v>32.78</v>
      </c>
      <c r="F812" s="331"/>
      <c r="G812" s="333">
        <f t="shared" si="22"/>
        <v>6827.649999999986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4</v>
      </c>
      <c r="C813" s="298">
        <v>46128</v>
      </c>
      <c r="D813" s="299" t="s">
        <v>310</v>
      </c>
      <c r="E813" s="331">
        <v>44.41</v>
      </c>
      <c r="F813" s="331"/>
      <c r="G813" s="333">
        <f t="shared" si="22"/>
        <v>6860.4299999999857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294</v>
      </c>
      <c r="B814" s="330">
        <v>16</v>
      </c>
      <c r="C814" s="298">
        <v>46128</v>
      </c>
      <c r="D814" s="299" t="s">
        <v>339</v>
      </c>
      <c r="E814" s="331">
        <v>15</v>
      </c>
      <c r="F814" s="331"/>
      <c r="G814" s="333">
        <f t="shared" si="22"/>
        <v>6904.8399999999856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2</v>
      </c>
      <c r="C815" s="298">
        <v>46128</v>
      </c>
      <c r="D815" s="299" t="s">
        <v>301</v>
      </c>
      <c r="E815" s="331">
        <v>41.95</v>
      </c>
      <c r="F815" s="331"/>
      <c r="G815" s="333">
        <f t="shared" si="22"/>
        <v>6919.8399999999856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5</v>
      </c>
      <c r="C816" s="298">
        <v>46128</v>
      </c>
      <c r="D816" s="299" t="s">
        <v>340</v>
      </c>
      <c r="E816" s="331">
        <v>21.3</v>
      </c>
      <c r="F816" s="331"/>
      <c r="G816" s="333">
        <f t="shared" si="22"/>
        <v>6961.7899999999854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4</v>
      </c>
      <c r="C817" s="298">
        <v>46128</v>
      </c>
      <c r="D817" s="299" t="s">
        <v>296</v>
      </c>
      <c r="E817" s="331">
        <v>70.03</v>
      </c>
      <c r="F817" s="331"/>
      <c r="G817" s="333">
        <f t="shared" si="22"/>
        <v>6983.0899999999856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2</v>
      </c>
      <c r="C818" s="298">
        <v>46128</v>
      </c>
      <c r="D818" s="299" t="s">
        <v>296</v>
      </c>
      <c r="E818" s="331">
        <v>11.48</v>
      </c>
      <c r="F818" s="331"/>
      <c r="G818" s="333">
        <f t="shared" si="22"/>
        <v>7053.1199999999853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6</v>
      </c>
      <c r="C819" s="298">
        <v>46128</v>
      </c>
      <c r="D819" s="299" t="s">
        <v>341</v>
      </c>
      <c r="E819" s="331">
        <v>26.61</v>
      </c>
      <c r="F819" s="331"/>
      <c r="G819" s="333">
        <f t="shared" si="22"/>
        <v>7064.5999999999849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6</v>
      </c>
      <c r="C820" s="298">
        <v>46128</v>
      </c>
      <c r="D820" s="299" t="s">
        <v>342</v>
      </c>
      <c r="E820" s="331">
        <v>42.59</v>
      </c>
      <c r="F820" s="331"/>
      <c r="G820" s="333">
        <f t="shared" si="22"/>
        <v>7091.2099999999846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6</v>
      </c>
      <c r="C821" s="298">
        <v>46128</v>
      </c>
      <c r="D821" s="299" t="s">
        <v>300</v>
      </c>
      <c r="E821" s="331">
        <v>20.58</v>
      </c>
      <c r="F821" s="331"/>
      <c r="G821" s="333">
        <f t="shared" si="22"/>
        <v>7133.7999999999847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294</v>
      </c>
      <c r="B822" s="330">
        <v>11</v>
      </c>
      <c r="C822" s="298">
        <v>46128</v>
      </c>
      <c r="D822" s="299" t="s">
        <v>178</v>
      </c>
      <c r="E822" s="331">
        <v>267.91000000000003</v>
      </c>
      <c r="F822" s="331"/>
      <c r="G822" s="333">
        <f t="shared" si="22"/>
        <v>7154.3799999999846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291</v>
      </c>
      <c r="B823" s="330">
        <v>41</v>
      </c>
      <c r="C823" s="298">
        <v>46128</v>
      </c>
      <c r="D823" s="299" t="s">
        <v>299</v>
      </c>
      <c r="E823" s="331"/>
      <c r="F823" s="331">
        <v>300</v>
      </c>
      <c r="G823" s="333">
        <f t="shared" si="22"/>
        <v>7422.2899999999845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291</v>
      </c>
      <c r="B824" s="330">
        <v>39</v>
      </c>
      <c r="C824" s="298">
        <v>46128</v>
      </c>
      <c r="D824" s="299" t="s">
        <v>292</v>
      </c>
      <c r="E824" s="331"/>
      <c r="F824" s="331">
        <v>2763.78</v>
      </c>
      <c r="G824" s="333">
        <f t="shared" si="22"/>
        <v>7122.2899999999845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287</v>
      </c>
      <c r="B825" s="330" t="s">
        <v>287</v>
      </c>
      <c r="C825" s="298">
        <v>46127</v>
      </c>
      <c r="D825" s="299" t="s">
        <v>343</v>
      </c>
      <c r="E825" s="331">
        <v>93.71</v>
      </c>
      <c r="F825" s="331">
        <v>93.71</v>
      </c>
      <c r="G825" s="333">
        <f t="shared" si="22"/>
        <v>4358.5099999999848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6</v>
      </c>
      <c r="C826" s="298">
        <v>46127</v>
      </c>
      <c r="D826" s="299" t="s">
        <v>344</v>
      </c>
      <c r="E826" s="331">
        <v>27</v>
      </c>
      <c r="F826" s="331"/>
      <c r="G826" s="333">
        <f t="shared" si="22"/>
        <v>4358.5099999999848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291</v>
      </c>
      <c r="B827" s="330">
        <v>38</v>
      </c>
      <c r="C827" s="298">
        <v>46127</v>
      </c>
      <c r="D827" s="299" t="s">
        <v>293</v>
      </c>
      <c r="E827" s="331"/>
      <c r="F827" s="331">
        <v>4597.82</v>
      </c>
      <c r="G827" s="333">
        <f t="shared" si="22"/>
        <v>4385.5099999999848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2</v>
      </c>
      <c r="C828" s="298">
        <v>46127</v>
      </c>
      <c r="D828" s="299" t="s">
        <v>296</v>
      </c>
      <c r="E828" s="331">
        <v>14.67</v>
      </c>
      <c r="F828" s="331"/>
      <c r="G828" s="333">
        <f t="shared" si="22"/>
        <v>-212.31000000001481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2</v>
      </c>
      <c r="C829" s="298">
        <v>46127</v>
      </c>
      <c r="D829" s="299" t="s">
        <v>345</v>
      </c>
      <c r="E829" s="331">
        <v>102.2</v>
      </c>
      <c r="F829" s="331"/>
      <c r="G829" s="333">
        <f t="shared" si="22"/>
        <v>-197.64000000001482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8</v>
      </c>
      <c r="C830" s="298">
        <v>46126</v>
      </c>
      <c r="D830" s="299" t="s">
        <v>319</v>
      </c>
      <c r="E830" s="331">
        <v>15.53</v>
      </c>
      <c r="F830" s="331"/>
      <c r="G830" s="333">
        <f t="shared" si="22"/>
        <v>-95.440000000014805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294</v>
      </c>
      <c r="B831" s="330">
        <v>24</v>
      </c>
      <c r="C831" s="298">
        <v>46126</v>
      </c>
      <c r="D831" s="299" t="s">
        <v>860</v>
      </c>
      <c r="E831" s="331">
        <v>105.33</v>
      </c>
      <c r="F831" s="331"/>
      <c r="G831" s="333">
        <f t="shared" si="22"/>
        <v>-79.910000000014804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2</v>
      </c>
      <c r="C832" s="298">
        <v>46125</v>
      </c>
      <c r="D832" s="299" t="s">
        <v>346</v>
      </c>
      <c r="E832" s="331">
        <v>11.64</v>
      </c>
      <c r="F832" s="331"/>
      <c r="G832" s="333">
        <f t="shared" si="22"/>
        <v>25.419999999985201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1</v>
      </c>
      <c r="C833" s="298">
        <v>46125</v>
      </c>
      <c r="D833" s="299" t="s">
        <v>306</v>
      </c>
      <c r="E833" s="331">
        <v>50.71</v>
      </c>
      <c r="F833" s="331"/>
      <c r="G833" s="333">
        <f t="shared" si="22"/>
        <v>37.059999999985202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2</v>
      </c>
      <c r="C834" s="298">
        <v>46125</v>
      </c>
      <c r="D834" s="299" t="s">
        <v>334</v>
      </c>
      <c r="E834" s="331">
        <v>11.06</v>
      </c>
      <c r="F834" s="331"/>
      <c r="G834" s="333">
        <f t="shared" si="22"/>
        <v>87.769999999985203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4</v>
      </c>
      <c r="C835" s="298">
        <v>46125</v>
      </c>
      <c r="D835" s="299" t="s">
        <v>295</v>
      </c>
      <c r="E835" s="331">
        <v>35.979999999999997</v>
      </c>
      <c r="F835" s="331"/>
      <c r="G835" s="333">
        <f t="shared" si="22"/>
        <v>98.829999999985205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8</v>
      </c>
      <c r="C836" s="298">
        <v>46125</v>
      </c>
      <c r="D836" s="299" t="s">
        <v>347</v>
      </c>
      <c r="E836" s="331">
        <v>7.83</v>
      </c>
      <c r="F836" s="331"/>
      <c r="G836" s="333">
        <f t="shared" si="22"/>
        <v>134.80999999998519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3</v>
      </c>
      <c r="C837" s="298">
        <v>46125</v>
      </c>
      <c r="D837" s="299" t="s">
        <v>348</v>
      </c>
      <c r="E837" s="331">
        <v>4.1900000000000004</v>
      </c>
      <c r="F837" s="331"/>
      <c r="G837" s="333">
        <f t="shared" si="22"/>
        <v>142.63999999998521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8</v>
      </c>
      <c r="C838" s="298">
        <v>46125</v>
      </c>
      <c r="D838" s="299" t="s">
        <v>349</v>
      </c>
      <c r="E838" s="331">
        <v>39.25</v>
      </c>
      <c r="F838" s="331"/>
      <c r="G838" s="333">
        <f t="shared" si="22"/>
        <v>146.8299999999852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287</v>
      </c>
      <c r="B839" s="330" t="s">
        <v>287</v>
      </c>
      <c r="C839" s="298">
        <v>46125</v>
      </c>
      <c r="D839" s="299" t="s">
        <v>350</v>
      </c>
      <c r="E839" s="331">
        <v>318.36</v>
      </c>
      <c r="F839" s="331">
        <v>318.36</v>
      </c>
      <c r="G839" s="333">
        <f t="shared" si="22"/>
        <v>186.0799999999852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294</v>
      </c>
      <c r="B840" s="330">
        <v>19</v>
      </c>
      <c r="C840" s="298">
        <v>46125</v>
      </c>
      <c r="D840" s="299" t="s">
        <v>191</v>
      </c>
      <c r="E840" s="331">
        <v>200</v>
      </c>
      <c r="F840" s="331"/>
      <c r="G840" s="333">
        <f t="shared" si="22"/>
        <v>186.0799999999852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1</v>
      </c>
      <c r="C841" s="298">
        <v>46124</v>
      </c>
      <c r="D841" s="299" t="s">
        <v>304</v>
      </c>
      <c r="E841" s="331">
        <v>136.05000000000001</v>
      </c>
      <c r="F841" s="331"/>
      <c r="G841" s="333">
        <f t="shared" si="22"/>
        <v>386.0799999999852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3</v>
      </c>
      <c r="C842" s="298">
        <v>46124</v>
      </c>
      <c r="D842" s="299" t="s">
        <v>348</v>
      </c>
      <c r="E842" s="331">
        <v>13.09</v>
      </c>
      <c r="F842" s="331"/>
      <c r="G842" s="333">
        <f t="shared" si="22"/>
        <v>522.12999999998522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8</v>
      </c>
      <c r="C843" s="298">
        <v>46124</v>
      </c>
      <c r="D843" s="299" t="s">
        <v>319</v>
      </c>
      <c r="E843" s="331">
        <v>24.47</v>
      </c>
      <c r="F843" s="331"/>
      <c r="G843" s="333">
        <f t="shared" si="22"/>
        <v>535.21999999998525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8</v>
      </c>
      <c r="C844" s="298">
        <v>46124</v>
      </c>
      <c r="D844" s="299" t="s">
        <v>319</v>
      </c>
      <c r="E844" s="331">
        <v>14.29</v>
      </c>
      <c r="F844" s="331"/>
      <c r="G844" s="333">
        <f t="shared" si="22"/>
        <v>559.68999999998528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294</v>
      </c>
      <c r="B845" s="330">
        <v>22</v>
      </c>
      <c r="C845" s="298">
        <v>46124</v>
      </c>
      <c r="D845" s="299" t="s">
        <v>835</v>
      </c>
      <c r="E845" s="331">
        <v>9.57</v>
      </c>
      <c r="F845" s="331"/>
      <c r="G845" s="333">
        <f t="shared" si="22"/>
        <v>573.97999999998524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3</v>
      </c>
      <c r="C846" s="298">
        <v>46124</v>
      </c>
      <c r="D846" s="299" t="s">
        <v>351</v>
      </c>
      <c r="E846" s="331">
        <v>25</v>
      </c>
      <c r="F846" s="331"/>
      <c r="G846" s="333">
        <f t="shared" si="22"/>
        <v>583.54999999998529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294</v>
      </c>
      <c r="B847" s="330">
        <v>22</v>
      </c>
      <c r="C847" s="298">
        <v>46123</v>
      </c>
      <c r="D847" s="299" t="s">
        <v>352</v>
      </c>
      <c r="E847" s="331">
        <v>19.16</v>
      </c>
      <c r="F847" s="331"/>
      <c r="G847" s="333">
        <f t="shared" si="22"/>
        <v>608.54999999998529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2</v>
      </c>
      <c r="C848" s="298">
        <v>46123</v>
      </c>
      <c r="D848" s="299" t="s">
        <v>301</v>
      </c>
      <c r="E848" s="331">
        <v>20.91</v>
      </c>
      <c r="F848" s="331"/>
      <c r="G848" s="333">
        <f t="shared" si="22"/>
        <v>627.70999999998526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2</v>
      </c>
      <c r="C849" s="298">
        <v>46123</v>
      </c>
      <c r="D849" s="299" t="s">
        <v>296</v>
      </c>
      <c r="E849" s="331">
        <v>12.44</v>
      </c>
      <c r="F849" s="331"/>
      <c r="G849" s="333">
        <f t="shared" si="22"/>
        <v>648.61999999998523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2</v>
      </c>
      <c r="C850" s="298">
        <v>46123</v>
      </c>
      <c r="D850" s="299" t="s">
        <v>353</v>
      </c>
      <c r="E850" s="331">
        <v>41.34</v>
      </c>
      <c r="F850" s="331"/>
      <c r="G850" s="333">
        <f t="shared" si="22"/>
        <v>661.05999999998528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6</v>
      </c>
      <c r="C851" s="298">
        <v>46122</v>
      </c>
      <c r="D851" s="299" t="s">
        <v>446</v>
      </c>
      <c r="E851" s="331">
        <v>-0.04</v>
      </c>
      <c r="F851" s="331"/>
      <c r="G851" s="333">
        <f t="shared" si="22"/>
        <v>702.39999999998531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5</v>
      </c>
      <c r="C852" s="298">
        <v>46122</v>
      </c>
      <c r="D852" s="299" t="s">
        <v>354</v>
      </c>
      <c r="E852" s="331">
        <v>372</v>
      </c>
      <c r="F852" s="331"/>
      <c r="G852" s="333">
        <f t="shared" si="22"/>
        <v>702.35999999998535</v>
      </c>
      <c r="H852" s="334" t="s">
        <v>298</v>
      </c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2</v>
      </c>
      <c r="C853" s="298">
        <v>46122</v>
      </c>
      <c r="D853" s="299" t="s">
        <v>355</v>
      </c>
      <c r="E853" s="331">
        <v>15.22</v>
      </c>
      <c r="F853" s="331"/>
      <c r="G853" s="333">
        <f t="shared" si="22"/>
        <v>1074.3599999999853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3</v>
      </c>
      <c r="C854" s="298">
        <v>46122</v>
      </c>
      <c r="D854" s="299" t="s">
        <v>296</v>
      </c>
      <c r="E854" s="331">
        <v>9.5500000000000007</v>
      </c>
      <c r="F854" s="331"/>
      <c r="G854" s="333">
        <f t="shared" si="22"/>
        <v>1089.5799999999854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8</v>
      </c>
      <c r="C855" s="298">
        <v>46122</v>
      </c>
      <c r="D855" s="299" t="s">
        <v>356</v>
      </c>
      <c r="E855" s="331">
        <v>52.65</v>
      </c>
      <c r="F855" s="331"/>
      <c r="G855" s="333">
        <f t="shared" si="22"/>
        <v>1099.1299999999853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1</v>
      </c>
      <c r="C856" s="298">
        <v>46122</v>
      </c>
      <c r="D856" s="299" t="s">
        <v>311</v>
      </c>
      <c r="E856" s="331">
        <v>68.989999999999995</v>
      </c>
      <c r="F856" s="331"/>
      <c r="G856" s="333">
        <f t="shared" si="22"/>
        <v>1151.7799999999854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2</v>
      </c>
      <c r="C857" s="298">
        <v>46122</v>
      </c>
      <c r="D857" s="299" t="s">
        <v>324</v>
      </c>
      <c r="E857" s="331">
        <v>17.37</v>
      </c>
      <c r="F857" s="331"/>
      <c r="G857" s="333">
        <f t="shared" si="22"/>
        <v>1220.7699999999854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8</v>
      </c>
      <c r="C858" s="298">
        <v>46121</v>
      </c>
      <c r="D858" s="299" t="s">
        <v>357</v>
      </c>
      <c r="E858" s="331">
        <v>64.42</v>
      </c>
      <c r="F858" s="331"/>
      <c r="G858" s="333">
        <f t="shared" si="22"/>
        <v>1238.1399999999853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2</v>
      </c>
      <c r="C859" s="298">
        <v>46121</v>
      </c>
      <c r="D859" s="299" t="s">
        <v>358</v>
      </c>
      <c r="E859" s="331">
        <v>9.4700000000000006</v>
      </c>
      <c r="F859" s="331"/>
      <c r="G859" s="333">
        <f t="shared" si="22"/>
        <v>1302.5599999999854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5</v>
      </c>
      <c r="C860" s="298">
        <v>46121</v>
      </c>
      <c r="D860" s="299" t="s">
        <v>854</v>
      </c>
      <c r="E860" s="331">
        <v>10.68</v>
      </c>
      <c r="F860" s="331"/>
      <c r="G860" s="333">
        <f t="shared" si="22"/>
        <v>1312.0299999999854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7</v>
      </c>
      <c r="C861" s="298">
        <v>46121</v>
      </c>
      <c r="D861" s="299" t="s">
        <v>359</v>
      </c>
      <c r="E861" s="331">
        <v>68.010000000000005</v>
      </c>
      <c r="F861" s="331"/>
      <c r="G861" s="333">
        <f t="shared" si="22"/>
        <v>1322.7099999999855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4</v>
      </c>
      <c r="C862" s="298">
        <v>46121</v>
      </c>
      <c r="D862" s="299" t="s">
        <v>310</v>
      </c>
      <c r="E862" s="331">
        <v>40.85</v>
      </c>
      <c r="F862" s="331"/>
      <c r="G862" s="333">
        <f t="shared" si="22"/>
        <v>1390.7199999999855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6</v>
      </c>
      <c r="C863" s="298">
        <v>46121</v>
      </c>
      <c r="D863" s="299" t="s">
        <v>360</v>
      </c>
      <c r="E863" s="331">
        <v>25</v>
      </c>
      <c r="F863" s="331"/>
      <c r="G863" s="333">
        <f t="shared" si="22"/>
        <v>1431.5699999999854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294</v>
      </c>
      <c r="B864" s="330">
        <v>18</v>
      </c>
      <c r="C864" s="298">
        <v>46120</v>
      </c>
      <c r="D864" s="299" t="s">
        <v>361</v>
      </c>
      <c r="E864" s="331">
        <v>400</v>
      </c>
      <c r="F864" s="331"/>
      <c r="G864" s="333">
        <f t="shared" si="22"/>
        <v>1456.5699999999854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335</v>
      </c>
      <c r="B865" s="330" t="s">
        <v>335</v>
      </c>
      <c r="C865" s="298">
        <v>46120</v>
      </c>
      <c r="D865" s="299" t="s">
        <v>447</v>
      </c>
      <c r="E865" s="331">
        <v>44.96</v>
      </c>
      <c r="F865" s="331"/>
      <c r="G865" s="333">
        <f t="shared" si="22"/>
        <v>1856.5699999999854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294</v>
      </c>
      <c r="B866" s="330">
        <v>13</v>
      </c>
      <c r="C866" s="298">
        <v>46120</v>
      </c>
      <c r="D866" s="299" t="s">
        <v>182</v>
      </c>
      <c r="E866" s="331">
        <v>104.98</v>
      </c>
      <c r="F866" s="331"/>
      <c r="G866" s="333">
        <f t="shared" si="22"/>
        <v>1901.5299999999854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2</v>
      </c>
      <c r="C867" s="298">
        <v>46120</v>
      </c>
      <c r="D867" s="299" t="s">
        <v>296</v>
      </c>
      <c r="E867" s="331">
        <v>13.8</v>
      </c>
      <c r="F867" s="331"/>
      <c r="G867" s="333">
        <f t="shared" si="22"/>
        <v>2006.5099999999854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4</v>
      </c>
      <c r="C868" s="298">
        <v>46120</v>
      </c>
      <c r="D868" s="299" t="s">
        <v>295</v>
      </c>
      <c r="E868" s="331">
        <v>37.92</v>
      </c>
      <c r="F868" s="331"/>
      <c r="G868" s="333">
        <f t="shared" si="22"/>
        <v>2020.3099999999854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6</v>
      </c>
      <c r="C869" s="298">
        <v>46120</v>
      </c>
      <c r="D869" s="299" t="s">
        <v>300</v>
      </c>
      <c r="E869" s="331">
        <v>56.68</v>
      </c>
      <c r="F869" s="331"/>
      <c r="G869" s="333">
        <f t="shared" si="22"/>
        <v>2058.2299999999855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6</v>
      </c>
      <c r="C870" s="298">
        <v>46120</v>
      </c>
      <c r="D870" s="299" t="s">
        <v>362</v>
      </c>
      <c r="E870" s="331">
        <v>29.26</v>
      </c>
      <c r="F870" s="331"/>
      <c r="G870" s="333">
        <f t="shared" si="22"/>
        <v>2114.9099999999853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294</v>
      </c>
      <c r="B871" s="330">
        <v>9</v>
      </c>
      <c r="C871" s="298">
        <v>46119</v>
      </c>
      <c r="D871" s="299" t="s">
        <v>58</v>
      </c>
      <c r="E871" s="331">
        <v>1281.53</v>
      </c>
      <c r="F871" s="331"/>
      <c r="G871" s="333">
        <f t="shared" si="22"/>
        <v>2144.1699999999855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4</v>
      </c>
      <c r="C872" s="298">
        <v>46119</v>
      </c>
      <c r="D872" s="299" t="s">
        <v>363</v>
      </c>
      <c r="E872" s="331">
        <v>25.84</v>
      </c>
      <c r="F872" s="331"/>
      <c r="G872" s="333">
        <f t="shared" si="22"/>
        <v>3425.6999999999853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8</v>
      </c>
      <c r="C873" s="298">
        <v>46119</v>
      </c>
      <c r="D873" s="299" t="s">
        <v>319</v>
      </c>
      <c r="E873" s="331">
        <v>12.05</v>
      </c>
      <c r="F873" s="331"/>
      <c r="G873" s="333">
        <f t="shared" si="22"/>
        <v>3451.5399999999854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4</v>
      </c>
      <c r="C874" s="298">
        <v>46119</v>
      </c>
      <c r="D874" s="299" t="s">
        <v>334</v>
      </c>
      <c r="E874" s="331">
        <v>82.04</v>
      </c>
      <c r="F874" s="331"/>
      <c r="G874" s="333">
        <f t="shared" si="22"/>
        <v>3463.5899999999856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2</v>
      </c>
      <c r="C875" s="298">
        <v>46119</v>
      </c>
      <c r="D875" s="299" t="s">
        <v>364</v>
      </c>
      <c r="E875" s="331">
        <v>22.92</v>
      </c>
      <c r="F875" s="331"/>
      <c r="G875" s="333">
        <f t="shared" si="22"/>
        <v>3545.6299999999856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5</v>
      </c>
      <c r="C876" s="298">
        <v>46118</v>
      </c>
      <c r="D876" s="299" t="s">
        <v>365</v>
      </c>
      <c r="E876" s="331">
        <v>400</v>
      </c>
      <c r="F876" s="331"/>
      <c r="G876" s="333">
        <f t="shared" si="22"/>
        <v>3568.5499999999856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294</v>
      </c>
      <c r="B877" s="330">
        <v>14</v>
      </c>
      <c r="C877" s="298">
        <v>46118</v>
      </c>
      <c r="D877" s="299" t="s">
        <v>366</v>
      </c>
      <c r="E877" s="331">
        <v>66.67</v>
      </c>
      <c r="F877" s="331"/>
      <c r="G877" s="333">
        <f t="shared" si="22"/>
        <v>3968.5499999999856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294</v>
      </c>
      <c r="B878" s="330">
        <v>14</v>
      </c>
      <c r="C878" s="298">
        <v>46118</v>
      </c>
      <c r="D878" s="299" t="s">
        <v>367</v>
      </c>
      <c r="E878" s="331">
        <v>70.25</v>
      </c>
      <c r="F878" s="331"/>
      <c r="G878" s="333">
        <f t="shared" si="22"/>
        <v>4035.2199999999857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1</v>
      </c>
      <c r="C879" s="298">
        <v>46117</v>
      </c>
      <c r="D879" s="299" t="s">
        <v>368</v>
      </c>
      <c r="E879" s="331">
        <v>25.6</v>
      </c>
      <c r="F879" s="331"/>
      <c r="G879" s="333">
        <f t="shared" si="22"/>
        <v>4105.4699999999857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8</v>
      </c>
      <c r="C880" s="298">
        <v>46117</v>
      </c>
      <c r="D880" s="299" t="s">
        <v>319</v>
      </c>
      <c r="E880" s="331">
        <v>8.56</v>
      </c>
      <c r="F880" s="331"/>
      <c r="G880" s="333">
        <f t="shared" si="22"/>
        <v>4131.0699999999861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6</v>
      </c>
      <c r="C881" s="298">
        <v>46117</v>
      </c>
      <c r="D881" s="299" t="s">
        <v>369</v>
      </c>
      <c r="E881" s="331">
        <v>301.67</v>
      </c>
      <c r="F881" s="331"/>
      <c r="G881" s="333">
        <f t="shared" si="22"/>
        <v>4139.6299999999865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1</v>
      </c>
      <c r="C882" s="298">
        <v>46116</v>
      </c>
      <c r="D882" s="299" t="s">
        <v>306</v>
      </c>
      <c r="E882" s="331">
        <v>176.85</v>
      </c>
      <c r="F882" s="331"/>
      <c r="G882" s="333">
        <f t="shared" si="22"/>
        <v>4441.2999999999865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1</v>
      </c>
      <c r="C883" s="298">
        <v>46116</v>
      </c>
      <c r="D883" s="299" t="s">
        <v>311</v>
      </c>
      <c r="E883" s="331">
        <v>139.34</v>
      </c>
      <c r="F883" s="331"/>
      <c r="G883" s="333">
        <f t="shared" si="22"/>
        <v>4618.1499999999869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294</v>
      </c>
      <c r="B884" s="330">
        <v>17</v>
      </c>
      <c r="C884" s="298">
        <v>46116</v>
      </c>
      <c r="D884" s="299" t="s">
        <v>370</v>
      </c>
      <c r="E884" s="331">
        <v>99</v>
      </c>
      <c r="F884" s="331"/>
      <c r="G884" s="333">
        <f t="shared" si="22"/>
        <v>4757.489999999987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2</v>
      </c>
      <c r="C885" s="298">
        <v>46116</v>
      </c>
      <c r="D885" s="299" t="s">
        <v>371</v>
      </c>
      <c r="E885" s="331">
        <v>34</v>
      </c>
      <c r="F885" s="331"/>
      <c r="G885" s="333">
        <f t="shared" si="22"/>
        <v>4856.489999999987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3</v>
      </c>
      <c r="C886" s="298">
        <v>46116</v>
      </c>
      <c r="D886" s="299" t="s">
        <v>348</v>
      </c>
      <c r="E886" s="331">
        <v>10.24</v>
      </c>
      <c r="F886" s="331"/>
      <c r="G886" s="333">
        <f t="shared" si="22"/>
        <v>4890.489999999987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7</v>
      </c>
      <c r="C887" s="298">
        <v>46115</v>
      </c>
      <c r="D887" s="299" t="s">
        <v>372</v>
      </c>
      <c r="E887" s="331">
        <v>100</v>
      </c>
      <c r="F887" s="331"/>
      <c r="G887" s="333">
        <f t="shared" si="22"/>
        <v>4900.7299999999868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6</v>
      </c>
      <c r="C888" s="298">
        <v>46115</v>
      </c>
      <c r="D888" s="299" t="s">
        <v>300</v>
      </c>
      <c r="E888" s="331">
        <v>7.68</v>
      </c>
      <c r="F888" s="331"/>
      <c r="G888" s="333">
        <f t="shared" si="22"/>
        <v>5000.7299999999868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2</v>
      </c>
      <c r="C889" s="298">
        <v>46115</v>
      </c>
      <c r="D889" s="299" t="s">
        <v>296</v>
      </c>
      <c r="E889" s="331">
        <v>8.7200000000000006</v>
      </c>
      <c r="F889" s="331"/>
      <c r="G889" s="333">
        <f t="shared" si="22"/>
        <v>5008.4099999999871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8</v>
      </c>
      <c r="C890" s="298">
        <v>46114</v>
      </c>
      <c r="D890" s="299" t="s">
        <v>373</v>
      </c>
      <c r="E890" s="331">
        <v>81.739999999999995</v>
      </c>
      <c r="F890" s="331"/>
      <c r="G890" s="333">
        <f t="shared" si="22"/>
        <v>5017.1299999999874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284</v>
      </c>
      <c r="B891" s="330">
        <v>36</v>
      </c>
      <c r="C891" s="298">
        <v>46114</v>
      </c>
      <c r="D891" s="299" t="s">
        <v>374</v>
      </c>
      <c r="E891" s="331">
        <v>50</v>
      </c>
      <c r="F891" s="331"/>
      <c r="G891" s="333">
        <f t="shared" si="22"/>
        <v>5098.8699999999872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294</v>
      </c>
      <c r="B892" s="330">
        <v>22</v>
      </c>
      <c r="C892" s="298">
        <v>46114</v>
      </c>
      <c r="D892" s="299" t="s">
        <v>375</v>
      </c>
      <c r="E892" s="331">
        <v>6.37</v>
      </c>
      <c r="F892" s="331"/>
      <c r="G892" s="333">
        <f t="shared" si="22"/>
        <v>5148.8699999999872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2</v>
      </c>
      <c r="C893" s="298">
        <v>46114</v>
      </c>
      <c r="D893" s="299" t="s">
        <v>326</v>
      </c>
      <c r="E893" s="331">
        <v>55.22</v>
      </c>
      <c r="F893" s="331"/>
      <c r="G893" s="333">
        <f t="shared" si="22"/>
        <v>5155.239999999987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8</v>
      </c>
      <c r="C894" s="298">
        <v>46114</v>
      </c>
      <c r="D894" s="299" t="s">
        <v>319</v>
      </c>
      <c r="E894" s="331">
        <v>8.5</v>
      </c>
      <c r="F894" s="331"/>
      <c r="G894" s="333">
        <f t="shared" si="22"/>
        <v>5210.4599999999873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4</v>
      </c>
      <c r="C895" s="298">
        <v>46114</v>
      </c>
      <c r="D895" s="299" t="s">
        <v>334</v>
      </c>
      <c r="E895" s="331">
        <v>38.99</v>
      </c>
      <c r="F895" s="331"/>
      <c r="G895" s="333">
        <f t="shared" si="22"/>
        <v>5218.9599999999873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291</v>
      </c>
      <c r="B896" s="330">
        <v>39</v>
      </c>
      <c r="C896" s="298">
        <v>46113</v>
      </c>
      <c r="D896" s="299" t="s">
        <v>292</v>
      </c>
      <c r="E896" s="331"/>
      <c r="F896" s="331">
        <v>2763.78</v>
      </c>
      <c r="G896" s="333">
        <f t="shared" si="22"/>
        <v>5257.9499999999871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4</v>
      </c>
      <c r="C897" s="298">
        <v>46113</v>
      </c>
      <c r="D897" s="299" t="s">
        <v>296</v>
      </c>
      <c r="E897" s="331">
        <v>36.090000000000003</v>
      </c>
      <c r="F897" s="331"/>
      <c r="G897" s="333">
        <f t="shared" si="22"/>
        <v>2494.1699999999869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4</v>
      </c>
      <c r="C898" s="298">
        <v>46113</v>
      </c>
      <c r="D898" s="299" t="s">
        <v>310</v>
      </c>
      <c r="E898" s="331">
        <v>80</v>
      </c>
      <c r="F898" s="331"/>
      <c r="G898" s="333">
        <f t="shared" si="22"/>
        <v>2530.259999999987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7</v>
      </c>
      <c r="C899" s="298">
        <v>46113</v>
      </c>
      <c r="D899" s="299" t="s">
        <v>320</v>
      </c>
      <c r="E899" s="331">
        <v>47.84</v>
      </c>
      <c r="F899" s="331"/>
      <c r="G899" s="333">
        <f t="shared" si="22"/>
        <v>2610.259999999987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7</v>
      </c>
      <c r="C900" s="298">
        <v>46113</v>
      </c>
      <c r="D900" s="299" t="s">
        <v>320</v>
      </c>
      <c r="E900" s="331">
        <v>21.25</v>
      </c>
      <c r="F900" s="331"/>
      <c r="G900" s="333">
        <f t="shared" si="22"/>
        <v>2658.0999999999872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2</v>
      </c>
      <c r="C901" s="298">
        <v>46113</v>
      </c>
      <c r="D901" s="299" t="s">
        <v>376</v>
      </c>
      <c r="E901" s="331">
        <v>42.9</v>
      </c>
      <c r="F901" s="331"/>
      <c r="G901" s="333">
        <f t="shared" si="22"/>
        <v>2679.3499999999872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284</v>
      </c>
      <c r="B902" s="330">
        <v>37</v>
      </c>
      <c r="C902" s="298">
        <v>46112</v>
      </c>
      <c r="D902" s="299" t="s">
        <v>377</v>
      </c>
      <c r="E902" s="331">
        <v>4309.58</v>
      </c>
      <c r="F902" s="331"/>
      <c r="G902" s="333">
        <f t="shared" si="22"/>
        <v>2722.2499999999873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286</v>
      </c>
      <c r="B903" s="330">
        <v>25</v>
      </c>
      <c r="C903" s="298">
        <v>46112</v>
      </c>
      <c r="D903" s="298" t="s">
        <v>204</v>
      </c>
      <c r="E903" s="331">
        <v>350</v>
      </c>
      <c r="F903" s="331"/>
      <c r="G903" s="333">
        <f t="shared" si="22"/>
        <v>7031.8299999999872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286</v>
      </c>
      <c r="B904" s="330">
        <v>26</v>
      </c>
      <c r="C904" s="298">
        <v>46112</v>
      </c>
      <c r="D904" s="298" t="s">
        <v>205</v>
      </c>
      <c r="E904" s="331">
        <v>320</v>
      </c>
      <c r="F904" s="331"/>
      <c r="G904" s="333">
        <f t="shared" si="22"/>
        <v>7381.8299999999872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286</v>
      </c>
      <c r="B905" s="330">
        <v>27</v>
      </c>
      <c r="C905" s="298">
        <v>46112</v>
      </c>
      <c r="D905" s="298" t="s">
        <v>206</v>
      </c>
      <c r="E905" s="331">
        <v>25</v>
      </c>
      <c r="F905" s="331"/>
      <c r="G905" s="333">
        <f t="shared" si="22"/>
        <v>7701.8299999999872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286</v>
      </c>
      <c r="B906" s="330">
        <v>28</v>
      </c>
      <c r="C906" s="298">
        <v>46112</v>
      </c>
      <c r="D906" s="298" t="s">
        <v>207</v>
      </c>
      <c r="E906" s="331">
        <v>25</v>
      </c>
      <c r="F906" s="331"/>
      <c r="G906" s="333">
        <f t="shared" si="22"/>
        <v>7726.8299999999872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286</v>
      </c>
      <c r="B907" s="330">
        <v>29</v>
      </c>
      <c r="C907" s="298">
        <v>46112</v>
      </c>
      <c r="D907" s="298" t="s">
        <v>208</v>
      </c>
      <c r="E907" s="331">
        <v>45</v>
      </c>
      <c r="F907" s="331"/>
      <c r="G907" s="333">
        <f t="shared" si="22"/>
        <v>7751.8299999999872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286</v>
      </c>
      <c r="B908" s="330">
        <v>30</v>
      </c>
      <c r="C908" s="298">
        <v>46112</v>
      </c>
      <c r="D908" s="298" t="s">
        <v>209</v>
      </c>
      <c r="E908" s="331">
        <v>400</v>
      </c>
      <c r="F908" s="331"/>
      <c r="G908" s="333">
        <f t="shared" si="22"/>
        <v>7796.8299999999872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286</v>
      </c>
      <c r="B909" s="330">
        <v>31</v>
      </c>
      <c r="C909" s="298">
        <v>46112</v>
      </c>
      <c r="D909" s="298" t="s">
        <v>210</v>
      </c>
      <c r="E909" s="331">
        <v>375</v>
      </c>
      <c r="F909" s="331"/>
      <c r="G909" s="333">
        <f t="shared" si="22"/>
        <v>8196.8299999999872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286</v>
      </c>
      <c r="B910" s="330">
        <v>32</v>
      </c>
      <c r="C910" s="298">
        <v>46112</v>
      </c>
      <c r="D910" s="298" t="s">
        <v>211</v>
      </c>
      <c r="E910" s="331">
        <v>100</v>
      </c>
      <c r="F910" s="331"/>
      <c r="G910" s="333">
        <f t="shared" si="22"/>
        <v>8571.8299999999872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286</v>
      </c>
      <c r="B911" s="330">
        <v>33</v>
      </c>
      <c r="C911" s="298">
        <v>46112</v>
      </c>
      <c r="D911" s="298" t="s">
        <v>212</v>
      </c>
      <c r="E911" s="331">
        <v>85</v>
      </c>
      <c r="F911" s="331"/>
      <c r="G911" s="333">
        <f t="shared" si="22"/>
        <v>8671.8299999999872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286</v>
      </c>
      <c r="B912" s="330">
        <v>34</v>
      </c>
      <c r="C912" s="298">
        <v>46112</v>
      </c>
      <c r="D912" s="298" t="s">
        <v>213</v>
      </c>
      <c r="E912" s="331">
        <v>230</v>
      </c>
      <c r="F912" s="331"/>
      <c r="G912" s="333">
        <f t="shared" si="22"/>
        <v>8756.8299999999872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286</v>
      </c>
      <c r="B913" s="330">
        <v>35</v>
      </c>
      <c r="C913" s="298">
        <v>46112</v>
      </c>
      <c r="D913" s="298" t="s">
        <v>214</v>
      </c>
      <c r="E913" s="331">
        <v>45</v>
      </c>
      <c r="F913" s="331"/>
      <c r="G913" s="333">
        <f t="shared" si="22"/>
        <v>8986.8299999999872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6</v>
      </c>
      <c r="C914" s="298">
        <v>46112</v>
      </c>
      <c r="D914" s="298" t="s">
        <v>378</v>
      </c>
      <c r="E914" s="331">
        <v>40</v>
      </c>
      <c r="F914" s="331"/>
      <c r="G914" s="333">
        <f t="shared" si="22"/>
        <v>9031.8299999999872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294</v>
      </c>
      <c r="B915" s="330">
        <v>42</v>
      </c>
      <c r="C915" s="298">
        <v>46112</v>
      </c>
      <c r="D915" s="298" t="s">
        <v>200</v>
      </c>
      <c r="E915" s="331">
        <v>59</v>
      </c>
      <c r="F915" s="331"/>
      <c r="G915" s="333">
        <f t="shared" si="22"/>
        <v>9071.8299999999872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294</v>
      </c>
      <c r="B916" s="330">
        <v>43</v>
      </c>
      <c r="C916" s="298">
        <v>46112</v>
      </c>
      <c r="D916" s="298" t="s">
        <v>201</v>
      </c>
      <c r="E916" s="331">
        <v>42.84</v>
      </c>
      <c r="F916" s="331"/>
      <c r="G916" s="333">
        <f t="shared" si="22"/>
        <v>9130.8299999999872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6</v>
      </c>
      <c r="C917" s="298">
        <v>46112</v>
      </c>
      <c r="D917" s="298" t="s">
        <v>300</v>
      </c>
      <c r="E917" s="331">
        <v>57.21</v>
      </c>
      <c r="F917" s="331"/>
      <c r="G917" s="333">
        <f t="shared" si="22"/>
        <v>9173.6699999999873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8</v>
      </c>
      <c r="C918" s="298">
        <v>46112</v>
      </c>
      <c r="D918" s="298" t="s">
        <v>296</v>
      </c>
      <c r="E918" s="331">
        <v>11.18</v>
      </c>
      <c r="F918" s="331"/>
      <c r="G918" s="333">
        <f t="shared" si="22"/>
        <v>9230.8799999999865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294</v>
      </c>
      <c r="B919" s="330">
        <v>10</v>
      </c>
      <c r="C919" s="298">
        <v>46112</v>
      </c>
      <c r="D919" s="298" t="s">
        <v>176</v>
      </c>
      <c r="E919" s="331">
        <v>17.899999999999999</v>
      </c>
      <c r="F919" s="331"/>
      <c r="G919" s="333">
        <f t="shared" si="22"/>
        <v>9242.0599999999868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2</v>
      </c>
      <c r="C920" s="298">
        <v>46111</v>
      </c>
      <c r="D920" s="298" t="s">
        <v>334</v>
      </c>
      <c r="E920" s="331">
        <v>23.83</v>
      </c>
      <c r="F920" s="331"/>
      <c r="G920" s="333">
        <f t="shared" si="22"/>
        <v>9259.9599999999864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291</v>
      </c>
      <c r="B921" s="330">
        <v>38</v>
      </c>
      <c r="C921" s="298">
        <v>46111</v>
      </c>
      <c r="D921" s="299" t="s">
        <v>293</v>
      </c>
      <c r="E921" s="331"/>
      <c r="F921" s="331">
        <v>4278.1400000000003</v>
      </c>
      <c r="G921" s="333">
        <f t="shared" si="22"/>
        <v>9283.7899999999863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3</v>
      </c>
      <c r="C922" s="298">
        <v>46111</v>
      </c>
      <c r="D922" s="299" t="s">
        <v>351</v>
      </c>
      <c r="E922" s="331">
        <v>30</v>
      </c>
      <c r="F922" s="331"/>
      <c r="G922" s="333">
        <f t="shared" si="22"/>
        <v>5005.649999999986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6</v>
      </c>
      <c r="C923" s="298">
        <v>46111</v>
      </c>
      <c r="D923" s="299" t="s">
        <v>300</v>
      </c>
      <c r="E923" s="331">
        <v>15.96</v>
      </c>
      <c r="F923" s="331"/>
      <c r="G923" s="333">
        <f t="shared" si="22"/>
        <v>5035.649999999986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3</v>
      </c>
      <c r="C924" s="298">
        <v>46111</v>
      </c>
      <c r="D924" s="299" t="s">
        <v>379</v>
      </c>
      <c r="E924" s="331">
        <v>18.96</v>
      </c>
      <c r="F924" s="331"/>
      <c r="G924" s="333">
        <f t="shared" si="22"/>
        <v>5051.609999999986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1</v>
      </c>
      <c r="C925" s="298">
        <v>46110</v>
      </c>
      <c r="D925" s="299" t="s">
        <v>311</v>
      </c>
      <c r="E925" s="331">
        <v>144.22</v>
      </c>
      <c r="F925" s="331"/>
      <c r="G925" s="333">
        <f t="shared" si="22"/>
        <v>5070.5699999999861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7</v>
      </c>
      <c r="C926" s="298">
        <v>46110</v>
      </c>
      <c r="D926" s="299" t="s">
        <v>380</v>
      </c>
      <c r="E926" s="331">
        <v>181.04</v>
      </c>
      <c r="F926" s="331"/>
      <c r="G926" s="333">
        <f t="shared" si="22"/>
        <v>5214.7899999999863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6</v>
      </c>
      <c r="C927" s="298">
        <v>46110</v>
      </c>
      <c r="D927" s="299" t="s">
        <v>381</v>
      </c>
      <c r="E927" s="331">
        <v>196.9</v>
      </c>
      <c r="F927" s="331"/>
      <c r="G927" s="333">
        <f t="shared" si="22"/>
        <v>5395.8299999999863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3</v>
      </c>
      <c r="C928" s="298">
        <v>46110</v>
      </c>
      <c r="D928" s="299" t="s">
        <v>382</v>
      </c>
      <c r="E928" s="331">
        <v>7.5</v>
      </c>
      <c r="F928" s="331"/>
      <c r="G928" s="333">
        <f t="shared" si="22"/>
        <v>5592.7299999999859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8</v>
      </c>
      <c r="C929" s="298">
        <v>46109</v>
      </c>
      <c r="D929" s="299" t="s">
        <v>319</v>
      </c>
      <c r="E929" s="331">
        <v>11.7</v>
      </c>
      <c r="F929" s="331"/>
      <c r="G929" s="333">
        <f t="shared" si="22"/>
        <v>5600.2299999999859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2</v>
      </c>
      <c r="C930" s="298">
        <v>46109</v>
      </c>
      <c r="D930" s="299" t="s">
        <v>308</v>
      </c>
      <c r="E930" s="331">
        <v>210.76</v>
      </c>
      <c r="F930" s="331"/>
      <c r="G930" s="333">
        <f t="shared" si="22"/>
        <v>5611.9299999999857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4</v>
      </c>
      <c r="C931" s="298">
        <v>46109</v>
      </c>
      <c r="D931" s="299" t="s">
        <v>310</v>
      </c>
      <c r="E931" s="331">
        <v>46.9</v>
      </c>
      <c r="F931" s="331"/>
      <c r="G931" s="333">
        <f t="shared" si="22"/>
        <v>5822.689999999986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1</v>
      </c>
      <c r="C932" s="298">
        <v>46109</v>
      </c>
      <c r="D932" s="299" t="s">
        <v>329</v>
      </c>
      <c r="E932" s="331">
        <v>179.1</v>
      </c>
      <c r="F932" s="331"/>
      <c r="G932" s="333">
        <f t="shared" si="22"/>
        <v>5869.5899999999856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8</v>
      </c>
      <c r="C933" s="298">
        <v>46109</v>
      </c>
      <c r="D933" s="299" t="s">
        <v>308</v>
      </c>
      <c r="E933" s="331">
        <v>31.97</v>
      </c>
      <c r="F933" s="331"/>
      <c r="G933" s="333">
        <f t="shared" si="22"/>
        <v>6048.689999999986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8</v>
      </c>
      <c r="C934" s="298">
        <v>46109</v>
      </c>
      <c r="D934" s="299" t="s">
        <v>308</v>
      </c>
      <c r="E934" s="331">
        <v>12.19</v>
      </c>
      <c r="F934" s="331"/>
      <c r="G934" s="333">
        <f t="shared" si="22"/>
        <v>6080.6599999999862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291</v>
      </c>
      <c r="B935" s="330">
        <v>41</v>
      </c>
      <c r="C935" s="298">
        <v>46108</v>
      </c>
      <c r="D935" s="299" t="s">
        <v>383</v>
      </c>
      <c r="E935" s="331"/>
      <c r="F935" s="331">
        <v>400</v>
      </c>
      <c r="G935" s="333">
        <f t="shared" si="22"/>
        <v>6092.8499999999858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2</v>
      </c>
      <c r="C936" s="298">
        <v>46108</v>
      </c>
      <c r="D936" s="299" t="s">
        <v>301</v>
      </c>
      <c r="E936" s="331">
        <v>19.5</v>
      </c>
      <c r="F936" s="331"/>
      <c r="G936" s="333">
        <f t="shared" si="22"/>
        <v>5692.8499999999858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2</v>
      </c>
      <c r="C937" s="298">
        <v>46108</v>
      </c>
      <c r="D937" s="299" t="s">
        <v>296</v>
      </c>
      <c r="E937" s="331">
        <v>11.48</v>
      </c>
      <c r="F937" s="331"/>
      <c r="G937" s="333">
        <f t="shared" si="22"/>
        <v>5712.3499999999858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8</v>
      </c>
      <c r="C938" s="298">
        <v>46108</v>
      </c>
      <c r="D938" s="299" t="s">
        <v>334</v>
      </c>
      <c r="E938" s="331">
        <v>11.46</v>
      </c>
      <c r="F938" s="331"/>
      <c r="G938" s="333">
        <f t="shared" si="22"/>
        <v>5723.8299999999854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4</v>
      </c>
      <c r="C939" s="298">
        <v>46108</v>
      </c>
      <c r="D939" s="299" t="s">
        <v>334</v>
      </c>
      <c r="E939" s="331">
        <v>38.21</v>
      </c>
      <c r="F939" s="331"/>
      <c r="G939" s="333">
        <f t="shared" si="22"/>
        <v>5735.2899999999854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2</v>
      </c>
      <c r="C940" s="298">
        <v>46108</v>
      </c>
      <c r="D940" s="299" t="s">
        <v>384</v>
      </c>
      <c r="E940" s="331">
        <v>69.95</v>
      </c>
      <c r="F940" s="331"/>
      <c r="G940" s="333">
        <f t="shared" si="22"/>
        <v>5773.4999999999854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3</v>
      </c>
      <c r="C941" s="298">
        <v>46108</v>
      </c>
      <c r="D941" s="299" t="s">
        <v>348</v>
      </c>
      <c r="E941" s="331">
        <v>10.78</v>
      </c>
      <c r="F941" s="331"/>
      <c r="G941" s="333">
        <f t="shared" si="22"/>
        <v>5843.4499999999853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6</v>
      </c>
      <c r="C942" s="298">
        <v>46108</v>
      </c>
      <c r="D942" s="299" t="s">
        <v>300</v>
      </c>
      <c r="E942" s="331">
        <v>15.84</v>
      </c>
      <c r="F942" s="331"/>
      <c r="G942" s="333">
        <f t="shared" si="22"/>
        <v>5854.229999999985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8</v>
      </c>
      <c r="C943" s="298">
        <v>46108</v>
      </c>
      <c r="D943" s="299" t="s">
        <v>385</v>
      </c>
      <c r="E943" s="331">
        <v>22.48</v>
      </c>
      <c r="F943" s="331"/>
      <c r="G943" s="333">
        <f t="shared" si="22"/>
        <v>5870.0699999999852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2</v>
      </c>
      <c r="C944" s="298">
        <v>46107</v>
      </c>
      <c r="D944" s="299" t="s">
        <v>358</v>
      </c>
      <c r="E944" s="331">
        <v>11.17</v>
      </c>
      <c r="F944" s="331"/>
      <c r="G944" s="333">
        <f t="shared" si="22"/>
        <v>5892.5499999999847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2</v>
      </c>
      <c r="C945" s="298">
        <v>46107</v>
      </c>
      <c r="D945" s="299" t="s">
        <v>386</v>
      </c>
      <c r="E945" s="331">
        <v>14.38</v>
      </c>
      <c r="F945" s="331"/>
      <c r="G945" s="333">
        <f t="shared" si="22"/>
        <v>5903.7199999999848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8</v>
      </c>
      <c r="C946" s="298">
        <v>46107</v>
      </c>
      <c r="D946" s="299" t="s">
        <v>387</v>
      </c>
      <c r="E946" s="331">
        <v>45</v>
      </c>
      <c r="F946" s="331"/>
      <c r="G946" s="333">
        <f t="shared" si="22"/>
        <v>5918.0999999999849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2</v>
      </c>
      <c r="C947" s="298">
        <v>46107</v>
      </c>
      <c r="D947" s="299" t="s">
        <v>324</v>
      </c>
      <c r="E947" s="331">
        <v>9.0299999999999994</v>
      </c>
      <c r="F947" s="331"/>
      <c r="G947" s="333">
        <f t="shared" si="22"/>
        <v>5963.0999999999849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2</v>
      </c>
      <c r="C948" s="298">
        <v>46107</v>
      </c>
      <c r="D948" s="299" t="s">
        <v>301</v>
      </c>
      <c r="E948" s="331">
        <v>30</v>
      </c>
      <c r="F948" s="331"/>
      <c r="G948" s="333">
        <f t="shared" si="22"/>
        <v>5972.1299999999846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6</v>
      </c>
      <c r="C949" s="298">
        <v>46106</v>
      </c>
      <c r="D949" s="299" t="s">
        <v>388</v>
      </c>
      <c r="E949" s="331">
        <v>12</v>
      </c>
      <c r="F949" s="331"/>
      <c r="G949" s="333">
        <f t="shared" si="22"/>
        <v>6002.1299999999846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6</v>
      </c>
      <c r="C950" s="298">
        <v>46106</v>
      </c>
      <c r="D950" s="299" t="s">
        <v>389</v>
      </c>
      <c r="E950" s="331">
        <v>20</v>
      </c>
      <c r="F950" s="331"/>
      <c r="G950" s="333">
        <f t="shared" si="22"/>
        <v>6014.1299999999846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2</v>
      </c>
      <c r="C951" s="298">
        <v>46106</v>
      </c>
      <c r="D951" s="299" t="s">
        <v>296</v>
      </c>
      <c r="E951" s="331">
        <v>21.05</v>
      </c>
      <c r="F951" s="331"/>
      <c r="G951" s="333">
        <f t="shared" si="22"/>
        <v>6034.1299999999846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4</v>
      </c>
      <c r="C952" s="298">
        <v>46106</v>
      </c>
      <c r="D952" s="299" t="s">
        <v>296</v>
      </c>
      <c r="E952" s="331">
        <v>38.58</v>
      </c>
      <c r="F952" s="331"/>
      <c r="G952" s="333">
        <f t="shared" si="22"/>
        <v>6055.1799999999848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294</v>
      </c>
      <c r="B953" s="330">
        <v>12</v>
      </c>
      <c r="C953" s="298">
        <v>46106</v>
      </c>
      <c r="D953" s="299" t="s">
        <v>314</v>
      </c>
      <c r="E953" s="331">
        <v>204.47</v>
      </c>
      <c r="F953" s="331"/>
      <c r="G953" s="333">
        <f t="shared" si="22"/>
        <v>6093.7599999999848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294</v>
      </c>
      <c r="B954" s="330">
        <v>24</v>
      </c>
      <c r="C954" s="298">
        <v>46105</v>
      </c>
      <c r="D954" s="299" t="s">
        <v>860</v>
      </c>
      <c r="E954" s="331">
        <v>86.58</v>
      </c>
      <c r="F954" s="331"/>
      <c r="G954" s="333">
        <f t="shared" si="22"/>
        <v>6298.229999999985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6</v>
      </c>
      <c r="C955" s="298">
        <v>46105</v>
      </c>
      <c r="D955" s="299" t="s">
        <v>389</v>
      </c>
      <c r="E955" s="331">
        <v>20</v>
      </c>
      <c r="F955" s="331"/>
      <c r="G955" s="333">
        <f t="shared" si="22"/>
        <v>6384.8099999999849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2</v>
      </c>
      <c r="C956" s="298">
        <v>46105</v>
      </c>
      <c r="D956" s="299" t="s">
        <v>390</v>
      </c>
      <c r="E956" s="331">
        <v>15.29</v>
      </c>
      <c r="F956" s="331"/>
      <c r="G956" s="333">
        <f t="shared" si="22"/>
        <v>6404.8099999999849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8</v>
      </c>
      <c r="C957" s="298">
        <v>46105</v>
      </c>
      <c r="D957" s="299" t="s">
        <v>308</v>
      </c>
      <c r="E957" s="331">
        <v>47.99</v>
      </c>
      <c r="F957" s="331"/>
      <c r="G957" s="333">
        <f t="shared" si="22"/>
        <v>6420.0999999999849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294</v>
      </c>
      <c r="B958" s="330">
        <v>23</v>
      </c>
      <c r="C958" s="298">
        <v>46104</v>
      </c>
      <c r="D958" s="299" t="s">
        <v>67</v>
      </c>
      <c r="E958" s="331">
        <v>650.88</v>
      </c>
      <c r="F958" s="331"/>
      <c r="G958" s="333">
        <f t="shared" si="22"/>
        <v>6468.0899999999847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2</v>
      </c>
      <c r="C959" s="298">
        <v>46104</v>
      </c>
      <c r="D959" s="299" t="s">
        <v>391</v>
      </c>
      <c r="E959" s="331">
        <v>46</v>
      </c>
      <c r="F959" s="331"/>
      <c r="G959" s="333">
        <f t="shared" si="22"/>
        <v>7118.9699999999848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2</v>
      </c>
      <c r="C960" s="298">
        <v>46103</v>
      </c>
      <c r="D960" s="299" t="s">
        <v>392</v>
      </c>
      <c r="E960" s="331">
        <v>24.81</v>
      </c>
      <c r="F960" s="331"/>
      <c r="G960" s="333">
        <f t="shared" si="22"/>
        <v>7164.9699999999848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4</v>
      </c>
      <c r="C961" s="298">
        <v>46103</v>
      </c>
      <c r="D961" s="299" t="s">
        <v>296</v>
      </c>
      <c r="E961" s="331">
        <v>28.77</v>
      </c>
      <c r="F961" s="331"/>
      <c r="G961" s="333">
        <f t="shared" si="22"/>
        <v>7189.7799999999852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8</v>
      </c>
      <c r="C962" s="298">
        <v>46103</v>
      </c>
      <c r="D962" s="299" t="s">
        <v>296</v>
      </c>
      <c r="E962" s="331">
        <v>11.9</v>
      </c>
      <c r="F962" s="331"/>
      <c r="G962" s="333">
        <f t="shared" si="22"/>
        <v>7218.5499999999856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1</v>
      </c>
      <c r="C963" s="298">
        <v>46103</v>
      </c>
      <c r="D963" s="299" t="s">
        <v>300</v>
      </c>
      <c r="E963" s="331">
        <v>42.59</v>
      </c>
      <c r="F963" s="331"/>
      <c r="G963" s="333">
        <f t="shared" si="22"/>
        <v>7230.4499999999853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6</v>
      </c>
      <c r="C964" s="298">
        <v>46103</v>
      </c>
      <c r="D964" s="299" t="s">
        <v>300</v>
      </c>
      <c r="E964" s="331">
        <v>17.579999999999998</v>
      </c>
      <c r="F964" s="331"/>
      <c r="G964" s="333">
        <f t="shared" si="22"/>
        <v>7273.0399999999854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1</v>
      </c>
      <c r="C965" s="298">
        <v>46103</v>
      </c>
      <c r="D965" s="299" t="s">
        <v>300</v>
      </c>
      <c r="E965" s="331">
        <v>11.99</v>
      </c>
      <c r="F965" s="331"/>
      <c r="G965" s="333">
        <f t="shared" si="22"/>
        <v>7290.6199999999853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1</v>
      </c>
      <c r="C966" s="298">
        <v>46103</v>
      </c>
      <c r="D966" s="299" t="s">
        <v>311</v>
      </c>
      <c r="E966" s="331">
        <v>81.31</v>
      </c>
      <c r="F966" s="331"/>
      <c r="G966" s="333">
        <f t="shared" si="22"/>
        <v>7302.6099999999851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1</v>
      </c>
      <c r="C967" s="298">
        <v>46103</v>
      </c>
      <c r="D967" s="299" t="s">
        <v>393</v>
      </c>
      <c r="E967" s="331">
        <v>38.44</v>
      </c>
      <c r="F967" s="331"/>
      <c r="G967" s="333">
        <f t="shared" si="22"/>
        <v>7383.9199999999855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2</v>
      </c>
      <c r="C968" s="298">
        <v>46103</v>
      </c>
      <c r="D968" s="299" t="s">
        <v>394</v>
      </c>
      <c r="E968" s="331">
        <v>35.700000000000003</v>
      </c>
      <c r="F968" s="331"/>
      <c r="G968" s="333">
        <f t="shared" si="22"/>
        <v>7422.3599999999851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6</v>
      </c>
      <c r="C969" s="298">
        <v>46102</v>
      </c>
      <c r="D969" s="299" t="s">
        <v>300</v>
      </c>
      <c r="E969" s="331">
        <v>10.64</v>
      </c>
      <c r="F969" s="331"/>
      <c r="G969" s="333">
        <f t="shared" si="22"/>
        <v>7458.0599999999849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1</v>
      </c>
      <c r="C970" s="298">
        <v>46102</v>
      </c>
      <c r="D970" s="299" t="s">
        <v>300</v>
      </c>
      <c r="E970" s="331">
        <v>28.69</v>
      </c>
      <c r="F970" s="331"/>
      <c r="G970" s="333">
        <f t="shared" si="22"/>
        <v>7468.6999999999853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3</v>
      </c>
      <c r="C971" s="298">
        <v>46102</v>
      </c>
      <c r="D971" s="299" t="s">
        <v>348</v>
      </c>
      <c r="E971" s="331">
        <v>11.59</v>
      </c>
      <c r="F971" s="331"/>
      <c r="G971" s="333">
        <f t="shared" si="22"/>
        <v>7497.3899999999849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291</v>
      </c>
      <c r="B972" s="330">
        <v>41</v>
      </c>
      <c r="C972" s="298">
        <v>46102</v>
      </c>
      <c r="D972" s="299" t="s">
        <v>383</v>
      </c>
      <c r="E972" s="331"/>
      <c r="F972" s="331">
        <v>400</v>
      </c>
      <c r="G972" s="333">
        <f t="shared" si="22"/>
        <v>7508.979999999985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5</v>
      </c>
      <c r="C973" s="298">
        <v>46102</v>
      </c>
      <c r="D973" s="299" t="s">
        <v>395</v>
      </c>
      <c r="E973" s="331">
        <v>170</v>
      </c>
      <c r="F973" s="331"/>
      <c r="G973" s="333">
        <f t="shared" si="22"/>
        <v>7108.979999999985</v>
      </c>
      <c r="H973" s="334" t="s">
        <v>298</v>
      </c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5</v>
      </c>
      <c r="C974" s="298">
        <v>46102</v>
      </c>
      <c r="D974" s="299" t="s">
        <v>354</v>
      </c>
      <c r="E974" s="331">
        <v>70</v>
      </c>
      <c r="F974" s="331"/>
      <c r="G974" s="333">
        <f t="shared" si="22"/>
        <v>7278.979999999985</v>
      </c>
      <c r="H974" s="334" t="s">
        <v>298</v>
      </c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5</v>
      </c>
      <c r="C975" s="298">
        <v>46102</v>
      </c>
      <c r="D975" s="299" t="s">
        <v>396</v>
      </c>
      <c r="E975" s="331">
        <v>40</v>
      </c>
      <c r="F975" s="331"/>
      <c r="G975" s="333">
        <f t="shared" ref="G975:G1229" si="23">G976-E975+F975</f>
        <v>7348.979999999985</v>
      </c>
      <c r="H975" s="334" t="s">
        <v>298</v>
      </c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3</v>
      </c>
      <c r="C976" s="298">
        <v>46102</v>
      </c>
      <c r="D976" s="299" t="s">
        <v>348</v>
      </c>
      <c r="E976" s="331">
        <v>25</v>
      </c>
      <c r="F976" s="331"/>
      <c r="G976" s="333">
        <f t="shared" si="23"/>
        <v>7388.979999999985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1</v>
      </c>
      <c r="C977" s="298">
        <v>46102</v>
      </c>
      <c r="D977" s="299" t="s">
        <v>304</v>
      </c>
      <c r="E977" s="331">
        <v>65.19</v>
      </c>
      <c r="F977" s="331"/>
      <c r="G977" s="333">
        <f t="shared" si="23"/>
        <v>7413.979999999985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4</v>
      </c>
      <c r="C978" s="298">
        <v>46102</v>
      </c>
      <c r="D978" s="299" t="s">
        <v>310</v>
      </c>
      <c r="E978" s="331">
        <v>37.450000000000003</v>
      </c>
      <c r="F978" s="331"/>
      <c r="G978" s="333">
        <f t="shared" si="23"/>
        <v>7479.1699999999846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8</v>
      </c>
      <c r="C979" s="298">
        <v>46101</v>
      </c>
      <c r="D979" s="299" t="s">
        <v>356</v>
      </c>
      <c r="E979" s="331">
        <v>65.099999999999994</v>
      </c>
      <c r="F979" s="331"/>
      <c r="G979" s="333">
        <f t="shared" si="23"/>
        <v>7516.6199999999844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294</v>
      </c>
      <c r="B980" s="330">
        <v>22</v>
      </c>
      <c r="C980" s="298">
        <v>46101</v>
      </c>
      <c r="D980" s="299" t="s">
        <v>323</v>
      </c>
      <c r="E980" s="331">
        <v>20.22</v>
      </c>
      <c r="F980" s="331"/>
      <c r="G980" s="333">
        <f t="shared" si="23"/>
        <v>7581.7199999999848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6</v>
      </c>
      <c r="C981" s="298">
        <v>46101</v>
      </c>
      <c r="D981" s="299" t="s">
        <v>433</v>
      </c>
      <c r="E981" s="331">
        <v>-73</v>
      </c>
      <c r="F981" s="331"/>
      <c r="G981" s="333">
        <f t="shared" si="23"/>
        <v>7601.939999999985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6</v>
      </c>
      <c r="C982" s="298">
        <v>46101</v>
      </c>
      <c r="D982" s="299" t="s">
        <v>300</v>
      </c>
      <c r="E982" s="331">
        <v>34.68</v>
      </c>
      <c r="F982" s="331"/>
      <c r="G982" s="333">
        <f t="shared" si="23"/>
        <v>7528.939999999985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6</v>
      </c>
      <c r="C983" s="298">
        <v>46101</v>
      </c>
      <c r="D983" s="299" t="s">
        <v>397</v>
      </c>
      <c r="E983" s="331">
        <v>10.63</v>
      </c>
      <c r="F983" s="331"/>
      <c r="G983" s="333">
        <f t="shared" si="23"/>
        <v>7563.6199999999853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5</v>
      </c>
      <c r="C984" s="298">
        <v>46101</v>
      </c>
      <c r="D984" s="299" t="s">
        <v>398</v>
      </c>
      <c r="E984" s="331">
        <v>106.49</v>
      </c>
      <c r="F984" s="331"/>
      <c r="G984" s="333">
        <f t="shared" si="23"/>
        <v>7574.2499999999854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8</v>
      </c>
      <c r="C985" s="298">
        <v>46100</v>
      </c>
      <c r="D985" s="299" t="s">
        <v>357</v>
      </c>
      <c r="E985" s="331">
        <v>16.739999999999998</v>
      </c>
      <c r="F985" s="331"/>
      <c r="G985" s="333">
        <f t="shared" si="23"/>
        <v>7680.7399999999852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8</v>
      </c>
      <c r="C986" s="298">
        <v>46100</v>
      </c>
      <c r="D986" s="299" t="s">
        <v>399</v>
      </c>
      <c r="E986" s="331">
        <v>108.54</v>
      </c>
      <c r="F986" s="331"/>
      <c r="G986" s="333">
        <f t="shared" si="23"/>
        <v>7697.479999999985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294</v>
      </c>
      <c r="B987" s="330">
        <v>22</v>
      </c>
      <c r="C987" s="298">
        <v>46100</v>
      </c>
      <c r="D987" s="299" t="s">
        <v>835</v>
      </c>
      <c r="E987" s="331">
        <v>12.77</v>
      </c>
      <c r="F987" s="331"/>
      <c r="G987" s="333">
        <f t="shared" si="23"/>
        <v>7806.019999999985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8</v>
      </c>
      <c r="C988" s="298">
        <v>46100</v>
      </c>
      <c r="D988" s="299" t="s">
        <v>334</v>
      </c>
      <c r="E988" s="331">
        <v>28.33</v>
      </c>
      <c r="F988" s="331"/>
      <c r="G988" s="333">
        <f t="shared" si="23"/>
        <v>7818.7899999999854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2</v>
      </c>
      <c r="C989" s="298">
        <v>46100</v>
      </c>
      <c r="D989" s="299" t="s">
        <v>358</v>
      </c>
      <c r="E989" s="331">
        <v>17.45</v>
      </c>
      <c r="F989" s="331"/>
      <c r="G989" s="333">
        <f t="shared" si="23"/>
        <v>7847.1199999999853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294</v>
      </c>
      <c r="B990" s="330">
        <v>22</v>
      </c>
      <c r="C990" s="298">
        <v>46100</v>
      </c>
      <c r="D990" s="299" t="s">
        <v>328</v>
      </c>
      <c r="E990" s="331">
        <v>7.46</v>
      </c>
      <c r="F990" s="331"/>
      <c r="G990" s="333">
        <f t="shared" si="23"/>
        <v>7864.5699999999852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335</v>
      </c>
      <c r="B991" s="330" t="s">
        <v>335</v>
      </c>
      <c r="C991" s="298">
        <v>46100</v>
      </c>
      <c r="D991" s="299" t="s">
        <v>336</v>
      </c>
      <c r="E991" s="331">
        <v>172.29</v>
      </c>
      <c r="F991" s="331"/>
      <c r="G991" s="333">
        <f t="shared" si="23"/>
        <v>7872.0299999999852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294</v>
      </c>
      <c r="B992" s="330">
        <v>15</v>
      </c>
      <c r="C992" s="298">
        <v>46100</v>
      </c>
      <c r="D992" s="299" t="s">
        <v>185</v>
      </c>
      <c r="E992" s="331">
        <v>175.09</v>
      </c>
      <c r="F992" s="331"/>
      <c r="G992" s="333">
        <f t="shared" si="23"/>
        <v>8044.3199999999852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291</v>
      </c>
      <c r="B993" s="330">
        <v>39</v>
      </c>
      <c r="C993" s="298">
        <v>46100</v>
      </c>
      <c r="D993" s="299" t="s">
        <v>292</v>
      </c>
      <c r="E993" s="331"/>
      <c r="F993" s="331">
        <v>2763.78</v>
      </c>
      <c r="G993" s="333">
        <f t="shared" si="23"/>
        <v>8219.4099999999853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2</v>
      </c>
      <c r="C994" s="298">
        <v>46099</v>
      </c>
      <c r="D994" s="299" t="s">
        <v>400</v>
      </c>
      <c r="E994" s="331">
        <v>47.46</v>
      </c>
      <c r="F994" s="331"/>
      <c r="G994" s="333">
        <f t="shared" si="23"/>
        <v>5455.6299999999856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8</v>
      </c>
      <c r="C995" s="298">
        <v>46099</v>
      </c>
      <c r="D995" s="299" t="s">
        <v>400</v>
      </c>
      <c r="E995" s="331">
        <v>15.01</v>
      </c>
      <c r="F995" s="331"/>
      <c r="G995" s="333">
        <f t="shared" si="23"/>
        <v>5503.0899999999856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291</v>
      </c>
      <c r="B996" s="330">
        <v>40</v>
      </c>
      <c r="C996" s="298">
        <v>46099</v>
      </c>
      <c r="D996" s="299" t="s">
        <v>316</v>
      </c>
      <c r="E996" s="331"/>
      <c r="F996" s="331">
        <v>838.67</v>
      </c>
      <c r="G996" s="333">
        <f t="shared" si="23"/>
        <v>5518.0999999999858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2</v>
      </c>
      <c r="C997" s="298">
        <v>46099</v>
      </c>
      <c r="D997" s="299" t="s">
        <v>296</v>
      </c>
      <c r="E997" s="331">
        <v>14.67</v>
      </c>
      <c r="F997" s="331"/>
      <c r="G997" s="333">
        <f t="shared" si="23"/>
        <v>4679.4299999999857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4</v>
      </c>
      <c r="C998" s="298">
        <v>46099</v>
      </c>
      <c r="D998" s="299" t="s">
        <v>296</v>
      </c>
      <c r="E998" s="331">
        <v>40.22</v>
      </c>
      <c r="F998" s="331"/>
      <c r="G998" s="333">
        <f t="shared" si="23"/>
        <v>4694.0999999999858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8</v>
      </c>
      <c r="C999" s="298">
        <v>46099</v>
      </c>
      <c r="D999" s="299" t="s">
        <v>295</v>
      </c>
      <c r="E999" s="331">
        <v>3.49</v>
      </c>
      <c r="F999" s="331"/>
      <c r="G999" s="333">
        <f t="shared" si="23"/>
        <v>4734.3199999999861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294</v>
      </c>
      <c r="B1000" s="330">
        <v>22</v>
      </c>
      <c r="C1000" s="298">
        <v>46099</v>
      </c>
      <c r="D1000" s="299" t="s">
        <v>401</v>
      </c>
      <c r="E1000" s="331">
        <v>13.84</v>
      </c>
      <c r="F1000" s="331"/>
      <c r="G1000" s="333">
        <f t="shared" si="23"/>
        <v>4737.8099999999858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294</v>
      </c>
      <c r="B1001" s="330">
        <v>17</v>
      </c>
      <c r="C1001" s="298">
        <v>46098</v>
      </c>
      <c r="D1001" s="299" t="s">
        <v>188</v>
      </c>
      <c r="E1001" s="331">
        <v>42.65</v>
      </c>
      <c r="F1001" s="331"/>
      <c r="G1001" s="333">
        <f t="shared" si="23"/>
        <v>4751.649999999986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294</v>
      </c>
      <c r="B1002" s="330">
        <v>23</v>
      </c>
      <c r="C1002" s="298">
        <v>46098</v>
      </c>
      <c r="D1002" s="299" t="s">
        <v>402</v>
      </c>
      <c r="E1002" s="331">
        <v>529.46</v>
      </c>
      <c r="F1002" s="331"/>
      <c r="G1002" s="333">
        <f t="shared" si="23"/>
        <v>4794.2999999999856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294</v>
      </c>
      <c r="B1003" s="330">
        <v>43</v>
      </c>
      <c r="C1003" s="298">
        <v>46098</v>
      </c>
      <c r="D1003" s="299" t="s">
        <v>333</v>
      </c>
      <c r="E1003" s="331">
        <v>22.35</v>
      </c>
      <c r="F1003" s="331"/>
      <c r="G1003" s="333">
        <f t="shared" si="23"/>
        <v>5323.7599999999857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294</v>
      </c>
      <c r="B1004" s="330">
        <v>42</v>
      </c>
      <c r="C1004" s="298">
        <v>46098</v>
      </c>
      <c r="D1004" s="299" t="s">
        <v>333</v>
      </c>
      <c r="E1004" s="331">
        <v>37.25</v>
      </c>
      <c r="F1004" s="331"/>
      <c r="G1004" s="333">
        <f t="shared" si="23"/>
        <v>5346.109999999986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8</v>
      </c>
      <c r="C1005" s="298">
        <v>46098</v>
      </c>
      <c r="D1005" s="299" t="s">
        <v>319</v>
      </c>
      <c r="E1005" s="331">
        <v>3.99</v>
      </c>
      <c r="F1005" s="331"/>
      <c r="G1005" s="333">
        <f t="shared" si="23"/>
        <v>5383.359999999986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8</v>
      </c>
      <c r="C1006" s="298">
        <v>46098</v>
      </c>
      <c r="D1006" s="299" t="s">
        <v>319</v>
      </c>
      <c r="E1006" s="331">
        <v>24.47</v>
      </c>
      <c r="F1006" s="331"/>
      <c r="G1006" s="333">
        <f t="shared" si="23"/>
        <v>5387.3499999999858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294</v>
      </c>
      <c r="B1007" s="330">
        <v>21</v>
      </c>
      <c r="C1007" s="298">
        <v>46098</v>
      </c>
      <c r="D1007" s="299" t="s">
        <v>194</v>
      </c>
      <c r="E1007" s="331">
        <v>75.599999999999994</v>
      </c>
      <c r="F1007" s="331"/>
      <c r="G1007" s="333">
        <f t="shared" si="23"/>
        <v>5411.8199999999861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5</v>
      </c>
      <c r="C1008" s="298">
        <v>46097</v>
      </c>
      <c r="D1008" s="299" t="s">
        <v>340</v>
      </c>
      <c r="E1008" s="331">
        <v>21.3</v>
      </c>
      <c r="F1008" s="331"/>
      <c r="G1008" s="333">
        <f t="shared" si="23"/>
        <v>5487.4199999999864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294</v>
      </c>
      <c r="B1009" s="330">
        <v>11</v>
      </c>
      <c r="C1009" s="298">
        <v>46097</v>
      </c>
      <c r="D1009" s="299" t="s">
        <v>178</v>
      </c>
      <c r="E1009" s="331">
        <v>267.91000000000003</v>
      </c>
      <c r="F1009" s="331"/>
      <c r="G1009" s="333">
        <f t="shared" si="23"/>
        <v>5508.7199999999866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287</v>
      </c>
      <c r="B1010" s="330" t="s">
        <v>287</v>
      </c>
      <c r="C1010" s="298">
        <v>46097</v>
      </c>
      <c r="D1010" s="299" t="s">
        <v>403</v>
      </c>
      <c r="E1010" s="331"/>
      <c r="F1010" s="331">
        <v>80</v>
      </c>
      <c r="G1010" s="333">
        <f t="shared" si="23"/>
        <v>5776.6299999999865</v>
      </c>
      <c r="H1010" s="334" t="s">
        <v>298</v>
      </c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287</v>
      </c>
      <c r="B1011" s="330" t="s">
        <v>287</v>
      </c>
      <c r="C1011" s="298">
        <v>46097</v>
      </c>
      <c r="D1011" s="299" t="s">
        <v>302</v>
      </c>
      <c r="E1011" s="331">
        <v>80</v>
      </c>
      <c r="F1011" s="331"/>
      <c r="G1011" s="333">
        <f t="shared" si="23"/>
        <v>5696.6299999999865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4</v>
      </c>
      <c r="C1012" s="298">
        <v>46097</v>
      </c>
      <c r="D1012" s="299" t="s">
        <v>310</v>
      </c>
      <c r="E1012" s="331">
        <v>42.47</v>
      </c>
      <c r="F1012" s="331"/>
      <c r="G1012" s="333">
        <f t="shared" si="23"/>
        <v>5776.6299999999865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2</v>
      </c>
      <c r="C1013" s="298">
        <v>46097</v>
      </c>
      <c r="D1013" s="299" t="s">
        <v>296</v>
      </c>
      <c r="E1013" s="331">
        <v>11.18</v>
      </c>
      <c r="F1013" s="331"/>
      <c r="G1013" s="333">
        <f t="shared" si="23"/>
        <v>5819.0999999999867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2</v>
      </c>
      <c r="C1014" s="298">
        <v>46096</v>
      </c>
      <c r="D1014" s="299" t="s">
        <v>404</v>
      </c>
      <c r="E1014" s="331">
        <v>38.67</v>
      </c>
      <c r="F1014" s="331"/>
      <c r="G1014" s="333">
        <f t="shared" si="23"/>
        <v>5830.279999999987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3</v>
      </c>
      <c r="C1015" s="298">
        <v>46096</v>
      </c>
      <c r="D1015" s="299" t="s">
        <v>348</v>
      </c>
      <c r="E1015" s="331">
        <v>7.11</v>
      </c>
      <c r="F1015" s="331"/>
      <c r="G1015" s="333">
        <f t="shared" si="23"/>
        <v>5868.9499999999871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1</v>
      </c>
      <c r="C1016" s="298">
        <v>46096</v>
      </c>
      <c r="D1016" s="299" t="s">
        <v>304</v>
      </c>
      <c r="E1016" s="331">
        <v>126.64</v>
      </c>
      <c r="F1016" s="331"/>
      <c r="G1016" s="333">
        <f t="shared" si="23"/>
        <v>5876.0599999999868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1</v>
      </c>
      <c r="C1017" s="298">
        <v>46096</v>
      </c>
      <c r="D1017" s="299" t="s">
        <v>311</v>
      </c>
      <c r="E1017" s="331">
        <v>125.2</v>
      </c>
      <c r="F1017" s="331"/>
      <c r="G1017" s="333">
        <f t="shared" si="23"/>
        <v>6002.6999999999871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1</v>
      </c>
      <c r="C1018" s="298">
        <v>46096</v>
      </c>
      <c r="D1018" s="299" t="s">
        <v>306</v>
      </c>
      <c r="E1018" s="331">
        <v>37.159999999999997</v>
      </c>
      <c r="F1018" s="331"/>
      <c r="G1018" s="333">
        <f t="shared" si="23"/>
        <v>6127.8999999999869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294</v>
      </c>
      <c r="B1019" s="330">
        <v>16</v>
      </c>
      <c r="C1019" s="298">
        <v>46096</v>
      </c>
      <c r="D1019" s="299" t="s">
        <v>405</v>
      </c>
      <c r="E1019" s="331">
        <v>713.06</v>
      </c>
      <c r="F1019" s="331"/>
      <c r="G1019" s="333">
        <f t="shared" si="23"/>
        <v>6165.0599999999868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5</v>
      </c>
      <c r="C1020" s="298">
        <v>46095</v>
      </c>
      <c r="D1020" s="299" t="s">
        <v>406</v>
      </c>
      <c r="E1020" s="331">
        <v>24</v>
      </c>
      <c r="F1020" s="331"/>
      <c r="G1020" s="333">
        <f t="shared" si="23"/>
        <v>6878.1199999999862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3</v>
      </c>
      <c r="C1021" s="298">
        <v>46095</v>
      </c>
      <c r="D1021" s="299" t="s">
        <v>348</v>
      </c>
      <c r="E1021" s="331">
        <v>14.58</v>
      </c>
      <c r="F1021" s="331"/>
      <c r="G1021" s="333">
        <f t="shared" si="23"/>
        <v>6902.1199999999862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291</v>
      </c>
      <c r="B1022" s="330">
        <v>41</v>
      </c>
      <c r="C1022" s="298">
        <v>46094</v>
      </c>
      <c r="D1022" s="299" t="s">
        <v>407</v>
      </c>
      <c r="E1022" s="331"/>
      <c r="F1022" s="331">
        <v>300</v>
      </c>
      <c r="G1022" s="333">
        <f t="shared" si="23"/>
        <v>6916.6999999999862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289</v>
      </c>
      <c r="B1023" s="330">
        <v>1</v>
      </c>
      <c r="C1023" s="298">
        <v>46094</v>
      </c>
      <c r="D1023" s="299" t="s">
        <v>311</v>
      </c>
      <c r="E1023" s="331">
        <v>17.71</v>
      </c>
      <c r="F1023" s="331"/>
      <c r="G1023" s="333">
        <f t="shared" si="23"/>
        <v>6616.6999999999862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4</v>
      </c>
      <c r="C1024" s="298">
        <v>46094</v>
      </c>
      <c r="D1024" s="299" t="s">
        <v>296</v>
      </c>
      <c r="E1024" s="331">
        <v>31.56</v>
      </c>
      <c r="F1024" s="331"/>
      <c r="G1024" s="333">
        <f t="shared" si="23"/>
        <v>6634.4099999999862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2</v>
      </c>
      <c r="C1025" s="298">
        <v>46094</v>
      </c>
      <c r="D1025" s="299" t="s">
        <v>296</v>
      </c>
      <c r="E1025" s="331">
        <v>34.79</v>
      </c>
      <c r="F1025" s="331"/>
      <c r="G1025" s="333">
        <f t="shared" si="23"/>
        <v>6665.9699999999866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2</v>
      </c>
      <c r="C1026" s="298">
        <v>46094</v>
      </c>
      <c r="D1026" s="299" t="s">
        <v>408</v>
      </c>
      <c r="E1026" s="331">
        <v>23.9</v>
      </c>
      <c r="F1026" s="331"/>
      <c r="G1026" s="333">
        <f t="shared" si="23"/>
        <v>6700.7599999999866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3</v>
      </c>
      <c r="C1027" s="298">
        <v>46094</v>
      </c>
      <c r="D1027" s="299" t="s">
        <v>348</v>
      </c>
      <c r="E1027" s="331">
        <v>7.26</v>
      </c>
      <c r="F1027" s="331"/>
      <c r="G1027" s="333">
        <f t="shared" si="23"/>
        <v>6724.6599999999862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5</v>
      </c>
      <c r="C1028" s="298">
        <v>46094</v>
      </c>
      <c r="D1028" s="299" t="s">
        <v>354</v>
      </c>
      <c r="E1028" s="331">
        <v>85</v>
      </c>
      <c r="F1028" s="331"/>
      <c r="G1028" s="333">
        <f t="shared" si="23"/>
        <v>6731.9199999999864</v>
      </c>
      <c r="H1028" s="334" t="s">
        <v>298</v>
      </c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289</v>
      </c>
      <c r="B1029" s="330">
        <v>8</v>
      </c>
      <c r="C1029" s="298">
        <v>46093</v>
      </c>
      <c r="D1029" s="299" t="s">
        <v>409</v>
      </c>
      <c r="E1029" s="331">
        <v>51.22</v>
      </c>
      <c r="F1029" s="331"/>
      <c r="G1029" s="333">
        <f t="shared" si="23"/>
        <v>6816.9199999999864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2</v>
      </c>
      <c r="C1030" s="298">
        <v>46093</v>
      </c>
      <c r="D1030" s="299" t="s">
        <v>410</v>
      </c>
      <c r="E1030" s="331">
        <v>57.43</v>
      </c>
      <c r="F1030" s="331"/>
      <c r="G1030" s="333">
        <f t="shared" si="23"/>
        <v>6868.1399999999867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289</v>
      </c>
      <c r="B1031" s="330">
        <v>2</v>
      </c>
      <c r="C1031" s="298">
        <v>46093</v>
      </c>
      <c r="D1031" s="299" t="s">
        <v>358</v>
      </c>
      <c r="E1031" s="331">
        <v>17.45</v>
      </c>
      <c r="F1031" s="331"/>
      <c r="G1031" s="333">
        <f t="shared" si="23"/>
        <v>6925.569999999987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289</v>
      </c>
      <c r="B1032" s="330">
        <v>8</v>
      </c>
      <c r="C1032" s="298">
        <v>46093</v>
      </c>
      <c r="D1032" s="299" t="s">
        <v>319</v>
      </c>
      <c r="E1032" s="331">
        <v>7.92</v>
      </c>
      <c r="F1032" s="331"/>
      <c r="G1032" s="333">
        <f t="shared" si="23"/>
        <v>6943.0199999999868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291</v>
      </c>
      <c r="B1033" s="330">
        <v>38</v>
      </c>
      <c r="C1033" s="298">
        <v>46093</v>
      </c>
      <c r="D1033" s="299" t="s">
        <v>293</v>
      </c>
      <c r="E1033" s="331"/>
      <c r="F1033" s="331">
        <v>4726.92</v>
      </c>
      <c r="G1033" s="333">
        <f t="shared" si="23"/>
        <v>6950.9399999999869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2</v>
      </c>
      <c r="C1034" s="298">
        <v>46093</v>
      </c>
      <c r="D1034" s="299" t="s">
        <v>386</v>
      </c>
      <c r="E1034" s="331">
        <v>15</v>
      </c>
      <c r="F1034" s="331"/>
      <c r="G1034" s="333">
        <f t="shared" si="23"/>
        <v>2224.0199999999868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289</v>
      </c>
      <c r="B1035" s="330">
        <v>6</v>
      </c>
      <c r="C1035" s="298">
        <v>46093</v>
      </c>
      <c r="D1035" s="299" t="s">
        <v>411</v>
      </c>
      <c r="E1035" s="331">
        <v>12</v>
      </c>
      <c r="F1035" s="331"/>
      <c r="G1035" s="333">
        <f t="shared" si="23"/>
        <v>2239.0199999999868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294</v>
      </c>
      <c r="B1036" s="330">
        <v>19</v>
      </c>
      <c r="C1036" s="298">
        <v>46093</v>
      </c>
      <c r="D1036" s="299" t="s">
        <v>191</v>
      </c>
      <c r="E1036" s="331">
        <v>200</v>
      </c>
      <c r="F1036" s="331"/>
      <c r="G1036" s="333">
        <f t="shared" si="23"/>
        <v>2251.0199999999868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6</v>
      </c>
      <c r="C1037" s="298">
        <v>46092</v>
      </c>
      <c r="D1037" s="299" t="s">
        <v>412</v>
      </c>
      <c r="E1037" s="331">
        <v>-10.050000000000001</v>
      </c>
      <c r="F1037" s="331"/>
      <c r="G1037" s="333">
        <f t="shared" si="23"/>
        <v>2451.0199999999868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6</v>
      </c>
      <c r="C1038" s="298">
        <v>46092</v>
      </c>
      <c r="D1038" s="299" t="s">
        <v>413</v>
      </c>
      <c r="E1038" s="331">
        <v>25</v>
      </c>
      <c r="F1038" s="331"/>
      <c r="G1038" s="333">
        <f t="shared" si="23"/>
        <v>2440.9699999999866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289</v>
      </c>
      <c r="B1039" s="330">
        <v>2</v>
      </c>
      <c r="C1039" s="298">
        <v>46092</v>
      </c>
      <c r="D1039" s="299" t="s">
        <v>301</v>
      </c>
      <c r="E1039" s="331">
        <v>-9</v>
      </c>
      <c r="F1039" s="331"/>
      <c r="G1039" s="333">
        <f t="shared" si="23"/>
        <v>2465.9699999999866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291</v>
      </c>
      <c r="B1040" s="330">
        <v>41</v>
      </c>
      <c r="C1040" s="298">
        <v>46092</v>
      </c>
      <c r="D1040" s="299" t="s">
        <v>407</v>
      </c>
      <c r="E1040" s="331"/>
      <c r="F1040" s="331">
        <v>500</v>
      </c>
      <c r="G1040" s="333">
        <f t="shared" si="23"/>
        <v>2456.9699999999866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289</v>
      </c>
      <c r="B1041" s="330">
        <v>2</v>
      </c>
      <c r="C1041" s="298">
        <v>46092</v>
      </c>
      <c r="D1041" s="299" t="s">
        <v>296</v>
      </c>
      <c r="E1041" s="331">
        <v>16.170000000000002</v>
      </c>
      <c r="F1041" s="331"/>
      <c r="G1041" s="333">
        <f t="shared" si="23"/>
        <v>1956.9699999999864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294</v>
      </c>
      <c r="B1042" s="330">
        <v>22</v>
      </c>
      <c r="C1042" s="298">
        <v>46092</v>
      </c>
      <c r="D1042" s="299" t="s">
        <v>352</v>
      </c>
      <c r="E1042" s="331">
        <v>19.16</v>
      </c>
      <c r="F1042" s="331"/>
      <c r="G1042" s="333">
        <f t="shared" si="23"/>
        <v>1973.1399999999865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335</v>
      </c>
      <c r="B1043" s="330" t="s">
        <v>335</v>
      </c>
      <c r="C1043" s="298">
        <v>46091</v>
      </c>
      <c r="D1043" s="299" t="s">
        <v>447</v>
      </c>
      <c r="E1043" s="331">
        <v>47.28</v>
      </c>
      <c r="F1043" s="331"/>
      <c r="G1043" s="333">
        <f t="shared" si="23"/>
        <v>1992.2999999999865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294</v>
      </c>
      <c r="B1044" s="330">
        <v>13</v>
      </c>
      <c r="C1044" s="298">
        <v>46091</v>
      </c>
      <c r="D1044" s="299" t="s">
        <v>182</v>
      </c>
      <c r="E1044" s="331">
        <v>134.93</v>
      </c>
      <c r="F1044" s="331"/>
      <c r="G1044" s="333">
        <f t="shared" si="23"/>
        <v>2039.5799999999865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8</v>
      </c>
      <c r="C1045" s="298">
        <v>46091</v>
      </c>
      <c r="D1045" s="299" t="s">
        <v>295</v>
      </c>
      <c r="E1045" s="331">
        <v>7.44</v>
      </c>
      <c r="F1045" s="331"/>
      <c r="G1045" s="333">
        <f t="shared" si="23"/>
        <v>2174.5099999999866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289</v>
      </c>
      <c r="B1046" s="330">
        <v>4</v>
      </c>
      <c r="C1046" s="298">
        <v>46091</v>
      </c>
      <c r="D1046" s="299" t="s">
        <v>295</v>
      </c>
      <c r="E1046" s="331">
        <v>29.53</v>
      </c>
      <c r="F1046" s="331"/>
      <c r="G1046" s="333">
        <f t="shared" si="23"/>
        <v>2181.9499999999866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4</v>
      </c>
      <c r="C1047" s="298">
        <v>46091</v>
      </c>
      <c r="D1047" s="299" t="s">
        <v>310</v>
      </c>
      <c r="E1047" s="331">
        <v>34.119999999999997</v>
      </c>
      <c r="F1047" s="331"/>
      <c r="G1047" s="333">
        <f t="shared" si="23"/>
        <v>2211.4799999999868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289</v>
      </c>
      <c r="B1048" s="330">
        <v>2</v>
      </c>
      <c r="C1048" s="298">
        <v>46091</v>
      </c>
      <c r="D1048" s="299" t="s">
        <v>414</v>
      </c>
      <c r="E1048" s="331">
        <v>18.57</v>
      </c>
      <c r="F1048" s="331"/>
      <c r="G1048" s="333">
        <f t="shared" si="23"/>
        <v>2245.5999999999867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294</v>
      </c>
      <c r="B1049" s="330">
        <v>16</v>
      </c>
      <c r="C1049" s="298">
        <v>46091</v>
      </c>
      <c r="D1049" s="299" t="s">
        <v>415</v>
      </c>
      <c r="E1049" s="331">
        <v>107</v>
      </c>
      <c r="F1049" s="331"/>
      <c r="G1049" s="333">
        <f t="shared" si="23"/>
        <v>2264.1699999999869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294</v>
      </c>
      <c r="B1050" s="330">
        <v>18</v>
      </c>
      <c r="C1050" s="298">
        <v>46090</v>
      </c>
      <c r="D1050" s="299" t="s">
        <v>361</v>
      </c>
      <c r="E1050" s="331">
        <v>400</v>
      </c>
      <c r="F1050" s="331"/>
      <c r="G1050" s="333">
        <f t="shared" si="23"/>
        <v>2371.1699999999869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4</v>
      </c>
      <c r="C1051" s="298">
        <v>46090</v>
      </c>
      <c r="D1051" s="299" t="s">
        <v>296</v>
      </c>
      <c r="E1051" s="331">
        <v>24.69</v>
      </c>
      <c r="F1051" s="331"/>
      <c r="G1051" s="333">
        <f t="shared" si="23"/>
        <v>2771.1699999999869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3</v>
      </c>
      <c r="C1052" s="298">
        <v>46090</v>
      </c>
      <c r="D1052" s="299" t="s">
        <v>416</v>
      </c>
      <c r="E1052" s="331">
        <v>4.59</v>
      </c>
      <c r="F1052" s="331"/>
      <c r="G1052" s="333">
        <f t="shared" si="23"/>
        <v>2795.8599999999869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294</v>
      </c>
      <c r="B1053" s="330">
        <v>9</v>
      </c>
      <c r="C1053" s="298">
        <v>46090</v>
      </c>
      <c r="D1053" s="299" t="s">
        <v>58</v>
      </c>
      <c r="E1053" s="331">
        <v>1281.53</v>
      </c>
      <c r="F1053" s="331"/>
      <c r="G1053" s="333">
        <f t="shared" si="23"/>
        <v>2800.4499999999871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289</v>
      </c>
      <c r="B1054" s="330">
        <v>7</v>
      </c>
      <c r="C1054" s="298">
        <v>46090</v>
      </c>
      <c r="D1054" s="299" t="s">
        <v>338</v>
      </c>
      <c r="E1054" s="331">
        <v>40.61</v>
      </c>
      <c r="F1054" s="331"/>
      <c r="G1054" s="333">
        <f t="shared" si="23"/>
        <v>4081.9799999999873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287</v>
      </c>
      <c r="B1055" s="330" t="s">
        <v>287</v>
      </c>
      <c r="C1055" s="298">
        <v>46090</v>
      </c>
      <c r="D1055" s="299" t="s">
        <v>417</v>
      </c>
      <c r="E1055" s="331">
        <v>380</v>
      </c>
      <c r="F1055" s="331">
        <v>380</v>
      </c>
      <c r="G1055" s="333">
        <f t="shared" si="23"/>
        <v>4122.5899999999874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2</v>
      </c>
      <c r="C1056" s="298">
        <v>46090</v>
      </c>
      <c r="D1056" s="299" t="s">
        <v>418</v>
      </c>
      <c r="E1056" s="331">
        <v>15</v>
      </c>
      <c r="F1056" s="331"/>
      <c r="G1056" s="333">
        <f t="shared" si="23"/>
        <v>4122.5899999999874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2</v>
      </c>
      <c r="C1057" s="298">
        <v>46090</v>
      </c>
      <c r="D1057" s="299" t="s">
        <v>386</v>
      </c>
      <c r="E1057" s="331">
        <v>15</v>
      </c>
      <c r="F1057" s="331"/>
      <c r="G1057" s="333">
        <f t="shared" si="23"/>
        <v>4137.5899999999874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6</v>
      </c>
      <c r="C1058" s="298">
        <v>46090</v>
      </c>
      <c r="D1058" s="299" t="s">
        <v>300</v>
      </c>
      <c r="E1058" s="331">
        <v>70.66</v>
      </c>
      <c r="F1058" s="331"/>
      <c r="G1058" s="333">
        <f t="shared" si="23"/>
        <v>4152.5899999999874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1</v>
      </c>
      <c r="C1059" s="298">
        <v>46089</v>
      </c>
      <c r="D1059" s="299" t="s">
        <v>311</v>
      </c>
      <c r="E1059" s="331">
        <v>109.77</v>
      </c>
      <c r="F1059" s="331"/>
      <c r="G1059" s="333">
        <f t="shared" si="23"/>
        <v>4223.2499999999873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6</v>
      </c>
      <c r="C1060" s="298">
        <v>46089</v>
      </c>
      <c r="D1060" s="299" t="s">
        <v>306</v>
      </c>
      <c r="E1060" s="331">
        <v>9.3800000000000008</v>
      </c>
      <c r="F1060" s="331"/>
      <c r="G1060" s="333">
        <f t="shared" si="23"/>
        <v>4333.0199999999877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3</v>
      </c>
      <c r="C1061" s="298">
        <v>46089</v>
      </c>
      <c r="D1061" s="299" t="s">
        <v>419</v>
      </c>
      <c r="E1061" s="331">
        <v>3.85</v>
      </c>
      <c r="F1061" s="331"/>
      <c r="G1061" s="333">
        <f t="shared" si="23"/>
        <v>4342.3999999999878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2</v>
      </c>
      <c r="C1062" s="298">
        <v>46089</v>
      </c>
      <c r="D1062" s="299" t="s">
        <v>404</v>
      </c>
      <c r="E1062" s="331">
        <v>88.54</v>
      </c>
      <c r="F1062" s="331"/>
      <c r="G1062" s="333">
        <f t="shared" si="23"/>
        <v>4346.2499999999882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289</v>
      </c>
      <c r="B1063" s="330">
        <v>2</v>
      </c>
      <c r="C1063" s="298">
        <v>46089</v>
      </c>
      <c r="D1063" s="299" t="s">
        <v>358</v>
      </c>
      <c r="E1063" s="331">
        <v>8.3800000000000008</v>
      </c>
      <c r="F1063" s="331"/>
      <c r="G1063" s="333">
        <f t="shared" si="23"/>
        <v>4434.7899999999881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2</v>
      </c>
      <c r="C1064" s="298">
        <v>46089</v>
      </c>
      <c r="D1064" s="299" t="s">
        <v>301</v>
      </c>
      <c r="E1064" s="331">
        <v>39.549999999999997</v>
      </c>
      <c r="F1064" s="331"/>
      <c r="G1064" s="333">
        <f t="shared" si="23"/>
        <v>4443.1699999999882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4</v>
      </c>
      <c r="C1065" s="298">
        <v>46089</v>
      </c>
      <c r="D1065" s="299" t="s">
        <v>420</v>
      </c>
      <c r="E1065" s="331">
        <v>31.68</v>
      </c>
      <c r="F1065" s="331"/>
      <c r="G1065" s="333">
        <f t="shared" si="23"/>
        <v>4482.7199999999884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8</v>
      </c>
      <c r="C1066" s="298">
        <v>46088</v>
      </c>
      <c r="D1066" s="299" t="s">
        <v>308</v>
      </c>
      <c r="E1066" s="331">
        <v>24.65</v>
      </c>
      <c r="F1066" s="331"/>
      <c r="G1066" s="333">
        <f t="shared" si="23"/>
        <v>4514.3999999999887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2</v>
      </c>
      <c r="C1067" s="298">
        <v>46088</v>
      </c>
      <c r="D1067" s="299" t="s">
        <v>346</v>
      </c>
      <c r="E1067" s="331">
        <v>11.04</v>
      </c>
      <c r="F1067" s="331"/>
      <c r="G1067" s="333">
        <f t="shared" si="23"/>
        <v>4539.0499999999884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8</v>
      </c>
      <c r="C1068" s="298">
        <v>46088</v>
      </c>
      <c r="D1068" s="299" t="s">
        <v>319</v>
      </c>
      <c r="E1068" s="331">
        <v>11.5</v>
      </c>
      <c r="F1068" s="331"/>
      <c r="G1068" s="333">
        <f t="shared" si="23"/>
        <v>4550.0899999999883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289</v>
      </c>
      <c r="B1069" s="330">
        <v>8</v>
      </c>
      <c r="C1069" s="298">
        <v>46088</v>
      </c>
      <c r="D1069" s="299" t="s">
        <v>296</v>
      </c>
      <c r="E1069" s="331">
        <v>12.44</v>
      </c>
      <c r="F1069" s="331"/>
      <c r="G1069" s="333">
        <f t="shared" si="23"/>
        <v>4561.5899999999883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4</v>
      </c>
      <c r="C1070" s="298">
        <v>46088</v>
      </c>
      <c r="D1070" s="299" t="s">
        <v>296</v>
      </c>
      <c r="E1070" s="331">
        <v>23.62</v>
      </c>
      <c r="F1070" s="331"/>
      <c r="G1070" s="333">
        <f t="shared" si="23"/>
        <v>4574.0299999999879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289</v>
      </c>
      <c r="B1071" s="330">
        <v>2</v>
      </c>
      <c r="C1071" s="298">
        <v>46088</v>
      </c>
      <c r="D1071" s="299" t="s">
        <v>301</v>
      </c>
      <c r="E1071" s="331">
        <v>36.049999999999997</v>
      </c>
      <c r="F1071" s="331"/>
      <c r="G1071" s="333">
        <f t="shared" si="23"/>
        <v>4597.6499999999878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294</v>
      </c>
      <c r="B1072" s="330">
        <v>14</v>
      </c>
      <c r="C1072" s="298">
        <v>46087</v>
      </c>
      <c r="D1072" s="299" t="s">
        <v>366</v>
      </c>
      <c r="E1072" s="331">
        <v>66.67</v>
      </c>
      <c r="F1072" s="331"/>
      <c r="G1072" s="333">
        <f t="shared" si="23"/>
        <v>4633.699999999988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289</v>
      </c>
      <c r="B1073" s="330">
        <v>2</v>
      </c>
      <c r="C1073" s="298">
        <v>46087</v>
      </c>
      <c r="D1073" s="299" t="s">
        <v>296</v>
      </c>
      <c r="E1073" s="331">
        <v>17.850000000000001</v>
      </c>
      <c r="F1073" s="331"/>
      <c r="G1073" s="333">
        <f t="shared" si="23"/>
        <v>4700.3699999999881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1</v>
      </c>
      <c r="C1074" s="298">
        <v>46087</v>
      </c>
      <c r="D1074" s="299" t="s">
        <v>304</v>
      </c>
      <c r="E1074" s="331">
        <v>112.13</v>
      </c>
      <c r="F1074" s="331"/>
      <c r="G1074" s="333">
        <f t="shared" si="23"/>
        <v>4718.2199999999884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289</v>
      </c>
      <c r="B1075" s="330">
        <v>3</v>
      </c>
      <c r="C1075" s="298">
        <v>46087</v>
      </c>
      <c r="D1075" s="299" t="s">
        <v>324</v>
      </c>
      <c r="E1075" s="331">
        <v>7.31</v>
      </c>
      <c r="F1075" s="331"/>
      <c r="G1075" s="333">
        <f t="shared" si="23"/>
        <v>4830.3499999999885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291</v>
      </c>
      <c r="B1076" s="330">
        <v>39</v>
      </c>
      <c r="C1076" s="298">
        <v>46086</v>
      </c>
      <c r="D1076" s="299" t="s">
        <v>292</v>
      </c>
      <c r="E1076" s="331"/>
      <c r="F1076" s="331">
        <v>2763.78</v>
      </c>
      <c r="G1076" s="333">
        <f t="shared" si="23"/>
        <v>4837.6599999999889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4</v>
      </c>
      <c r="C1077" s="298">
        <v>46086</v>
      </c>
      <c r="D1077" s="299" t="s">
        <v>295</v>
      </c>
      <c r="E1077" s="331">
        <v>31.52</v>
      </c>
      <c r="F1077" s="331"/>
      <c r="G1077" s="333">
        <f t="shared" si="23"/>
        <v>2073.8799999999892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289</v>
      </c>
      <c r="B1078" s="330">
        <v>2</v>
      </c>
      <c r="C1078" s="298">
        <v>46086</v>
      </c>
      <c r="D1078" s="299" t="s">
        <v>358</v>
      </c>
      <c r="E1078" s="331">
        <v>14.86</v>
      </c>
      <c r="F1078" s="331"/>
      <c r="G1078" s="333">
        <f t="shared" si="23"/>
        <v>2105.3999999999892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289</v>
      </c>
      <c r="B1079" s="330">
        <v>8</v>
      </c>
      <c r="C1079" s="298">
        <v>46086</v>
      </c>
      <c r="D1079" s="299" t="s">
        <v>409</v>
      </c>
      <c r="E1079" s="331">
        <v>44.99</v>
      </c>
      <c r="F1079" s="331"/>
      <c r="G1079" s="333">
        <f t="shared" si="23"/>
        <v>2120.2599999999893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289</v>
      </c>
      <c r="B1080" s="330">
        <v>2</v>
      </c>
      <c r="C1080" s="298">
        <v>46085</v>
      </c>
      <c r="D1080" s="299" t="s">
        <v>421</v>
      </c>
      <c r="E1080" s="331">
        <v>15</v>
      </c>
      <c r="F1080" s="331"/>
      <c r="G1080" s="333">
        <f t="shared" si="23"/>
        <v>2165.2499999999891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289</v>
      </c>
      <c r="B1081" s="330">
        <v>2</v>
      </c>
      <c r="C1081" s="298">
        <v>46085</v>
      </c>
      <c r="D1081" s="299" t="s">
        <v>296</v>
      </c>
      <c r="E1081" s="331">
        <v>10.84</v>
      </c>
      <c r="F1081" s="331"/>
      <c r="G1081" s="333">
        <f t="shared" si="23"/>
        <v>2180.2499999999891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294</v>
      </c>
      <c r="B1082" s="330">
        <v>14</v>
      </c>
      <c r="C1082" s="298">
        <v>46085</v>
      </c>
      <c r="D1082" s="299" t="s">
        <v>367</v>
      </c>
      <c r="E1082" s="331">
        <v>68.739999999999995</v>
      </c>
      <c r="F1082" s="331"/>
      <c r="G1082" s="333">
        <f t="shared" si="23"/>
        <v>2191.0899999999892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289</v>
      </c>
      <c r="B1083" s="330">
        <v>4</v>
      </c>
      <c r="C1083" s="298">
        <v>46085</v>
      </c>
      <c r="D1083" s="299" t="s">
        <v>310</v>
      </c>
      <c r="E1083" s="331">
        <v>30.67</v>
      </c>
      <c r="F1083" s="331"/>
      <c r="G1083" s="333">
        <f t="shared" si="23"/>
        <v>2259.829999999989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294</v>
      </c>
      <c r="B1084" s="330">
        <v>17</v>
      </c>
      <c r="C1084" s="298">
        <v>46085</v>
      </c>
      <c r="D1084" s="299" t="s">
        <v>370</v>
      </c>
      <c r="E1084" s="331">
        <v>99</v>
      </c>
      <c r="F1084" s="331"/>
      <c r="G1084" s="333">
        <f t="shared" si="23"/>
        <v>2290.4999999999891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294</v>
      </c>
      <c r="B1085" s="330">
        <v>21</v>
      </c>
      <c r="C1085" s="298">
        <v>46084</v>
      </c>
      <c r="D1085" s="299" t="s">
        <v>194</v>
      </c>
      <c r="E1085" s="331">
        <v>40.72</v>
      </c>
      <c r="F1085" s="331"/>
      <c r="G1085" s="333">
        <f t="shared" si="23"/>
        <v>2389.4999999999891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284</v>
      </c>
      <c r="B1086" s="330">
        <v>36</v>
      </c>
      <c r="C1086" s="298">
        <v>46084</v>
      </c>
      <c r="D1086" s="299" t="s">
        <v>374</v>
      </c>
      <c r="E1086" s="331">
        <v>50</v>
      </c>
      <c r="F1086" s="331"/>
      <c r="G1086" s="333">
        <f t="shared" si="23"/>
        <v>2430.2199999999889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2</v>
      </c>
      <c r="C1087" s="298">
        <v>46084</v>
      </c>
      <c r="D1087" s="299" t="s">
        <v>296</v>
      </c>
      <c r="E1087" s="331">
        <v>14.67</v>
      </c>
      <c r="F1087" s="331"/>
      <c r="G1087" s="333">
        <f t="shared" si="23"/>
        <v>2480.2199999999889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289</v>
      </c>
      <c r="B1088" s="330">
        <v>4</v>
      </c>
      <c r="C1088" s="298">
        <v>46084</v>
      </c>
      <c r="D1088" s="299" t="s">
        <v>296</v>
      </c>
      <c r="E1088" s="331">
        <v>27.42</v>
      </c>
      <c r="F1088" s="331"/>
      <c r="G1088" s="333">
        <f t="shared" si="23"/>
        <v>2494.889999999989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6</v>
      </c>
      <c r="C1089" s="298">
        <v>46084</v>
      </c>
      <c r="D1089" s="299" t="s">
        <v>422</v>
      </c>
      <c r="E1089" s="331">
        <v>106.27</v>
      </c>
      <c r="F1089" s="331"/>
      <c r="G1089" s="333">
        <f t="shared" si="23"/>
        <v>2522.309999999989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6</v>
      </c>
      <c r="C1090" s="298">
        <v>46084</v>
      </c>
      <c r="D1090" s="299" t="s">
        <v>422</v>
      </c>
      <c r="E1090" s="331">
        <v>-107</v>
      </c>
      <c r="F1090" s="331"/>
      <c r="G1090" s="333">
        <f t="shared" si="23"/>
        <v>2628.579999999989</v>
      </c>
      <c r="H1090" s="334" t="s">
        <v>298</v>
      </c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2</v>
      </c>
      <c r="C1091" s="298">
        <v>46083</v>
      </c>
      <c r="D1091" s="299" t="s">
        <v>301</v>
      </c>
      <c r="E1091" s="331">
        <v>20</v>
      </c>
      <c r="F1091" s="331"/>
      <c r="G1091" s="333">
        <f t="shared" si="23"/>
        <v>2521.579999999989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287</v>
      </c>
      <c r="B1092" s="330" t="s">
        <v>287</v>
      </c>
      <c r="C1092" s="298">
        <v>46083</v>
      </c>
      <c r="D1092" s="299" t="s">
        <v>288</v>
      </c>
      <c r="E1092" s="331">
        <v>185.64</v>
      </c>
      <c r="F1092" s="331">
        <v>185.64</v>
      </c>
      <c r="G1092" s="333">
        <f t="shared" si="23"/>
        <v>2541.579999999989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289</v>
      </c>
      <c r="B1093" s="330">
        <v>2</v>
      </c>
      <c r="C1093" s="298">
        <v>46083</v>
      </c>
      <c r="D1093" s="299" t="s">
        <v>424</v>
      </c>
      <c r="E1093" s="331">
        <v>70.12</v>
      </c>
      <c r="F1093" s="331"/>
      <c r="G1093" s="333">
        <f t="shared" si="23"/>
        <v>2541.579999999989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294</v>
      </c>
      <c r="B1094" s="330">
        <v>17</v>
      </c>
      <c r="C1094" s="298">
        <v>46083</v>
      </c>
      <c r="D1094" s="299" t="s">
        <v>188</v>
      </c>
      <c r="E1094" s="331">
        <v>41.44</v>
      </c>
      <c r="F1094" s="331"/>
      <c r="G1094" s="333">
        <f t="shared" si="23"/>
        <v>2611.6999999999889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289</v>
      </c>
      <c r="B1095" s="330">
        <v>8</v>
      </c>
      <c r="C1095" s="298">
        <v>46083</v>
      </c>
      <c r="D1095" s="299" t="s">
        <v>296</v>
      </c>
      <c r="E1095" s="331">
        <v>8.7200000000000006</v>
      </c>
      <c r="F1095" s="331"/>
      <c r="G1095" s="333">
        <f t="shared" si="23"/>
        <v>2653.139999999989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294</v>
      </c>
      <c r="B1096" s="330">
        <v>22</v>
      </c>
      <c r="C1096" s="298">
        <v>46082</v>
      </c>
      <c r="D1096" s="299" t="s">
        <v>375</v>
      </c>
      <c r="E1096" s="331">
        <v>6.37</v>
      </c>
      <c r="F1096" s="331"/>
      <c r="G1096" s="333">
        <f t="shared" si="23"/>
        <v>2661.8599999999888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289</v>
      </c>
      <c r="B1097" s="330">
        <v>2</v>
      </c>
      <c r="C1097" s="298">
        <v>46082</v>
      </c>
      <c r="D1097" s="299" t="s">
        <v>296</v>
      </c>
      <c r="E1097" s="331">
        <v>9.8699999999999992</v>
      </c>
      <c r="F1097" s="331"/>
      <c r="G1097" s="333">
        <f t="shared" si="23"/>
        <v>2668.2299999999886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289</v>
      </c>
      <c r="B1098" s="330">
        <v>1</v>
      </c>
      <c r="C1098" s="298">
        <v>46082</v>
      </c>
      <c r="D1098" s="299" t="s">
        <v>311</v>
      </c>
      <c r="E1098" s="331">
        <v>119.55</v>
      </c>
      <c r="F1098" s="331"/>
      <c r="G1098" s="333">
        <f t="shared" si="23"/>
        <v>2678.0999999999885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289</v>
      </c>
      <c r="B1099" s="330">
        <v>3</v>
      </c>
      <c r="C1099" s="298">
        <v>46082</v>
      </c>
      <c r="D1099" s="299" t="s">
        <v>348</v>
      </c>
      <c r="E1099" s="331">
        <v>25</v>
      </c>
      <c r="F1099" s="331"/>
      <c r="G1099" s="333">
        <f t="shared" si="23"/>
        <v>2797.6499999999887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289</v>
      </c>
      <c r="B1100" s="330">
        <v>1</v>
      </c>
      <c r="C1100" s="298">
        <v>46082</v>
      </c>
      <c r="D1100" s="299" t="s">
        <v>304</v>
      </c>
      <c r="E1100" s="331">
        <v>119.17</v>
      </c>
      <c r="F1100" s="331"/>
      <c r="G1100" s="333">
        <f t="shared" si="23"/>
        <v>2822.6499999999887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284</v>
      </c>
      <c r="B1101" s="330">
        <v>37</v>
      </c>
      <c r="C1101" s="298">
        <v>46081</v>
      </c>
      <c r="D1101" s="299" t="s">
        <v>425</v>
      </c>
      <c r="E1101" s="331">
        <v>3764.91</v>
      </c>
      <c r="F1101" s="331"/>
      <c r="G1101" s="333">
        <f t="shared" si="23"/>
        <v>2941.8199999999888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286</v>
      </c>
      <c r="B1102" s="330">
        <v>25</v>
      </c>
      <c r="C1102" s="298">
        <v>46081</v>
      </c>
      <c r="D1102" s="298" t="s">
        <v>204</v>
      </c>
      <c r="E1102" s="331">
        <v>350</v>
      </c>
      <c r="F1102" s="331"/>
      <c r="G1102" s="333">
        <f t="shared" si="23"/>
        <v>6706.7299999999886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286</v>
      </c>
      <c r="B1103" s="330">
        <v>26</v>
      </c>
      <c r="C1103" s="298">
        <v>46081</v>
      </c>
      <c r="D1103" s="298" t="s">
        <v>205</v>
      </c>
      <c r="E1103" s="331">
        <v>320</v>
      </c>
      <c r="F1103" s="331"/>
      <c r="G1103" s="333">
        <f t="shared" si="23"/>
        <v>7056.7299999999886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286</v>
      </c>
      <c r="B1104" s="330">
        <v>27</v>
      </c>
      <c r="C1104" s="298">
        <v>46081</v>
      </c>
      <c r="D1104" s="298" t="s">
        <v>206</v>
      </c>
      <c r="E1104" s="331">
        <v>25</v>
      </c>
      <c r="F1104" s="331"/>
      <c r="G1104" s="333">
        <f t="shared" si="23"/>
        <v>7376.7299999999886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286</v>
      </c>
      <c r="B1105" s="330">
        <v>28</v>
      </c>
      <c r="C1105" s="298">
        <v>46081</v>
      </c>
      <c r="D1105" s="298" t="s">
        <v>207</v>
      </c>
      <c r="E1105" s="331">
        <v>25</v>
      </c>
      <c r="F1105" s="331"/>
      <c r="G1105" s="333">
        <f t="shared" si="23"/>
        <v>7401.7299999999886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286</v>
      </c>
      <c r="B1106" s="330">
        <v>29</v>
      </c>
      <c r="C1106" s="298">
        <v>46081</v>
      </c>
      <c r="D1106" s="298" t="s">
        <v>208</v>
      </c>
      <c r="E1106" s="331">
        <v>45</v>
      </c>
      <c r="F1106" s="331"/>
      <c r="G1106" s="333">
        <f t="shared" si="23"/>
        <v>7426.7299999999886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286</v>
      </c>
      <c r="B1107" s="330">
        <v>30</v>
      </c>
      <c r="C1107" s="298">
        <v>46081</v>
      </c>
      <c r="D1107" s="298" t="s">
        <v>209</v>
      </c>
      <c r="E1107" s="331">
        <v>400</v>
      </c>
      <c r="F1107" s="331"/>
      <c r="G1107" s="333">
        <f t="shared" si="23"/>
        <v>7471.7299999999886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286</v>
      </c>
      <c r="B1108" s="330">
        <v>31</v>
      </c>
      <c r="C1108" s="298">
        <v>46081</v>
      </c>
      <c r="D1108" s="298" t="s">
        <v>210</v>
      </c>
      <c r="E1108" s="331">
        <v>375</v>
      </c>
      <c r="F1108" s="331"/>
      <c r="G1108" s="333">
        <f t="shared" si="23"/>
        <v>7871.7299999999886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286</v>
      </c>
      <c r="B1109" s="330">
        <v>32</v>
      </c>
      <c r="C1109" s="298">
        <v>46081</v>
      </c>
      <c r="D1109" s="298" t="s">
        <v>211</v>
      </c>
      <c r="E1109" s="331">
        <v>100</v>
      </c>
      <c r="F1109" s="331"/>
      <c r="G1109" s="333">
        <f t="shared" si="23"/>
        <v>8246.7299999999886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286</v>
      </c>
      <c r="B1110" s="330">
        <v>33</v>
      </c>
      <c r="C1110" s="298">
        <v>46081</v>
      </c>
      <c r="D1110" s="298" t="s">
        <v>212</v>
      </c>
      <c r="E1110" s="331">
        <v>85</v>
      </c>
      <c r="F1110" s="331"/>
      <c r="G1110" s="333">
        <f t="shared" si="23"/>
        <v>8346.7299999999886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286</v>
      </c>
      <c r="B1111" s="330">
        <v>34</v>
      </c>
      <c r="C1111" s="298">
        <v>46081</v>
      </c>
      <c r="D1111" s="298" t="s">
        <v>213</v>
      </c>
      <c r="E1111" s="331">
        <v>230</v>
      </c>
      <c r="F1111" s="331"/>
      <c r="G1111" s="333">
        <f t="shared" si="23"/>
        <v>8431.7299999999886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286</v>
      </c>
      <c r="B1112" s="330">
        <v>35</v>
      </c>
      <c r="C1112" s="298">
        <v>46081</v>
      </c>
      <c r="D1112" s="298" t="s">
        <v>214</v>
      </c>
      <c r="E1112" s="331">
        <v>45</v>
      </c>
      <c r="F1112" s="331"/>
      <c r="G1112" s="333">
        <f t="shared" si="23"/>
        <v>8661.7299999999886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294</v>
      </c>
      <c r="B1113" s="330">
        <v>42</v>
      </c>
      <c r="C1113" s="298">
        <v>46081</v>
      </c>
      <c r="D1113" s="298" t="s">
        <v>200</v>
      </c>
      <c r="E1113" s="331">
        <v>51.19</v>
      </c>
      <c r="F1113" s="331"/>
      <c r="G1113" s="333">
        <f t="shared" si="23"/>
        <v>8706.7299999999886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294</v>
      </c>
      <c r="B1114" s="330">
        <v>43</v>
      </c>
      <c r="C1114" s="298">
        <v>46081</v>
      </c>
      <c r="D1114" s="298" t="s">
        <v>201</v>
      </c>
      <c r="E1114" s="331">
        <v>37.17</v>
      </c>
      <c r="F1114" s="331"/>
      <c r="G1114" s="333">
        <f t="shared" si="23"/>
        <v>8757.9199999999892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294</v>
      </c>
      <c r="B1115" s="330">
        <v>10</v>
      </c>
      <c r="C1115" s="298">
        <v>46081</v>
      </c>
      <c r="D1115" s="298" t="s">
        <v>176</v>
      </c>
      <c r="E1115" s="331">
        <v>17.899999999999999</v>
      </c>
      <c r="F1115" s="331"/>
      <c r="G1115" s="333">
        <f t="shared" si="23"/>
        <v>8795.0899999999892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2</v>
      </c>
      <c r="C1116" s="298">
        <v>46080</v>
      </c>
      <c r="D1116" s="298" t="s">
        <v>358</v>
      </c>
      <c r="E1116" s="331">
        <v>11.17</v>
      </c>
      <c r="F1116" s="331"/>
      <c r="G1116" s="333">
        <f t="shared" si="23"/>
        <v>8812.9899999999889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289</v>
      </c>
      <c r="B1117" s="330">
        <v>2</v>
      </c>
      <c r="C1117" s="298">
        <v>46080</v>
      </c>
      <c r="D1117" s="299" t="s">
        <v>426</v>
      </c>
      <c r="E1117" s="331">
        <v>25</v>
      </c>
      <c r="F1117" s="331"/>
      <c r="G1117" s="333">
        <f t="shared" si="23"/>
        <v>8824.1599999999889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289</v>
      </c>
      <c r="B1118" s="330">
        <v>2</v>
      </c>
      <c r="C1118" s="298">
        <v>46080</v>
      </c>
      <c r="D1118" s="299" t="s">
        <v>358</v>
      </c>
      <c r="E1118" s="331">
        <v>22.84</v>
      </c>
      <c r="F1118" s="331"/>
      <c r="G1118" s="333">
        <f t="shared" si="23"/>
        <v>8849.1599999999889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289</v>
      </c>
      <c r="B1119" s="330">
        <v>6</v>
      </c>
      <c r="C1119" s="298">
        <v>46080</v>
      </c>
      <c r="D1119" s="299" t="s">
        <v>427</v>
      </c>
      <c r="E1119" s="331">
        <v>-88</v>
      </c>
      <c r="F1119" s="331"/>
      <c r="G1119" s="333">
        <f t="shared" si="23"/>
        <v>8871.9999999999891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291</v>
      </c>
      <c r="B1120" s="330">
        <v>38</v>
      </c>
      <c r="C1120" s="298">
        <v>46080</v>
      </c>
      <c r="D1120" s="299" t="s">
        <v>293</v>
      </c>
      <c r="E1120" s="331"/>
      <c r="F1120" s="331">
        <v>4278.1499999999996</v>
      </c>
      <c r="G1120" s="333">
        <f t="shared" si="23"/>
        <v>8783.9999999999891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6</v>
      </c>
      <c r="C1121" s="298">
        <v>46080</v>
      </c>
      <c r="D1121" s="299" t="s">
        <v>428</v>
      </c>
      <c r="E1121" s="331">
        <v>25.93</v>
      </c>
      <c r="F1121" s="331"/>
      <c r="G1121" s="333">
        <f t="shared" si="23"/>
        <v>4505.8499999999904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289</v>
      </c>
      <c r="B1122" s="330">
        <v>4</v>
      </c>
      <c r="C1122" s="298">
        <v>46079</v>
      </c>
      <c r="D1122" s="299" t="s">
        <v>310</v>
      </c>
      <c r="E1122" s="331">
        <v>29.84</v>
      </c>
      <c r="F1122" s="331"/>
      <c r="G1122" s="333">
        <f t="shared" si="23"/>
        <v>4531.7799999999907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289</v>
      </c>
      <c r="B1123" s="330">
        <v>5</v>
      </c>
      <c r="C1123" s="298">
        <v>46079</v>
      </c>
      <c r="D1123" s="299" t="s">
        <v>429</v>
      </c>
      <c r="E1123" s="331">
        <v>103.25</v>
      </c>
      <c r="F1123" s="331"/>
      <c r="G1123" s="333">
        <f t="shared" si="23"/>
        <v>4561.6199999999908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289</v>
      </c>
      <c r="B1124" s="330">
        <v>8</v>
      </c>
      <c r="C1124" s="298">
        <v>46079</v>
      </c>
      <c r="D1124" s="299" t="s">
        <v>357</v>
      </c>
      <c r="E1124" s="331">
        <v>26.02</v>
      </c>
      <c r="F1124" s="331"/>
      <c r="G1124" s="333">
        <f t="shared" si="23"/>
        <v>4664.8699999999908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294</v>
      </c>
      <c r="B1125" s="330">
        <v>24</v>
      </c>
      <c r="C1125" s="298">
        <v>46079</v>
      </c>
      <c r="D1125" s="299" t="s">
        <v>860</v>
      </c>
      <c r="E1125" s="331">
        <v>84.83</v>
      </c>
      <c r="F1125" s="331"/>
      <c r="G1125" s="333">
        <f t="shared" si="23"/>
        <v>4690.8899999999912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2</v>
      </c>
      <c r="C1126" s="298">
        <v>46079</v>
      </c>
      <c r="D1126" s="299" t="s">
        <v>296</v>
      </c>
      <c r="E1126" s="331">
        <v>17.87</v>
      </c>
      <c r="F1126" s="331"/>
      <c r="G1126" s="333">
        <f t="shared" si="23"/>
        <v>4775.7199999999912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289</v>
      </c>
      <c r="B1127" s="330">
        <v>5</v>
      </c>
      <c r="C1127" s="298">
        <v>46079</v>
      </c>
      <c r="D1127" s="299" t="s">
        <v>430</v>
      </c>
      <c r="E1127" s="331">
        <v>123.64</v>
      </c>
      <c r="F1127" s="331"/>
      <c r="G1127" s="333">
        <f t="shared" si="23"/>
        <v>4793.5899999999911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289</v>
      </c>
      <c r="B1128" s="330">
        <v>8</v>
      </c>
      <c r="C1128" s="298">
        <v>46078</v>
      </c>
      <c r="D1128" s="299" t="s">
        <v>319</v>
      </c>
      <c r="E1128" s="331">
        <v>18.5</v>
      </c>
      <c r="F1128" s="331"/>
      <c r="G1128" s="333">
        <f t="shared" si="23"/>
        <v>4917.2299999999914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289</v>
      </c>
      <c r="B1129" s="330">
        <v>4</v>
      </c>
      <c r="C1129" s="298">
        <v>46078</v>
      </c>
      <c r="D1129" s="299" t="s">
        <v>296</v>
      </c>
      <c r="E1129" s="331">
        <v>50.96</v>
      </c>
      <c r="F1129" s="331"/>
      <c r="G1129" s="333">
        <f t="shared" si="23"/>
        <v>4935.7299999999914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8</v>
      </c>
      <c r="C1130" s="298">
        <v>46078</v>
      </c>
      <c r="D1130" s="299" t="s">
        <v>296</v>
      </c>
      <c r="E1130" s="331">
        <v>11.28</v>
      </c>
      <c r="F1130" s="331"/>
      <c r="G1130" s="333">
        <f t="shared" si="23"/>
        <v>4986.6899999999914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294</v>
      </c>
      <c r="B1131" s="330">
        <v>12</v>
      </c>
      <c r="C1131" s="298">
        <v>46078</v>
      </c>
      <c r="D1131" s="299" t="s">
        <v>314</v>
      </c>
      <c r="E1131" s="331">
        <v>204.47</v>
      </c>
      <c r="F1131" s="331"/>
      <c r="G1131" s="333">
        <f t="shared" si="23"/>
        <v>4997.9699999999912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289</v>
      </c>
      <c r="B1132" s="330">
        <v>8</v>
      </c>
      <c r="C1132" s="298">
        <v>46078</v>
      </c>
      <c r="D1132" s="299" t="s">
        <v>308</v>
      </c>
      <c r="E1132" s="331">
        <v>47.99</v>
      </c>
      <c r="F1132" s="331"/>
      <c r="G1132" s="333">
        <f t="shared" si="23"/>
        <v>5202.4399999999914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289</v>
      </c>
      <c r="B1133" s="330">
        <v>1</v>
      </c>
      <c r="C1133" s="298">
        <v>46078</v>
      </c>
      <c r="D1133" s="299" t="s">
        <v>304</v>
      </c>
      <c r="E1133" s="331">
        <v>19.09</v>
      </c>
      <c r="F1133" s="331"/>
      <c r="G1133" s="333">
        <f t="shared" si="23"/>
        <v>5250.4299999999912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294</v>
      </c>
      <c r="B1134" s="330">
        <v>23</v>
      </c>
      <c r="C1134" s="298">
        <v>46076</v>
      </c>
      <c r="D1134" s="299" t="s">
        <v>67</v>
      </c>
      <c r="E1134" s="331">
        <v>650.88</v>
      </c>
      <c r="F1134" s="331"/>
      <c r="G1134" s="333">
        <f t="shared" si="23"/>
        <v>5269.5199999999913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289</v>
      </c>
      <c r="B1135" s="330">
        <v>6</v>
      </c>
      <c r="C1135" s="298">
        <v>46076</v>
      </c>
      <c r="D1135" s="299" t="s">
        <v>351</v>
      </c>
      <c r="E1135" s="331">
        <v>35</v>
      </c>
      <c r="F1135" s="331"/>
      <c r="G1135" s="333">
        <f t="shared" si="23"/>
        <v>5920.3999999999915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289</v>
      </c>
      <c r="B1136" s="330">
        <v>1</v>
      </c>
      <c r="C1136" s="298">
        <v>46076</v>
      </c>
      <c r="D1136" s="299" t="s">
        <v>306</v>
      </c>
      <c r="E1136" s="331">
        <v>128.97999999999999</v>
      </c>
      <c r="F1136" s="331"/>
      <c r="G1136" s="333">
        <f t="shared" si="23"/>
        <v>5955.3999999999915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289</v>
      </c>
      <c r="B1137" s="330">
        <v>1</v>
      </c>
      <c r="C1137" s="298">
        <v>46076</v>
      </c>
      <c r="D1137" s="299" t="s">
        <v>320</v>
      </c>
      <c r="E1137" s="331">
        <v>52.55</v>
      </c>
      <c r="F1137" s="331"/>
      <c r="G1137" s="333">
        <f t="shared" si="23"/>
        <v>6084.379999999991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289</v>
      </c>
      <c r="B1138" s="330">
        <v>3</v>
      </c>
      <c r="C1138" s="298">
        <v>46075</v>
      </c>
      <c r="D1138" s="299" t="s">
        <v>348</v>
      </c>
      <c r="E1138" s="331">
        <v>13.76</v>
      </c>
      <c r="F1138" s="331"/>
      <c r="G1138" s="333">
        <f t="shared" si="23"/>
        <v>6136.9299999999912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1</v>
      </c>
      <c r="C1139" s="298">
        <v>46075</v>
      </c>
      <c r="D1139" s="299" t="s">
        <v>311</v>
      </c>
      <c r="E1139" s="331">
        <v>187.64</v>
      </c>
      <c r="F1139" s="331"/>
      <c r="G1139" s="333">
        <f t="shared" si="23"/>
        <v>6150.6899999999914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289</v>
      </c>
      <c r="B1140" s="330">
        <v>1</v>
      </c>
      <c r="C1140" s="298">
        <v>46074</v>
      </c>
      <c r="D1140" s="299" t="s">
        <v>393</v>
      </c>
      <c r="E1140" s="331">
        <v>75.78</v>
      </c>
      <c r="F1140" s="331"/>
      <c r="G1140" s="333">
        <f t="shared" si="23"/>
        <v>6338.3299999999917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289</v>
      </c>
      <c r="B1141" s="330">
        <v>2</v>
      </c>
      <c r="C1141" s="298">
        <v>46074</v>
      </c>
      <c r="D1141" s="299" t="s">
        <v>392</v>
      </c>
      <c r="E1141" s="331">
        <v>27.41</v>
      </c>
      <c r="F1141" s="331"/>
      <c r="G1141" s="333">
        <f t="shared" si="23"/>
        <v>6414.1099999999915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289</v>
      </c>
      <c r="B1142" s="330">
        <v>4</v>
      </c>
      <c r="C1142" s="298">
        <v>46074</v>
      </c>
      <c r="D1142" s="299" t="s">
        <v>431</v>
      </c>
      <c r="E1142" s="331">
        <v>32.049999999999997</v>
      </c>
      <c r="F1142" s="331"/>
      <c r="G1142" s="333">
        <f t="shared" si="23"/>
        <v>6441.5199999999913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289</v>
      </c>
      <c r="B1143" s="330">
        <v>2</v>
      </c>
      <c r="C1143" s="298">
        <v>46074</v>
      </c>
      <c r="D1143" s="299" t="s">
        <v>358</v>
      </c>
      <c r="E1143" s="331">
        <v>9.4700000000000006</v>
      </c>
      <c r="F1143" s="331"/>
      <c r="G1143" s="333">
        <f t="shared" si="23"/>
        <v>6473.5699999999915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289</v>
      </c>
      <c r="B1144" s="330">
        <v>2</v>
      </c>
      <c r="C1144" s="298">
        <v>46073</v>
      </c>
      <c r="D1144" s="299" t="s">
        <v>296</v>
      </c>
      <c r="E1144" s="331">
        <v>14.47</v>
      </c>
      <c r="F1144" s="331"/>
      <c r="G1144" s="333">
        <f t="shared" si="23"/>
        <v>6483.0399999999918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289</v>
      </c>
      <c r="B1145" s="330">
        <v>3</v>
      </c>
      <c r="C1145" s="298">
        <v>46073</v>
      </c>
      <c r="D1145" s="299" t="s">
        <v>355</v>
      </c>
      <c r="E1145" s="331">
        <v>11.97</v>
      </c>
      <c r="F1145" s="331"/>
      <c r="G1145" s="333">
        <f t="shared" si="23"/>
        <v>6497.509999999992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289</v>
      </c>
      <c r="B1146" s="330">
        <v>4</v>
      </c>
      <c r="C1146" s="298">
        <v>46073</v>
      </c>
      <c r="D1146" s="299" t="s">
        <v>355</v>
      </c>
      <c r="E1146" s="331">
        <v>59.88</v>
      </c>
      <c r="F1146" s="331"/>
      <c r="G1146" s="333">
        <f t="shared" si="23"/>
        <v>6509.4799999999923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2</v>
      </c>
      <c r="C1147" s="298">
        <v>46073</v>
      </c>
      <c r="D1147" s="299" t="s">
        <v>418</v>
      </c>
      <c r="E1147" s="331">
        <v>19.57</v>
      </c>
      <c r="F1147" s="331"/>
      <c r="G1147" s="333">
        <f t="shared" si="23"/>
        <v>6569.3599999999924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294</v>
      </c>
      <c r="B1148" s="330">
        <v>22</v>
      </c>
      <c r="C1148" s="298">
        <v>46073</v>
      </c>
      <c r="D1148" s="299" t="s">
        <v>323</v>
      </c>
      <c r="E1148" s="331">
        <v>20.22</v>
      </c>
      <c r="F1148" s="331"/>
      <c r="G1148" s="333">
        <f t="shared" si="23"/>
        <v>6588.9299999999921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289</v>
      </c>
      <c r="B1149" s="330">
        <v>2</v>
      </c>
      <c r="C1149" s="298">
        <v>46073</v>
      </c>
      <c r="D1149" s="299" t="s">
        <v>358</v>
      </c>
      <c r="E1149" s="331">
        <v>5.3</v>
      </c>
      <c r="F1149" s="331"/>
      <c r="G1149" s="333">
        <f t="shared" si="23"/>
        <v>6609.1499999999924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289</v>
      </c>
      <c r="B1150" s="330">
        <v>3</v>
      </c>
      <c r="C1150" s="298">
        <v>46073</v>
      </c>
      <c r="D1150" s="299" t="s">
        <v>324</v>
      </c>
      <c r="E1150" s="331">
        <v>8.1300000000000008</v>
      </c>
      <c r="F1150" s="331"/>
      <c r="G1150" s="333">
        <f t="shared" si="23"/>
        <v>6614.4499999999925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289</v>
      </c>
      <c r="B1151" s="330">
        <v>4</v>
      </c>
      <c r="C1151" s="298">
        <v>46073</v>
      </c>
      <c r="D1151" s="299" t="s">
        <v>310</v>
      </c>
      <c r="E1151" s="331">
        <v>32.43</v>
      </c>
      <c r="F1151" s="331"/>
      <c r="G1151" s="333">
        <f t="shared" si="23"/>
        <v>6622.5799999999927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8</v>
      </c>
      <c r="C1152" s="298">
        <v>46073</v>
      </c>
      <c r="D1152" s="299" t="s">
        <v>432</v>
      </c>
      <c r="E1152" s="331">
        <v>98.65</v>
      </c>
      <c r="F1152" s="331"/>
      <c r="G1152" s="333">
        <f t="shared" si="23"/>
        <v>6655.0099999999929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289</v>
      </c>
      <c r="B1153" s="330">
        <v>6</v>
      </c>
      <c r="C1153" s="298">
        <v>46072</v>
      </c>
      <c r="D1153" s="299" t="s">
        <v>300</v>
      </c>
      <c r="E1153" s="331">
        <v>30.87</v>
      </c>
      <c r="F1153" s="331"/>
      <c r="G1153" s="333">
        <f t="shared" si="23"/>
        <v>6753.6599999999926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289</v>
      </c>
      <c r="B1154" s="330">
        <v>6</v>
      </c>
      <c r="C1154" s="298">
        <v>46072</v>
      </c>
      <c r="D1154" s="299" t="s">
        <v>300</v>
      </c>
      <c r="E1154" s="331">
        <v>15.96</v>
      </c>
      <c r="F1154" s="331"/>
      <c r="G1154" s="333">
        <f t="shared" si="23"/>
        <v>6784.5299999999925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289</v>
      </c>
      <c r="B1155" s="330">
        <v>2</v>
      </c>
      <c r="C1155" s="298">
        <v>46072</v>
      </c>
      <c r="D1155" s="299" t="s">
        <v>296</v>
      </c>
      <c r="E1155" s="331">
        <v>17.36</v>
      </c>
      <c r="F1155" s="331"/>
      <c r="G1155" s="333">
        <f t="shared" si="23"/>
        <v>6800.4899999999925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294</v>
      </c>
      <c r="B1156" s="330">
        <v>22</v>
      </c>
      <c r="C1156" s="298">
        <v>46072</v>
      </c>
      <c r="D1156" s="299" t="s">
        <v>328</v>
      </c>
      <c r="E1156" s="331">
        <v>7.46</v>
      </c>
      <c r="F1156" s="331"/>
      <c r="G1156" s="333">
        <f t="shared" si="23"/>
        <v>6817.8499999999922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291</v>
      </c>
      <c r="B1157" s="330">
        <v>39</v>
      </c>
      <c r="C1157" s="298">
        <v>46072</v>
      </c>
      <c r="D1157" s="299" t="s">
        <v>292</v>
      </c>
      <c r="E1157" s="331"/>
      <c r="F1157" s="331">
        <v>2763.77</v>
      </c>
      <c r="G1157" s="333">
        <f t="shared" si="23"/>
        <v>6825.3099999999922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335</v>
      </c>
      <c r="B1158" s="330" t="s">
        <v>335</v>
      </c>
      <c r="C1158" s="298">
        <v>46071</v>
      </c>
      <c r="D1158" s="299" t="s">
        <v>336</v>
      </c>
      <c r="E1158" s="331">
        <v>182.55</v>
      </c>
      <c r="F1158" s="331"/>
      <c r="G1158" s="333">
        <f t="shared" si="23"/>
        <v>4061.5399999999927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294</v>
      </c>
      <c r="B1159" s="330">
        <v>15</v>
      </c>
      <c r="C1159" s="298">
        <v>46071</v>
      </c>
      <c r="D1159" s="299" t="s">
        <v>185</v>
      </c>
      <c r="E1159" s="331">
        <v>188.16</v>
      </c>
      <c r="F1159" s="331"/>
      <c r="G1159" s="333">
        <f t="shared" si="23"/>
        <v>4244.0899999999929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291</v>
      </c>
      <c r="B1160" s="330">
        <v>40</v>
      </c>
      <c r="C1160" s="298">
        <v>46071</v>
      </c>
      <c r="D1160" s="299" t="s">
        <v>316</v>
      </c>
      <c r="E1160" s="331"/>
      <c r="F1160" s="331">
        <v>1281.58</v>
      </c>
      <c r="G1160" s="333">
        <f t="shared" si="23"/>
        <v>4432.2499999999927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289</v>
      </c>
      <c r="B1161" s="330">
        <v>6</v>
      </c>
      <c r="C1161" s="298">
        <v>46071</v>
      </c>
      <c r="D1161" s="299" t="s">
        <v>433</v>
      </c>
      <c r="E1161" s="331">
        <v>-146</v>
      </c>
      <c r="F1161" s="331"/>
      <c r="G1161" s="333">
        <f t="shared" si="23"/>
        <v>3150.6699999999933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2</v>
      </c>
      <c r="C1162" s="298">
        <v>46071</v>
      </c>
      <c r="D1162" s="299" t="s">
        <v>434</v>
      </c>
      <c r="E1162" s="331">
        <v>-13</v>
      </c>
      <c r="F1162" s="331"/>
      <c r="G1162" s="333">
        <f t="shared" si="23"/>
        <v>3004.6699999999933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335</v>
      </c>
      <c r="B1163" s="330" t="s">
        <v>335</v>
      </c>
      <c r="C1163" s="298">
        <v>46071</v>
      </c>
      <c r="D1163" s="299" t="s">
        <v>460</v>
      </c>
      <c r="E1163" s="331"/>
      <c r="F1163" s="331">
        <v>191</v>
      </c>
      <c r="G1163" s="333">
        <f t="shared" si="23"/>
        <v>2991.6699999999933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289</v>
      </c>
      <c r="B1164" s="330">
        <v>6</v>
      </c>
      <c r="C1164" s="298">
        <v>46071</v>
      </c>
      <c r="D1164" s="299" t="s">
        <v>300</v>
      </c>
      <c r="E1164" s="331">
        <v>43.63</v>
      </c>
      <c r="F1164" s="331"/>
      <c r="G1164" s="333">
        <f t="shared" si="23"/>
        <v>2800.6699999999933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289</v>
      </c>
      <c r="B1165" s="330">
        <v>6</v>
      </c>
      <c r="C1165" s="298">
        <v>46071</v>
      </c>
      <c r="D1165" s="299" t="s">
        <v>300</v>
      </c>
      <c r="E1165" s="331">
        <v>10.64</v>
      </c>
      <c r="F1165" s="331"/>
      <c r="G1165" s="333">
        <f t="shared" si="23"/>
        <v>2844.2999999999934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289</v>
      </c>
      <c r="B1166" s="330">
        <v>8</v>
      </c>
      <c r="C1166" s="298">
        <v>46071</v>
      </c>
      <c r="D1166" s="299" t="s">
        <v>296</v>
      </c>
      <c r="E1166" s="331">
        <v>14.87</v>
      </c>
      <c r="F1166" s="331"/>
      <c r="G1166" s="333">
        <f t="shared" si="23"/>
        <v>2854.9399999999932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289</v>
      </c>
      <c r="B1167" s="330">
        <v>2</v>
      </c>
      <c r="C1167" s="298">
        <v>46071</v>
      </c>
      <c r="D1167" s="299" t="s">
        <v>295</v>
      </c>
      <c r="E1167" s="331">
        <v>12.99</v>
      </c>
      <c r="F1167" s="331"/>
      <c r="G1167" s="333">
        <f t="shared" si="23"/>
        <v>2869.8099999999931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4</v>
      </c>
      <c r="C1168" s="298">
        <v>46071</v>
      </c>
      <c r="D1168" s="299" t="s">
        <v>295</v>
      </c>
      <c r="E1168" s="331">
        <v>29.47</v>
      </c>
      <c r="F1168" s="331"/>
      <c r="G1168" s="333">
        <f t="shared" si="23"/>
        <v>2882.7999999999929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294</v>
      </c>
      <c r="B1169" s="330">
        <v>22</v>
      </c>
      <c r="C1169" s="298">
        <v>46071</v>
      </c>
      <c r="D1169" s="299" t="s">
        <v>401</v>
      </c>
      <c r="E1169" s="331">
        <v>13.84</v>
      </c>
      <c r="F1169" s="331"/>
      <c r="G1169" s="333">
        <f t="shared" si="23"/>
        <v>2912.2699999999927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289</v>
      </c>
      <c r="B1170" s="330">
        <v>2</v>
      </c>
      <c r="C1170" s="298">
        <v>46071</v>
      </c>
      <c r="D1170" s="299" t="s">
        <v>435</v>
      </c>
      <c r="E1170" s="331">
        <v>64.569999999999993</v>
      </c>
      <c r="F1170" s="331"/>
      <c r="G1170" s="333">
        <f t="shared" si="23"/>
        <v>2926.1099999999929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294</v>
      </c>
      <c r="B1171" s="330">
        <v>21</v>
      </c>
      <c r="C1171" s="298">
        <v>46070</v>
      </c>
      <c r="D1171" s="299" t="s">
        <v>194</v>
      </c>
      <c r="E1171" s="331">
        <v>81</v>
      </c>
      <c r="F1171" s="331"/>
      <c r="G1171" s="333">
        <f t="shared" si="23"/>
        <v>2990.679999999993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289</v>
      </c>
      <c r="B1172" s="330">
        <v>2</v>
      </c>
      <c r="C1172" s="298">
        <v>46070</v>
      </c>
      <c r="D1172" s="299" t="s">
        <v>384</v>
      </c>
      <c r="E1172" s="331">
        <v>81.41</v>
      </c>
      <c r="F1172" s="331"/>
      <c r="G1172" s="333">
        <f t="shared" si="23"/>
        <v>3071.679999999993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289</v>
      </c>
      <c r="B1173" s="330">
        <v>6</v>
      </c>
      <c r="C1173" s="298">
        <v>46070</v>
      </c>
      <c r="D1173" s="299" t="s">
        <v>300</v>
      </c>
      <c r="E1173" s="331">
        <v>113.74</v>
      </c>
      <c r="F1173" s="331"/>
      <c r="G1173" s="333">
        <f t="shared" si="23"/>
        <v>3153.0899999999929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294</v>
      </c>
      <c r="B1174" s="330">
        <v>43</v>
      </c>
      <c r="C1174" s="298">
        <v>46070</v>
      </c>
      <c r="D1174" s="299" t="s">
        <v>333</v>
      </c>
      <c r="E1174" s="331">
        <v>29.8</v>
      </c>
      <c r="F1174" s="331"/>
      <c r="G1174" s="333">
        <f t="shared" si="23"/>
        <v>3266.8299999999927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294</v>
      </c>
      <c r="B1175" s="330">
        <v>42</v>
      </c>
      <c r="C1175" s="298">
        <v>46070</v>
      </c>
      <c r="D1175" s="299" t="s">
        <v>333</v>
      </c>
      <c r="E1175" s="331">
        <v>37.25</v>
      </c>
      <c r="F1175" s="331"/>
      <c r="G1175" s="333">
        <f t="shared" si="23"/>
        <v>3296.6299999999928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289</v>
      </c>
      <c r="B1176" s="330">
        <v>2</v>
      </c>
      <c r="C1176" s="298">
        <v>46070</v>
      </c>
      <c r="D1176" s="299" t="s">
        <v>424</v>
      </c>
      <c r="E1176" s="331">
        <v>7.97</v>
      </c>
      <c r="F1176" s="331"/>
      <c r="G1176" s="333">
        <f t="shared" si="23"/>
        <v>3333.8799999999928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294</v>
      </c>
      <c r="B1177" s="330">
        <v>17</v>
      </c>
      <c r="C1177" s="298">
        <v>46070</v>
      </c>
      <c r="D1177" s="299" t="s">
        <v>188</v>
      </c>
      <c r="E1177" s="331">
        <v>42.65</v>
      </c>
      <c r="F1177" s="331"/>
      <c r="G1177" s="333">
        <f t="shared" si="23"/>
        <v>3341.8499999999926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289</v>
      </c>
      <c r="B1178" s="330">
        <v>6</v>
      </c>
      <c r="C1178" s="298">
        <v>46070</v>
      </c>
      <c r="D1178" s="299" t="s">
        <v>436</v>
      </c>
      <c r="E1178" s="331">
        <v>40</v>
      </c>
      <c r="F1178" s="331"/>
      <c r="G1178" s="333">
        <f t="shared" si="23"/>
        <v>3384.4999999999927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294</v>
      </c>
      <c r="B1179" s="330">
        <v>11</v>
      </c>
      <c r="C1179" s="298">
        <v>46070</v>
      </c>
      <c r="D1179" s="299" t="s">
        <v>178</v>
      </c>
      <c r="E1179" s="331">
        <v>480.91</v>
      </c>
      <c r="F1179" s="331"/>
      <c r="G1179" s="333">
        <f t="shared" si="23"/>
        <v>3424.4999999999927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294</v>
      </c>
      <c r="B1180" s="330">
        <v>23</v>
      </c>
      <c r="C1180" s="298">
        <v>46070</v>
      </c>
      <c r="D1180" s="299" t="s">
        <v>63</v>
      </c>
      <c r="E1180" s="331">
        <v>529.46</v>
      </c>
      <c r="F1180" s="331"/>
      <c r="G1180" s="333">
        <f t="shared" si="23"/>
        <v>3905.4099999999926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289</v>
      </c>
      <c r="B1181" s="330">
        <v>2</v>
      </c>
      <c r="C1181" s="298">
        <v>46069</v>
      </c>
      <c r="D1181" s="299" t="s">
        <v>324</v>
      </c>
      <c r="E1181" s="331">
        <v>16.079999999999998</v>
      </c>
      <c r="F1181" s="331"/>
      <c r="G1181" s="333">
        <f t="shared" si="23"/>
        <v>4434.8699999999926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289</v>
      </c>
      <c r="B1182" s="330">
        <v>6</v>
      </c>
      <c r="C1182" s="298">
        <v>46069</v>
      </c>
      <c r="D1182" s="299" t="s">
        <v>300</v>
      </c>
      <c r="E1182" s="331">
        <v>21.17</v>
      </c>
      <c r="F1182" s="331"/>
      <c r="G1182" s="333">
        <f t="shared" si="23"/>
        <v>4450.9499999999925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289</v>
      </c>
      <c r="B1183" s="330">
        <v>6</v>
      </c>
      <c r="C1183" s="298">
        <v>46069</v>
      </c>
      <c r="D1183" s="299" t="s">
        <v>300</v>
      </c>
      <c r="E1183" s="331">
        <v>17.03</v>
      </c>
      <c r="F1183" s="331"/>
      <c r="G1183" s="333">
        <f t="shared" si="23"/>
        <v>4472.1199999999926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2</v>
      </c>
      <c r="C1184" s="298">
        <v>46069</v>
      </c>
      <c r="D1184" s="299" t="s">
        <v>296</v>
      </c>
      <c r="E1184" s="331">
        <v>18.309999999999999</v>
      </c>
      <c r="F1184" s="331"/>
      <c r="G1184" s="333">
        <f t="shared" si="23"/>
        <v>4489.1499999999924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289</v>
      </c>
      <c r="B1185" s="330">
        <v>2</v>
      </c>
      <c r="C1185" s="298">
        <v>46069</v>
      </c>
      <c r="D1185" s="299" t="s">
        <v>301</v>
      </c>
      <c r="E1185" s="331">
        <v>19.3</v>
      </c>
      <c r="F1185" s="331"/>
      <c r="G1185" s="333">
        <f t="shared" si="23"/>
        <v>4507.4599999999928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289</v>
      </c>
      <c r="B1186" s="330">
        <v>6</v>
      </c>
      <c r="C1186" s="298">
        <v>46069</v>
      </c>
      <c r="D1186" s="299" t="s">
        <v>397</v>
      </c>
      <c r="E1186" s="331">
        <v>24.67</v>
      </c>
      <c r="F1186" s="331"/>
      <c r="G1186" s="333">
        <f t="shared" si="23"/>
        <v>4526.7599999999929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287</v>
      </c>
      <c r="B1187" s="330" t="s">
        <v>287</v>
      </c>
      <c r="C1187" s="298">
        <v>46069</v>
      </c>
      <c r="D1187" s="299" t="s">
        <v>397</v>
      </c>
      <c r="E1187" s="331">
        <v>152.41999999999999</v>
      </c>
      <c r="F1187" s="331">
        <v>152.41999999999999</v>
      </c>
      <c r="G1187" s="333">
        <f t="shared" si="23"/>
        <v>4551.429999999993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289</v>
      </c>
      <c r="B1188" s="330">
        <v>6</v>
      </c>
      <c r="C1188" s="298">
        <v>46068</v>
      </c>
      <c r="D1188" s="299" t="s">
        <v>437</v>
      </c>
      <c r="E1188" s="331">
        <v>233.83</v>
      </c>
      <c r="F1188" s="331"/>
      <c r="G1188" s="333">
        <f t="shared" si="23"/>
        <v>4551.429999999993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289</v>
      </c>
      <c r="B1189" s="330">
        <v>2</v>
      </c>
      <c r="C1189" s="298">
        <v>46068</v>
      </c>
      <c r="D1189" s="299" t="s">
        <v>326</v>
      </c>
      <c r="E1189" s="331">
        <v>50.87</v>
      </c>
      <c r="F1189" s="331"/>
      <c r="G1189" s="333">
        <f t="shared" si="23"/>
        <v>4785.2599999999929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289</v>
      </c>
      <c r="B1190" s="330">
        <v>2</v>
      </c>
      <c r="C1190" s="298">
        <v>46068</v>
      </c>
      <c r="D1190" s="299" t="s">
        <v>438</v>
      </c>
      <c r="E1190" s="331">
        <v>16</v>
      </c>
      <c r="F1190" s="331"/>
      <c r="G1190" s="333">
        <f t="shared" si="23"/>
        <v>4836.1299999999928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289</v>
      </c>
      <c r="B1191" s="330">
        <v>2</v>
      </c>
      <c r="C1191" s="298">
        <v>46068</v>
      </c>
      <c r="D1191" s="299" t="s">
        <v>353</v>
      </c>
      <c r="E1191" s="331">
        <v>30</v>
      </c>
      <c r="F1191" s="331"/>
      <c r="G1191" s="333">
        <f t="shared" si="23"/>
        <v>4852.1299999999928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289</v>
      </c>
      <c r="B1192" s="330">
        <v>6</v>
      </c>
      <c r="C1192" s="298">
        <v>46068</v>
      </c>
      <c r="D1192" s="299" t="s">
        <v>306</v>
      </c>
      <c r="E1192" s="331">
        <v>76</v>
      </c>
      <c r="F1192" s="331"/>
      <c r="G1192" s="333">
        <f t="shared" si="23"/>
        <v>4882.1299999999928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289</v>
      </c>
      <c r="B1193" s="330">
        <v>3</v>
      </c>
      <c r="C1193" s="298">
        <v>46068</v>
      </c>
      <c r="D1193" s="299" t="s">
        <v>348</v>
      </c>
      <c r="E1193" s="331">
        <v>3.59</v>
      </c>
      <c r="F1193" s="331"/>
      <c r="G1193" s="333">
        <f t="shared" si="23"/>
        <v>4958.1299999999928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289</v>
      </c>
      <c r="B1194" s="330">
        <v>6</v>
      </c>
      <c r="C1194" s="298">
        <v>46068</v>
      </c>
      <c r="D1194" s="299" t="s">
        <v>439</v>
      </c>
      <c r="E1194" s="331">
        <v>70</v>
      </c>
      <c r="F1194" s="331"/>
      <c r="G1194" s="333">
        <f t="shared" si="23"/>
        <v>4961.719999999993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289</v>
      </c>
      <c r="B1195" s="330">
        <v>8</v>
      </c>
      <c r="C1195" s="298">
        <v>46068</v>
      </c>
      <c r="D1195" s="299" t="s">
        <v>440</v>
      </c>
      <c r="E1195" s="331">
        <v>175</v>
      </c>
      <c r="F1195" s="331"/>
      <c r="G1195" s="333">
        <f t="shared" si="23"/>
        <v>5031.719999999993</v>
      </c>
      <c r="H1195" s="334" t="s">
        <v>298</v>
      </c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8</v>
      </c>
      <c r="C1196" s="298">
        <v>46067</v>
      </c>
      <c r="D1196" s="299" t="s">
        <v>319</v>
      </c>
      <c r="E1196" s="331">
        <v>13.09</v>
      </c>
      <c r="F1196" s="331"/>
      <c r="G1196" s="333">
        <f t="shared" si="23"/>
        <v>5206.719999999993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289</v>
      </c>
      <c r="B1197" s="330">
        <v>3</v>
      </c>
      <c r="C1197" s="298">
        <v>46067</v>
      </c>
      <c r="D1197" s="299" t="s">
        <v>296</v>
      </c>
      <c r="E1197" s="331">
        <v>7.56</v>
      </c>
      <c r="F1197" s="331"/>
      <c r="G1197" s="333">
        <f t="shared" si="23"/>
        <v>5219.8099999999931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289</v>
      </c>
      <c r="B1198" s="330">
        <v>4</v>
      </c>
      <c r="C1198" s="298">
        <v>46067</v>
      </c>
      <c r="D1198" s="299" t="s">
        <v>296</v>
      </c>
      <c r="E1198" s="331">
        <v>32.409999999999997</v>
      </c>
      <c r="F1198" s="331"/>
      <c r="G1198" s="333">
        <f t="shared" si="23"/>
        <v>5227.3699999999935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289</v>
      </c>
      <c r="B1199" s="330">
        <v>5</v>
      </c>
      <c r="C1199" s="298">
        <v>46067</v>
      </c>
      <c r="D1199" s="299" t="s">
        <v>441</v>
      </c>
      <c r="E1199" s="331">
        <v>400</v>
      </c>
      <c r="F1199" s="331"/>
      <c r="G1199" s="333">
        <f t="shared" si="23"/>
        <v>5259.7799999999934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289</v>
      </c>
      <c r="B1200" s="330">
        <v>8</v>
      </c>
      <c r="C1200" s="298">
        <v>46066</v>
      </c>
      <c r="D1200" s="299" t="s">
        <v>319</v>
      </c>
      <c r="E1200" s="331">
        <v>41.51</v>
      </c>
      <c r="F1200" s="331"/>
      <c r="G1200" s="333">
        <f t="shared" si="23"/>
        <v>5659.7799999999934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289</v>
      </c>
      <c r="B1201" s="330">
        <v>4</v>
      </c>
      <c r="C1201" s="298">
        <v>46066</v>
      </c>
      <c r="D1201" s="299" t="s">
        <v>296</v>
      </c>
      <c r="E1201" s="331">
        <v>21.55</v>
      </c>
      <c r="F1201" s="331"/>
      <c r="G1201" s="333">
        <f t="shared" si="23"/>
        <v>5701.2899999999936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289</v>
      </c>
      <c r="B1202" s="330">
        <v>2</v>
      </c>
      <c r="C1202" s="298">
        <v>46066</v>
      </c>
      <c r="D1202" s="299" t="s">
        <v>358</v>
      </c>
      <c r="E1202" s="331">
        <v>12.45</v>
      </c>
      <c r="F1202" s="331"/>
      <c r="G1202" s="333">
        <f t="shared" si="23"/>
        <v>5722.8399999999938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287</v>
      </c>
      <c r="B1203" s="330" t="s">
        <v>287</v>
      </c>
      <c r="C1203" s="298">
        <v>46066</v>
      </c>
      <c r="D1203" s="299" t="s">
        <v>397</v>
      </c>
      <c r="E1203" s="331">
        <v>91.38</v>
      </c>
      <c r="F1203" s="331">
        <v>91.38</v>
      </c>
      <c r="G1203" s="333">
        <f t="shared" si="23"/>
        <v>5735.2899999999936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289</v>
      </c>
      <c r="B1204" s="330">
        <v>1</v>
      </c>
      <c r="C1204" s="298">
        <v>46066</v>
      </c>
      <c r="D1204" s="299" t="s">
        <v>311</v>
      </c>
      <c r="E1204" s="331">
        <v>16.48</v>
      </c>
      <c r="F1204" s="331"/>
      <c r="G1204" s="333">
        <f t="shared" si="23"/>
        <v>5735.2899999999936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289</v>
      </c>
      <c r="B1205" s="330">
        <v>1</v>
      </c>
      <c r="C1205" s="298">
        <v>46066</v>
      </c>
      <c r="D1205" s="299" t="s">
        <v>428</v>
      </c>
      <c r="E1205" s="331">
        <v>12.76</v>
      </c>
      <c r="F1205" s="331"/>
      <c r="G1205" s="333">
        <f t="shared" si="23"/>
        <v>5751.7699999999932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289</v>
      </c>
      <c r="B1206" s="330">
        <v>4</v>
      </c>
      <c r="C1206" s="298">
        <v>46066</v>
      </c>
      <c r="D1206" s="299" t="s">
        <v>329</v>
      </c>
      <c r="E1206" s="331">
        <v>37.9</v>
      </c>
      <c r="F1206" s="331"/>
      <c r="G1206" s="333">
        <f t="shared" si="23"/>
        <v>5764.5299999999934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291</v>
      </c>
      <c r="B1207" s="330">
        <v>40</v>
      </c>
      <c r="C1207" s="298">
        <v>46066</v>
      </c>
      <c r="D1207" s="299" t="s">
        <v>316</v>
      </c>
      <c r="E1207" s="331"/>
      <c r="F1207" s="331">
        <v>427.18</v>
      </c>
      <c r="G1207" s="333">
        <f t="shared" si="23"/>
        <v>5802.429999999993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291</v>
      </c>
      <c r="B1208" s="330">
        <v>38</v>
      </c>
      <c r="C1208" s="298">
        <v>46066</v>
      </c>
      <c r="D1208" s="299" t="s">
        <v>293</v>
      </c>
      <c r="E1208" s="331"/>
      <c r="F1208" s="331">
        <v>4278.16</v>
      </c>
      <c r="G1208" s="333">
        <f t="shared" si="23"/>
        <v>5375.2499999999927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289</v>
      </c>
      <c r="B1209" s="330">
        <v>8</v>
      </c>
      <c r="C1209" s="298">
        <v>46065</v>
      </c>
      <c r="D1209" s="299" t="s">
        <v>357</v>
      </c>
      <c r="E1209" s="331">
        <v>111.36</v>
      </c>
      <c r="F1209" s="331"/>
      <c r="G1209" s="333">
        <f t="shared" si="23"/>
        <v>1097.0899999999931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289</v>
      </c>
      <c r="B1210" s="330">
        <v>6</v>
      </c>
      <c r="C1210" s="298">
        <v>46065</v>
      </c>
      <c r="D1210" s="299" t="s">
        <v>442</v>
      </c>
      <c r="E1210" s="331">
        <v>16</v>
      </c>
      <c r="F1210" s="331"/>
      <c r="G1210" s="333">
        <f t="shared" si="23"/>
        <v>1208.449999999993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289</v>
      </c>
      <c r="B1211" s="330">
        <v>6</v>
      </c>
      <c r="C1211" s="298">
        <v>46065</v>
      </c>
      <c r="D1211" s="299" t="s">
        <v>300</v>
      </c>
      <c r="E1211" s="331">
        <v>29.81</v>
      </c>
      <c r="F1211" s="331"/>
      <c r="G1211" s="333">
        <f t="shared" si="23"/>
        <v>1224.449999999993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294</v>
      </c>
      <c r="B1212" s="330">
        <v>19</v>
      </c>
      <c r="C1212" s="298">
        <v>46065</v>
      </c>
      <c r="D1212" s="299" t="s">
        <v>191</v>
      </c>
      <c r="E1212" s="331">
        <v>200</v>
      </c>
      <c r="F1212" s="331"/>
      <c r="G1212" s="333">
        <f t="shared" si="23"/>
        <v>1254.2599999999929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289</v>
      </c>
      <c r="B1213" s="330">
        <v>2</v>
      </c>
      <c r="C1213" s="298">
        <v>46065</v>
      </c>
      <c r="D1213" s="299" t="s">
        <v>296</v>
      </c>
      <c r="E1213" s="331">
        <v>7.56</v>
      </c>
      <c r="F1213" s="331"/>
      <c r="G1213" s="333">
        <f t="shared" si="23"/>
        <v>1454.2599999999929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289</v>
      </c>
      <c r="B1214" s="330">
        <v>4</v>
      </c>
      <c r="C1214" s="298">
        <v>46065</v>
      </c>
      <c r="D1214" s="299" t="s">
        <v>296</v>
      </c>
      <c r="E1214" s="331">
        <v>65.78</v>
      </c>
      <c r="F1214" s="331"/>
      <c r="G1214" s="333">
        <f t="shared" si="23"/>
        <v>1461.8199999999929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289</v>
      </c>
      <c r="B1215" s="330">
        <v>3</v>
      </c>
      <c r="C1215" s="298">
        <v>46065</v>
      </c>
      <c r="D1215" s="299" t="s">
        <v>296</v>
      </c>
      <c r="E1215" s="331">
        <v>3.93</v>
      </c>
      <c r="F1215" s="331"/>
      <c r="G1215" s="333">
        <f t="shared" si="23"/>
        <v>1527.5999999999929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289</v>
      </c>
      <c r="B1216" s="330">
        <v>7</v>
      </c>
      <c r="C1216" s="298">
        <v>46065</v>
      </c>
      <c r="D1216" s="299" t="s">
        <v>443</v>
      </c>
      <c r="E1216" s="331">
        <v>564.83000000000004</v>
      </c>
      <c r="F1216" s="331"/>
      <c r="G1216" s="333">
        <f t="shared" si="23"/>
        <v>1531.5299999999929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289</v>
      </c>
      <c r="B1217" s="330">
        <v>7</v>
      </c>
      <c r="C1217" s="298">
        <v>46065</v>
      </c>
      <c r="D1217" s="299" t="s">
        <v>444</v>
      </c>
      <c r="E1217" s="331">
        <v>70.180000000000007</v>
      </c>
      <c r="F1217" s="331"/>
      <c r="G1217" s="333">
        <f t="shared" si="23"/>
        <v>2096.3599999999929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289</v>
      </c>
      <c r="B1218" s="330">
        <v>6</v>
      </c>
      <c r="C1218" s="298">
        <v>46065</v>
      </c>
      <c r="D1218" s="299" t="s">
        <v>445</v>
      </c>
      <c r="E1218" s="331">
        <v>2.66</v>
      </c>
      <c r="F1218" s="331"/>
      <c r="G1218" s="333">
        <f t="shared" si="23"/>
        <v>2166.5399999999927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289</v>
      </c>
      <c r="B1219" s="330">
        <v>5</v>
      </c>
      <c r="C1219" s="298">
        <v>46064</v>
      </c>
      <c r="D1219" s="299" t="s">
        <v>429</v>
      </c>
      <c r="E1219" s="331">
        <v>103.25</v>
      </c>
      <c r="F1219" s="331"/>
      <c r="G1219" s="333">
        <f t="shared" si="23"/>
        <v>2169.1999999999925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289</v>
      </c>
      <c r="B1220" s="330">
        <v>4</v>
      </c>
      <c r="C1220" s="298">
        <v>46064</v>
      </c>
      <c r="D1220" s="299" t="s">
        <v>363</v>
      </c>
      <c r="E1220" s="331">
        <v>30.39</v>
      </c>
      <c r="F1220" s="331"/>
      <c r="G1220" s="333">
        <f t="shared" si="23"/>
        <v>2272.4499999999925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289</v>
      </c>
      <c r="B1221" s="330">
        <v>2</v>
      </c>
      <c r="C1221" s="298">
        <v>46064</v>
      </c>
      <c r="D1221" s="299" t="s">
        <v>296</v>
      </c>
      <c r="E1221" s="331">
        <v>9.92</v>
      </c>
      <c r="F1221" s="331"/>
      <c r="G1221" s="333">
        <f t="shared" si="23"/>
        <v>2302.8399999999924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289</v>
      </c>
      <c r="B1222" s="330">
        <v>3</v>
      </c>
      <c r="C1222" s="298">
        <v>46064</v>
      </c>
      <c r="D1222" s="299" t="s">
        <v>295</v>
      </c>
      <c r="E1222" s="331">
        <v>3.49</v>
      </c>
      <c r="F1222" s="331"/>
      <c r="G1222" s="333">
        <f t="shared" si="23"/>
        <v>2312.7599999999925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294</v>
      </c>
      <c r="B1223" s="330">
        <v>22</v>
      </c>
      <c r="C1223" s="298">
        <v>46064</v>
      </c>
      <c r="D1223" s="299" t="s">
        <v>352</v>
      </c>
      <c r="E1223" s="331">
        <v>19.16</v>
      </c>
      <c r="F1223" s="331"/>
      <c r="G1223" s="333">
        <f t="shared" si="23"/>
        <v>2316.2499999999923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289</v>
      </c>
      <c r="B1224" s="330">
        <v>6</v>
      </c>
      <c r="C1224" s="298">
        <v>46063</v>
      </c>
      <c r="D1224" s="299" t="s">
        <v>412</v>
      </c>
      <c r="E1224" s="331">
        <v>-8</v>
      </c>
      <c r="F1224" s="331"/>
      <c r="G1224" s="333">
        <f t="shared" si="23"/>
        <v>2335.4099999999921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289</v>
      </c>
      <c r="B1225" s="330">
        <v>6</v>
      </c>
      <c r="C1225" s="298">
        <v>46063</v>
      </c>
      <c r="D1225" s="299" t="s">
        <v>446</v>
      </c>
      <c r="E1225" s="331">
        <v>-0.04</v>
      </c>
      <c r="F1225" s="331"/>
      <c r="G1225" s="333">
        <f t="shared" si="23"/>
        <v>2327.4099999999921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335</v>
      </c>
      <c r="B1226" s="330" t="s">
        <v>335</v>
      </c>
      <c r="C1226" s="298">
        <v>46063</v>
      </c>
      <c r="D1226" s="299" t="s">
        <v>447</v>
      </c>
      <c r="E1226" s="331">
        <v>65.78</v>
      </c>
      <c r="F1226" s="331"/>
      <c r="G1226" s="333">
        <f t="shared" si="23"/>
        <v>2327.3699999999922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294</v>
      </c>
      <c r="B1227" s="330">
        <v>13</v>
      </c>
      <c r="C1227" s="298">
        <v>46063</v>
      </c>
      <c r="D1227" s="299" t="s">
        <v>182</v>
      </c>
      <c r="E1227" s="331">
        <v>159.35</v>
      </c>
      <c r="F1227" s="331"/>
      <c r="G1227" s="333">
        <f t="shared" si="23"/>
        <v>2393.1499999999924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289</v>
      </c>
      <c r="B1228" s="330">
        <v>2</v>
      </c>
      <c r="C1228" s="298">
        <v>46063</v>
      </c>
      <c r="D1228" s="299" t="s">
        <v>296</v>
      </c>
      <c r="E1228" s="331">
        <v>16.29</v>
      </c>
      <c r="F1228" s="331"/>
      <c r="G1228" s="333">
        <f t="shared" si="23"/>
        <v>2552.4999999999923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289</v>
      </c>
      <c r="B1229" s="330">
        <v>1</v>
      </c>
      <c r="C1229" s="298">
        <v>46063</v>
      </c>
      <c r="D1229" s="299" t="s">
        <v>311</v>
      </c>
      <c r="E1229" s="331">
        <v>19.329999999999998</v>
      </c>
      <c r="F1229" s="331"/>
      <c r="G1229" s="333">
        <f t="shared" si="23"/>
        <v>2568.7899999999922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289</v>
      </c>
      <c r="B1230" s="330">
        <v>3</v>
      </c>
      <c r="C1230" s="298">
        <v>46062</v>
      </c>
      <c r="D1230" s="299" t="s">
        <v>448</v>
      </c>
      <c r="E1230" s="331">
        <v>8.61</v>
      </c>
      <c r="F1230" s="331"/>
      <c r="G1230" s="333">
        <f t="shared" ref="G1230:G1475" si="24">G1231-E1230+F1230</f>
        <v>2588.1199999999922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289</v>
      </c>
      <c r="B1231" s="330">
        <v>2</v>
      </c>
      <c r="C1231" s="298">
        <v>46062</v>
      </c>
      <c r="D1231" s="299" t="s">
        <v>296</v>
      </c>
      <c r="E1231" s="331">
        <v>13.41</v>
      </c>
      <c r="F1231" s="331"/>
      <c r="G1231" s="333">
        <f t="shared" si="24"/>
        <v>2596.7299999999923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294</v>
      </c>
      <c r="B1232" s="330">
        <v>18</v>
      </c>
      <c r="C1232" s="298">
        <v>46062</v>
      </c>
      <c r="D1232" s="299" t="s">
        <v>361</v>
      </c>
      <c r="E1232" s="331">
        <v>400</v>
      </c>
      <c r="F1232" s="331"/>
      <c r="G1232" s="333">
        <f t="shared" si="24"/>
        <v>2610.1399999999921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294</v>
      </c>
      <c r="B1233" s="330">
        <v>9</v>
      </c>
      <c r="C1233" s="298">
        <v>46062</v>
      </c>
      <c r="D1233" s="299" t="s">
        <v>58</v>
      </c>
      <c r="E1233" s="331">
        <v>1281.53</v>
      </c>
      <c r="F1233" s="331"/>
      <c r="G1233" s="333">
        <f t="shared" si="24"/>
        <v>3010.1399999999921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289</v>
      </c>
      <c r="B1234" s="330">
        <v>5</v>
      </c>
      <c r="C1234" s="298">
        <v>46062</v>
      </c>
      <c r="D1234" s="299" t="s">
        <v>449</v>
      </c>
      <c r="E1234" s="331">
        <v>50</v>
      </c>
      <c r="F1234" s="331"/>
      <c r="G1234" s="333">
        <f t="shared" si="24"/>
        <v>4291.6699999999919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289</v>
      </c>
      <c r="B1235" s="330">
        <v>2</v>
      </c>
      <c r="C1235" s="298">
        <v>46062</v>
      </c>
      <c r="D1235" s="299" t="s">
        <v>450</v>
      </c>
      <c r="E1235" s="331">
        <v>12.1</v>
      </c>
      <c r="F1235" s="331"/>
      <c r="G1235" s="333">
        <f t="shared" si="24"/>
        <v>4341.6699999999919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289</v>
      </c>
      <c r="B1236" s="330">
        <v>1</v>
      </c>
      <c r="C1236" s="298">
        <v>46061</v>
      </c>
      <c r="D1236" s="299" t="s">
        <v>306</v>
      </c>
      <c r="E1236" s="331">
        <v>72.099999999999994</v>
      </c>
      <c r="F1236" s="331"/>
      <c r="G1236" s="333">
        <f t="shared" si="24"/>
        <v>4353.7699999999923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289</v>
      </c>
      <c r="B1237" s="330">
        <v>8</v>
      </c>
      <c r="C1237" s="298">
        <v>46061</v>
      </c>
      <c r="D1237" s="299" t="s">
        <v>319</v>
      </c>
      <c r="E1237" s="331">
        <v>30.25</v>
      </c>
      <c r="F1237" s="331"/>
      <c r="G1237" s="333">
        <f t="shared" si="24"/>
        <v>4425.8699999999926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289</v>
      </c>
      <c r="B1238" s="330">
        <v>3</v>
      </c>
      <c r="C1238" s="298">
        <v>46061</v>
      </c>
      <c r="D1238" s="299" t="s">
        <v>296</v>
      </c>
      <c r="E1238" s="331">
        <v>3.72</v>
      </c>
      <c r="F1238" s="331"/>
      <c r="G1238" s="333">
        <f t="shared" si="24"/>
        <v>4456.1199999999926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289</v>
      </c>
      <c r="B1239" s="330">
        <v>4</v>
      </c>
      <c r="C1239" s="298">
        <v>46061</v>
      </c>
      <c r="D1239" s="299" t="s">
        <v>296</v>
      </c>
      <c r="E1239" s="331">
        <v>41.6</v>
      </c>
      <c r="F1239" s="331"/>
      <c r="G1239" s="333">
        <f t="shared" si="24"/>
        <v>4459.8399999999929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289</v>
      </c>
      <c r="B1240" s="330">
        <v>3</v>
      </c>
      <c r="C1240" s="298">
        <v>46061</v>
      </c>
      <c r="D1240" s="299" t="s">
        <v>451</v>
      </c>
      <c r="E1240" s="331">
        <v>1</v>
      </c>
      <c r="F1240" s="331"/>
      <c r="G1240" s="333">
        <f t="shared" si="24"/>
        <v>4501.4399999999932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289</v>
      </c>
      <c r="B1241" s="330">
        <v>2</v>
      </c>
      <c r="C1241" s="298">
        <v>46061</v>
      </c>
      <c r="D1241" s="299" t="s">
        <v>358</v>
      </c>
      <c r="E1241" s="331">
        <v>10.17</v>
      </c>
      <c r="F1241" s="331"/>
      <c r="G1241" s="333">
        <f t="shared" si="24"/>
        <v>4502.4399999999932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287</v>
      </c>
      <c r="B1242" s="330" t="s">
        <v>287</v>
      </c>
      <c r="C1242" s="298">
        <v>46060</v>
      </c>
      <c r="D1242" s="299" t="s">
        <v>452</v>
      </c>
      <c r="E1242" s="331">
        <v>367.77</v>
      </c>
      <c r="F1242" s="331">
        <v>367.77</v>
      </c>
      <c r="G1242" s="333">
        <f t="shared" si="24"/>
        <v>4512.6099999999933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289</v>
      </c>
      <c r="B1243" s="330">
        <v>4</v>
      </c>
      <c r="C1243" s="298">
        <v>46060</v>
      </c>
      <c r="D1243" s="299" t="s">
        <v>310</v>
      </c>
      <c r="E1243" s="331">
        <v>32.36</v>
      </c>
      <c r="F1243" s="331"/>
      <c r="G1243" s="333">
        <f t="shared" si="24"/>
        <v>4512.6099999999933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289</v>
      </c>
      <c r="B1244" s="330">
        <v>6</v>
      </c>
      <c r="C1244" s="298">
        <v>46060</v>
      </c>
      <c r="D1244" s="299" t="s">
        <v>453</v>
      </c>
      <c r="E1244" s="331">
        <v>41.39</v>
      </c>
      <c r="F1244" s="331"/>
      <c r="G1244" s="333">
        <f t="shared" si="24"/>
        <v>4544.969999999993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289</v>
      </c>
      <c r="B1245" s="330">
        <v>1</v>
      </c>
      <c r="C1245" s="298">
        <v>46060</v>
      </c>
      <c r="D1245" s="299" t="s">
        <v>445</v>
      </c>
      <c r="E1245" s="331">
        <v>35.770000000000003</v>
      </c>
      <c r="F1245" s="331"/>
      <c r="G1245" s="333">
        <f t="shared" si="24"/>
        <v>4586.3599999999933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289</v>
      </c>
      <c r="B1246" s="330">
        <v>3</v>
      </c>
      <c r="C1246" s="298">
        <v>46060</v>
      </c>
      <c r="D1246" s="299" t="s">
        <v>348</v>
      </c>
      <c r="E1246" s="331">
        <v>25</v>
      </c>
      <c r="F1246" s="331"/>
      <c r="G1246" s="333">
        <f t="shared" si="24"/>
        <v>4622.1299999999937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289</v>
      </c>
      <c r="B1247" s="330">
        <v>8</v>
      </c>
      <c r="C1247" s="298">
        <v>46060</v>
      </c>
      <c r="D1247" s="299" t="s">
        <v>296</v>
      </c>
      <c r="E1247" s="331">
        <v>6.69</v>
      </c>
      <c r="F1247" s="331"/>
      <c r="G1247" s="333">
        <f t="shared" si="24"/>
        <v>4647.1299999999937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289</v>
      </c>
      <c r="B1248" s="330">
        <v>4</v>
      </c>
      <c r="C1248" s="298">
        <v>46060</v>
      </c>
      <c r="D1248" s="299" t="s">
        <v>296</v>
      </c>
      <c r="E1248" s="331">
        <v>47.85</v>
      </c>
      <c r="F1248" s="331"/>
      <c r="G1248" s="333">
        <f t="shared" si="24"/>
        <v>4653.8199999999933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289</v>
      </c>
      <c r="B1249" s="330">
        <v>2</v>
      </c>
      <c r="C1249" s="298">
        <v>46059</v>
      </c>
      <c r="D1249" s="299" t="s">
        <v>301</v>
      </c>
      <c r="E1249" s="331">
        <v>20</v>
      </c>
      <c r="F1249" s="331"/>
      <c r="G1249" s="333">
        <f t="shared" si="24"/>
        <v>4701.6699999999937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291</v>
      </c>
      <c r="B1250" s="330">
        <v>40</v>
      </c>
      <c r="C1250" s="298">
        <v>46059</v>
      </c>
      <c r="D1250" s="299" t="s">
        <v>316</v>
      </c>
      <c r="E1250" s="331"/>
      <c r="F1250" s="331">
        <v>822.99</v>
      </c>
      <c r="G1250" s="333">
        <f t="shared" si="24"/>
        <v>4721.6699999999937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294</v>
      </c>
      <c r="B1251" s="330">
        <v>14</v>
      </c>
      <c r="C1251" s="298">
        <v>46059</v>
      </c>
      <c r="D1251" s="299" t="s">
        <v>366</v>
      </c>
      <c r="E1251" s="331">
        <v>66.67</v>
      </c>
      <c r="F1251" s="331"/>
      <c r="G1251" s="333">
        <f t="shared" si="24"/>
        <v>3898.6799999999935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289</v>
      </c>
      <c r="B1252" s="330">
        <v>2</v>
      </c>
      <c r="C1252" s="298">
        <v>46059</v>
      </c>
      <c r="D1252" s="299" t="s">
        <v>296</v>
      </c>
      <c r="E1252" s="331">
        <v>9.35</v>
      </c>
      <c r="F1252" s="331"/>
      <c r="G1252" s="333">
        <f t="shared" si="24"/>
        <v>3965.3499999999935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289</v>
      </c>
      <c r="B1253" s="330">
        <v>4</v>
      </c>
      <c r="C1253" s="298">
        <v>46059</v>
      </c>
      <c r="D1253" s="299" t="s">
        <v>296</v>
      </c>
      <c r="E1253" s="331">
        <v>45.81</v>
      </c>
      <c r="F1253" s="331"/>
      <c r="G1253" s="333">
        <f t="shared" si="24"/>
        <v>3974.6999999999935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289</v>
      </c>
      <c r="B1254" s="330">
        <v>2</v>
      </c>
      <c r="C1254" s="298">
        <v>46059</v>
      </c>
      <c r="D1254" s="299" t="s">
        <v>353</v>
      </c>
      <c r="E1254" s="331">
        <v>22.98</v>
      </c>
      <c r="F1254" s="331"/>
      <c r="G1254" s="333">
        <f t="shared" si="24"/>
        <v>4020.5099999999934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289</v>
      </c>
      <c r="B1255" s="330">
        <v>2</v>
      </c>
      <c r="C1255" s="298">
        <v>46059</v>
      </c>
      <c r="D1255" s="299" t="s">
        <v>301</v>
      </c>
      <c r="E1255" s="331">
        <v>46.5</v>
      </c>
      <c r="F1255" s="331"/>
      <c r="G1255" s="333">
        <f t="shared" si="24"/>
        <v>4043.4899999999934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289</v>
      </c>
      <c r="B1256" s="330">
        <v>2</v>
      </c>
      <c r="C1256" s="298">
        <v>46059</v>
      </c>
      <c r="D1256" s="299" t="s">
        <v>358</v>
      </c>
      <c r="E1256" s="331">
        <v>10.17</v>
      </c>
      <c r="F1256" s="331"/>
      <c r="G1256" s="333">
        <f t="shared" si="24"/>
        <v>4089.9899999999934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289</v>
      </c>
      <c r="B1257" s="330">
        <v>8</v>
      </c>
      <c r="C1257" s="298">
        <v>46059</v>
      </c>
      <c r="D1257" s="299" t="s">
        <v>435</v>
      </c>
      <c r="E1257" s="331">
        <v>81.2</v>
      </c>
      <c r="F1257" s="331"/>
      <c r="G1257" s="333">
        <f t="shared" si="24"/>
        <v>4100.1599999999935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289</v>
      </c>
      <c r="B1258" s="330">
        <v>2</v>
      </c>
      <c r="C1258" s="298">
        <v>46058</v>
      </c>
      <c r="D1258" s="299" t="s">
        <v>301</v>
      </c>
      <c r="E1258" s="331">
        <v>21</v>
      </c>
      <c r="F1258" s="331"/>
      <c r="G1258" s="333">
        <f t="shared" si="24"/>
        <v>4181.3599999999933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291</v>
      </c>
      <c r="B1259" s="330">
        <v>39</v>
      </c>
      <c r="C1259" s="298">
        <v>46058</v>
      </c>
      <c r="D1259" s="299" t="s">
        <v>292</v>
      </c>
      <c r="E1259" s="331"/>
      <c r="F1259" s="331">
        <v>2763.79</v>
      </c>
      <c r="G1259" s="333">
        <f t="shared" si="24"/>
        <v>4202.3599999999933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289</v>
      </c>
      <c r="B1260" s="330">
        <v>8</v>
      </c>
      <c r="C1260" s="298">
        <v>46058</v>
      </c>
      <c r="D1260" s="299" t="s">
        <v>357</v>
      </c>
      <c r="E1260" s="331">
        <v>95.35</v>
      </c>
      <c r="F1260" s="331"/>
      <c r="G1260" s="333">
        <f t="shared" si="24"/>
        <v>1438.5699999999933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289</v>
      </c>
      <c r="B1261" s="330">
        <v>2</v>
      </c>
      <c r="C1261" s="298">
        <v>46058</v>
      </c>
      <c r="D1261" s="299" t="s">
        <v>353</v>
      </c>
      <c r="E1261" s="331">
        <v>14.99</v>
      </c>
      <c r="F1261" s="331"/>
      <c r="G1261" s="333">
        <f t="shared" si="24"/>
        <v>1533.9199999999933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287</v>
      </c>
      <c r="B1262" s="330" t="s">
        <v>287</v>
      </c>
      <c r="C1262" s="298">
        <v>46058</v>
      </c>
      <c r="D1262" s="299" t="s">
        <v>452</v>
      </c>
      <c r="E1262" s="331">
        <v>77.569999999999993</v>
      </c>
      <c r="F1262" s="331">
        <v>77.569999999999993</v>
      </c>
      <c r="G1262" s="333">
        <f t="shared" si="24"/>
        <v>1548.9099999999933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289</v>
      </c>
      <c r="B1263" s="330">
        <v>6</v>
      </c>
      <c r="C1263" s="298">
        <v>46057</v>
      </c>
      <c r="D1263" s="299" t="s">
        <v>344</v>
      </c>
      <c r="E1263" s="331">
        <v>50</v>
      </c>
      <c r="F1263" s="331"/>
      <c r="G1263" s="333">
        <f t="shared" si="24"/>
        <v>1548.9099999999933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289</v>
      </c>
      <c r="B1264" s="330">
        <v>1</v>
      </c>
      <c r="C1264" s="298">
        <v>46057</v>
      </c>
      <c r="D1264" s="299" t="s">
        <v>306</v>
      </c>
      <c r="E1264" s="331">
        <v>62.03</v>
      </c>
      <c r="F1264" s="331"/>
      <c r="G1264" s="333">
        <f t="shared" si="24"/>
        <v>1598.9099999999933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289</v>
      </c>
      <c r="B1265" s="330">
        <v>2</v>
      </c>
      <c r="C1265" s="298">
        <v>46057</v>
      </c>
      <c r="D1265" s="299" t="s">
        <v>296</v>
      </c>
      <c r="E1265" s="331">
        <v>14.91</v>
      </c>
      <c r="F1265" s="331"/>
      <c r="G1265" s="333">
        <f t="shared" si="24"/>
        <v>1660.9399999999932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289</v>
      </c>
      <c r="B1266" s="330">
        <v>4</v>
      </c>
      <c r="C1266" s="298">
        <v>46057</v>
      </c>
      <c r="D1266" s="299" t="s">
        <v>310</v>
      </c>
      <c r="E1266" s="331">
        <v>63.38</v>
      </c>
      <c r="F1266" s="331"/>
      <c r="G1266" s="333">
        <f t="shared" si="24"/>
        <v>1675.8499999999933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287</v>
      </c>
      <c r="B1267" s="330" t="s">
        <v>287</v>
      </c>
      <c r="C1267" s="298">
        <v>46057</v>
      </c>
      <c r="D1267" s="299" t="s">
        <v>454</v>
      </c>
      <c r="E1267" s="331">
        <v>192.78</v>
      </c>
      <c r="F1267" s="331">
        <v>192.78</v>
      </c>
      <c r="G1267" s="333">
        <f t="shared" si="24"/>
        <v>1739.2299999999934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294</v>
      </c>
      <c r="B1268" s="330">
        <v>14</v>
      </c>
      <c r="C1268" s="298">
        <v>46057</v>
      </c>
      <c r="D1268" s="299" t="s">
        <v>367</v>
      </c>
      <c r="E1268" s="331">
        <v>68.739999999999995</v>
      </c>
      <c r="F1268" s="331"/>
      <c r="G1268" s="333">
        <f t="shared" si="24"/>
        <v>1739.2299999999934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289</v>
      </c>
      <c r="B1269" s="330">
        <v>6</v>
      </c>
      <c r="C1269" s="298">
        <v>46057</v>
      </c>
      <c r="D1269" s="299" t="s">
        <v>300</v>
      </c>
      <c r="E1269" s="331">
        <v>-42.58</v>
      </c>
      <c r="F1269" s="331"/>
      <c r="G1269" s="333">
        <f t="shared" si="24"/>
        <v>1807.9699999999934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289</v>
      </c>
      <c r="B1270" s="330">
        <v>1</v>
      </c>
      <c r="C1270" s="298">
        <v>46057</v>
      </c>
      <c r="D1270" s="299" t="s">
        <v>371</v>
      </c>
      <c r="E1270" s="331">
        <v>31.36</v>
      </c>
      <c r="F1270" s="331"/>
      <c r="G1270" s="333">
        <f t="shared" si="24"/>
        <v>1765.3899999999935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294</v>
      </c>
      <c r="B1271" s="330">
        <v>17</v>
      </c>
      <c r="C1271" s="298">
        <v>46057</v>
      </c>
      <c r="D1271" s="299" t="s">
        <v>370</v>
      </c>
      <c r="E1271" s="331">
        <v>99</v>
      </c>
      <c r="F1271" s="331"/>
      <c r="G1271" s="333">
        <f t="shared" si="24"/>
        <v>1796.7499999999934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284</v>
      </c>
      <c r="B1272" s="330">
        <v>36</v>
      </c>
      <c r="C1272" s="298">
        <v>46056</v>
      </c>
      <c r="D1272" s="299" t="s">
        <v>374</v>
      </c>
      <c r="E1272" s="331">
        <v>50</v>
      </c>
      <c r="F1272" s="331"/>
      <c r="G1272" s="333">
        <f t="shared" si="24"/>
        <v>1895.7499999999934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289</v>
      </c>
      <c r="B1273" s="330">
        <v>8</v>
      </c>
      <c r="C1273" s="298">
        <v>46056</v>
      </c>
      <c r="D1273" s="299" t="s">
        <v>319</v>
      </c>
      <c r="E1273" s="331">
        <v>7.92</v>
      </c>
      <c r="F1273" s="331"/>
      <c r="G1273" s="333">
        <f t="shared" si="24"/>
        <v>1945.7499999999934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294</v>
      </c>
      <c r="B1274" s="330">
        <v>24</v>
      </c>
      <c r="C1274" s="298">
        <v>46056</v>
      </c>
      <c r="D1274" s="299" t="s">
        <v>860</v>
      </c>
      <c r="E1274" s="331">
        <v>83.58</v>
      </c>
      <c r="F1274" s="331"/>
      <c r="G1274" s="333">
        <f t="shared" si="24"/>
        <v>1953.6699999999935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289</v>
      </c>
      <c r="B1275" s="330">
        <v>4</v>
      </c>
      <c r="C1275" s="298">
        <v>46056</v>
      </c>
      <c r="D1275" s="299" t="s">
        <v>455</v>
      </c>
      <c r="E1275" s="331">
        <v>28.64</v>
      </c>
      <c r="F1275" s="331"/>
      <c r="G1275" s="333">
        <f t="shared" si="24"/>
        <v>2037.2499999999934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289</v>
      </c>
      <c r="B1276" s="330">
        <v>2</v>
      </c>
      <c r="C1276" s="298">
        <v>46056</v>
      </c>
      <c r="D1276" s="299" t="s">
        <v>358</v>
      </c>
      <c r="E1276" s="331">
        <v>9.4700000000000006</v>
      </c>
      <c r="F1276" s="331"/>
      <c r="G1276" s="333">
        <f t="shared" si="24"/>
        <v>2065.8899999999935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289</v>
      </c>
      <c r="B1277" s="330">
        <v>6</v>
      </c>
      <c r="C1277" s="298">
        <v>46055</v>
      </c>
      <c r="D1277" s="299" t="s">
        <v>456</v>
      </c>
      <c r="E1277" s="331">
        <v>20</v>
      </c>
      <c r="F1277" s="331"/>
      <c r="G1277" s="333">
        <f t="shared" si="24"/>
        <v>2075.3599999999933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294</v>
      </c>
      <c r="B1278" s="330">
        <v>17</v>
      </c>
      <c r="C1278" s="298">
        <v>46055</v>
      </c>
      <c r="D1278" s="299" t="s">
        <v>188</v>
      </c>
      <c r="E1278" s="331">
        <v>41.54</v>
      </c>
      <c r="F1278" s="331"/>
      <c r="G1278" s="333">
        <f t="shared" si="24"/>
        <v>2095.3599999999933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3">
      <c r="A1279" s="329" t="s">
        <v>289</v>
      </c>
      <c r="B1279" s="330">
        <v>2</v>
      </c>
      <c r="C1279" s="298">
        <v>46055</v>
      </c>
      <c r="D1279" s="299" t="s">
        <v>296</v>
      </c>
      <c r="E1279" s="331">
        <v>9.92</v>
      </c>
      <c r="F1279" s="331"/>
      <c r="G1279" s="333">
        <f t="shared" si="24"/>
        <v>2136.8999999999933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3">
      <c r="A1280" s="329" t="s">
        <v>289</v>
      </c>
      <c r="B1280" s="330">
        <v>8</v>
      </c>
      <c r="C1280" s="298">
        <v>46055</v>
      </c>
      <c r="D1280" s="299" t="s">
        <v>457</v>
      </c>
      <c r="E1280" s="331">
        <v>155.38</v>
      </c>
      <c r="F1280" s="331"/>
      <c r="G1280" s="333">
        <f t="shared" si="24"/>
        <v>2146.8199999999933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3">
      <c r="A1281" s="329" t="s">
        <v>294</v>
      </c>
      <c r="B1281" s="330">
        <v>21</v>
      </c>
      <c r="C1281" s="298">
        <v>46055</v>
      </c>
      <c r="D1281" s="299" t="s">
        <v>194</v>
      </c>
      <c r="E1281" s="331">
        <v>27.35</v>
      </c>
      <c r="F1281" s="331"/>
      <c r="G1281" s="333">
        <f t="shared" si="24"/>
        <v>2302.1999999999935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3">
      <c r="A1282" s="329" t="s">
        <v>289</v>
      </c>
      <c r="B1282" s="330">
        <v>6</v>
      </c>
      <c r="C1282" s="298">
        <v>46054</v>
      </c>
      <c r="D1282" s="299" t="s">
        <v>300</v>
      </c>
      <c r="E1282" s="331">
        <v>59.37</v>
      </c>
      <c r="F1282" s="331"/>
      <c r="G1282" s="333">
        <f t="shared" si="24"/>
        <v>2329.5499999999934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3">
      <c r="A1283" s="329" t="s">
        <v>294</v>
      </c>
      <c r="B1283" s="330">
        <v>22</v>
      </c>
      <c r="C1283" s="298">
        <v>46054</v>
      </c>
      <c r="D1283" s="299" t="s">
        <v>375</v>
      </c>
      <c r="E1283" s="331">
        <v>6.37</v>
      </c>
      <c r="F1283" s="331"/>
      <c r="G1283" s="333">
        <f t="shared" si="24"/>
        <v>2388.9199999999933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3">
      <c r="A1284" s="329" t="s">
        <v>289</v>
      </c>
      <c r="B1284" s="330">
        <v>8</v>
      </c>
      <c r="C1284" s="298">
        <v>46054</v>
      </c>
      <c r="D1284" s="299" t="s">
        <v>458</v>
      </c>
      <c r="E1284" s="331">
        <v>44.65</v>
      </c>
      <c r="F1284" s="331"/>
      <c r="G1284" s="333">
        <f t="shared" si="24"/>
        <v>2395.2899999999931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3">
      <c r="A1285" s="329" t="s">
        <v>289</v>
      </c>
      <c r="B1285" s="330">
        <v>7</v>
      </c>
      <c r="C1285" s="298">
        <v>46054</v>
      </c>
      <c r="D1285" s="299" t="s">
        <v>338</v>
      </c>
      <c r="E1285" s="331">
        <v>35.17</v>
      </c>
      <c r="F1285" s="331"/>
      <c r="G1285" s="333">
        <f t="shared" si="24"/>
        <v>2439.9399999999932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3">
      <c r="A1286" s="329" t="s">
        <v>289</v>
      </c>
      <c r="B1286" s="330">
        <v>4</v>
      </c>
      <c r="C1286" s="298">
        <v>46054</v>
      </c>
      <c r="D1286" s="299" t="s">
        <v>310</v>
      </c>
      <c r="E1286" s="331">
        <v>28.48</v>
      </c>
      <c r="F1286" s="331"/>
      <c r="G1286" s="333">
        <f t="shared" si="24"/>
        <v>2475.1099999999933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3">
      <c r="A1287" s="329" t="s">
        <v>289</v>
      </c>
      <c r="B1287" s="330">
        <v>1</v>
      </c>
      <c r="C1287" s="298">
        <v>46054</v>
      </c>
      <c r="D1287" s="299" t="s">
        <v>311</v>
      </c>
      <c r="E1287" s="331">
        <v>125.07</v>
      </c>
      <c r="F1287" s="331"/>
      <c r="G1287" s="333">
        <f t="shared" si="24"/>
        <v>2503.5899999999933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3">
      <c r="A1288" s="329" t="s">
        <v>289</v>
      </c>
      <c r="B1288" s="330">
        <v>2</v>
      </c>
      <c r="C1288" s="298">
        <v>46054</v>
      </c>
      <c r="D1288" s="299" t="s">
        <v>458</v>
      </c>
      <c r="E1288" s="331">
        <v>100</v>
      </c>
      <c r="F1288" s="331"/>
      <c r="G1288" s="333">
        <f t="shared" si="24"/>
        <v>2628.6599999999935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3">
      <c r="A1289" s="329" t="s">
        <v>289</v>
      </c>
      <c r="B1289" s="330">
        <v>1</v>
      </c>
      <c r="C1289" s="298">
        <v>46054</v>
      </c>
      <c r="D1289" s="299" t="s">
        <v>329</v>
      </c>
      <c r="E1289" s="331">
        <v>194.96</v>
      </c>
      <c r="F1289" s="331"/>
      <c r="G1289" s="333">
        <f t="shared" si="24"/>
        <v>2728.6599999999935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3">
      <c r="A1290" s="329" t="s">
        <v>289</v>
      </c>
      <c r="B1290" s="330">
        <v>2</v>
      </c>
      <c r="C1290" s="298">
        <v>46054</v>
      </c>
      <c r="D1290" s="299" t="s">
        <v>410</v>
      </c>
      <c r="E1290" s="331">
        <v>75.53</v>
      </c>
      <c r="F1290" s="331"/>
      <c r="G1290" s="333">
        <f t="shared" si="24"/>
        <v>2923.6199999999935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3">
      <c r="A1291" s="329" t="s">
        <v>284</v>
      </c>
      <c r="B1291" s="330">
        <v>37</v>
      </c>
      <c r="C1291" s="298">
        <v>46053</v>
      </c>
      <c r="D1291" s="299" t="s">
        <v>459</v>
      </c>
      <c r="E1291" s="331">
        <v>3194.64</v>
      </c>
      <c r="F1291" s="331"/>
      <c r="G1291" s="333">
        <f t="shared" si="24"/>
        <v>2999.1499999999937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3">
      <c r="A1292" s="329" t="s">
        <v>286</v>
      </c>
      <c r="B1292" s="330">
        <v>25</v>
      </c>
      <c r="C1292" s="298">
        <v>46053</v>
      </c>
      <c r="D1292" s="298" t="s">
        <v>204</v>
      </c>
      <c r="E1292" s="331">
        <v>350</v>
      </c>
      <c r="F1292" s="331"/>
      <c r="G1292" s="333">
        <f t="shared" si="24"/>
        <v>6193.7899999999936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3">
      <c r="A1293" s="329" t="s">
        <v>286</v>
      </c>
      <c r="B1293" s="330">
        <v>26</v>
      </c>
      <c r="C1293" s="298">
        <v>46053</v>
      </c>
      <c r="D1293" s="298" t="s">
        <v>205</v>
      </c>
      <c r="E1293" s="331">
        <v>320</v>
      </c>
      <c r="F1293" s="331"/>
      <c r="G1293" s="333">
        <f t="shared" si="24"/>
        <v>6543.7899999999936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3">
      <c r="A1294" s="329" t="s">
        <v>286</v>
      </c>
      <c r="B1294" s="330">
        <v>27</v>
      </c>
      <c r="C1294" s="298">
        <v>46053</v>
      </c>
      <c r="D1294" s="298" t="s">
        <v>206</v>
      </c>
      <c r="E1294" s="331">
        <v>25</v>
      </c>
      <c r="F1294" s="331"/>
      <c r="G1294" s="333">
        <f t="shared" si="24"/>
        <v>6863.7899999999936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3">
      <c r="A1295" s="329" t="s">
        <v>286</v>
      </c>
      <c r="B1295" s="330">
        <v>28</v>
      </c>
      <c r="C1295" s="298">
        <v>46053</v>
      </c>
      <c r="D1295" s="298" t="s">
        <v>207</v>
      </c>
      <c r="E1295" s="331">
        <v>25</v>
      </c>
      <c r="F1295" s="331"/>
      <c r="G1295" s="333">
        <f t="shared" si="24"/>
        <v>6888.7899999999936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3">
      <c r="A1296" s="329" t="s">
        <v>286</v>
      </c>
      <c r="B1296" s="330">
        <v>29</v>
      </c>
      <c r="C1296" s="298">
        <v>46053</v>
      </c>
      <c r="D1296" s="298" t="s">
        <v>208</v>
      </c>
      <c r="E1296" s="331">
        <v>45</v>
      </c>
      <c r="F1296" s="331"/>
      <c r="G1296" s="333">
        <f t="shared" si="24"/>
        <v>6913.7899999999936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3">
      <c r="A1297" s="329" t="s">
        <v>286</v>
      </c>
      <c r="B1297" s="330">
        <v>30</v>
      </c>
      <c r="C1297" s="298">
        <v>46053</v>
      </c>
      <c r="D1297" s="298" t="s">
        <v>209</v>
      </c>
      <c r="E1297" s="331">
        <v>400</v>
      </c>
      <c r="F1297" s="331"/>
      <c r="G1297" s="333">
        <f t="shared" si="24"/>
        <v>6958.7899999999936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3">
      <c r="A1298" s="329" t="s">
        <v>286</v>
      </c>
      <c r="B1298" s="330">
        <v>31</v>
      </c>
      <c r="C1298" s="298">
        <v>46053</v>
      </c>
      <c r="D1298" s="298" t="s">
        <v>210</v>
      </c>
      <c r="E1298" s="331">
        <v>375</v>
      </c>
      <c r="F1298" s="331"/>
      <c r="G1298" s="333">
        <f t="shared" si="24"/>
        <v>7358.7899999999936</v>
      </c>
      <c r="H1298" s="334"/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3">
      <c r="A1299" s="329" t="s">
        <v>286</v>
      </c>
      <c r="B1299" s="330">
        <v>32</v>
      </c>
      <c r="C1299" s="298">
        <v>46053</v>
      </c>
      <c r="D1299" s="298" t="s">
        <v>211</v>
      </c>
      <c r="E1299" s="331">
        <v>100</v>
      </c>
      <c r="F1299" s="331"/>
      <c r="G1299" s="333">
        <f t="shared" si="24"/>
        <v>7733.7899999999936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3">
      <c r="A1300" s="329" t="s">
        <v>286</v>
      </c>
      <c r="B1300" s="330">
        <v>33</v>
      </c>
      <c r="C1300" s="298">
        <v>46053</v>
      </c>
      <c r="D1300" s="298" t="s">
        <v>212</v>
      </c>
      <c r="E1300" s="331">
        <v>85</v>
      </c>
      <c r="F1300" s="331"/>
      <c r="G1300" s="333">
        <f t="shared" si="24"/>
        <v>7833.7899999999936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3">
      <c r="A1301" s="329" t="s">
        <v>286</v>
      </c>
      <c r="B1301" s="330">
        <v>34</v>
      </c>
      <c r="C1301" s="298">
        <v>46053</v>
      </c>
      <c r="D1301" s="298" t="s">
        <v>213</v>
      </c>
      <c r="E1301" s="331">
        <v>230</v>
      </c>
      <c r="F1301" s="331"/>
      <c r="G1301" s="333">
        <f t="shared" si="24"/>
        <v>7918.7899999999936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3">
      <c r="A1302" s="329" t="s">
        <v>286</v>
      </c>
      <c r="B1302" s="330">
        <v>35</v>
      </c>
      <c r="C1302" s="298">
        <v>46053</v>
      </c>
      <c r="D1302" s="298" t="s">
        <v>214</v>
      </c>
      <c r="E1302" s="331">
        <v>45</v>
      </c>
      <c r="F1302" s="331"/>
      <c r="G1302" s="333">
        <f t="shared" si="24"/>
        <v>8148.7899999999936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3">
      <c r="A1303" s="329" t="s">
        <v>289</v>
      </c>
      <c r="B1303" s="330">
        <v>8</v>
      </c>
      <c r="C1303" s="298">
        <v>46053</v>
      </c>
      <c r="D1303" s="298" t="s">
        <v>319</v>
      </c>
      <c r="E1303" s="331">
        <v>31.03</v>
      </c>
      <c r="F1303" s="331"/>
      <c r="G1303" s="333">
        <f t="shared" si="24"/>
        <v>8193.7899999999936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3">
      <c r="A1304" s="329" t="s">
        <v>294</v>
      </c>
      <c r="B1304" s="330">
        <v>10</v>
      </c>
      <c r="C1304" s="298">
        <v>46053</v>
      </c>
      <c r="D1304" s="298" t="s">
        <v>176</v>
      </c>
      <c r="E1304" s="331">
        <v>17.899999999999999</v>
      </c>
      <c r="F1304" s="331"/>
      <c r="G1304" s="333">
        <f t="shared" si="24"/>
        <v>8224.8199999999943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3">
      <c r="A1305" s="329" t="s">
        <v>289</v>
      </c>
      <c r="B1305" s="330">
        <v>3</v>
      </c>
      <c r="C1305" s="298">
        <v>46053</v>
      </c>
      <c r="D1305" s="298" t="s">
        <v>348</v>
      </c>
      <c r="E1305" s="331">
        <v>18.84</v>
      </c>
      <c r="F1305" s="331"/>
      <c r="G1305" s="333">
        <f t="shared" si="24"/>
        <v>8242.7199999999939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3">
      <c r="A1306" s="329" t="s">
        <v>289</v>
      </c>
      <c r="B1306" s="330">
        <v>8</v>
      </c>
      <c r="C1306" s="298">
        <v>46053</v>
      </c>
      <c r="D1306" s="298" t="s">
        <v>319</v>
      </c>
      <c r="E1306" s="331">
        <v>25.54</v>
      </c>
      <c r="F1306" s="331"/>
      <c r="G1306" s="333">
        <f t="shared" si="24"/>
        <v>8261.559999999994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3">
      <c r="A1307" s="329" t="s">
        <v>289</v>
      </c>
      <c r="B1307" s="330">
        <v>8</v>
      </c>
      <c r="C1307" s="298">
        <v>46053</v>
      </c>
      <c r="D1307" s="298" t="s">
        <v>308</v>
      </c>
      <c r="E1307" s="331">
        <v>52.59</v>
      </c>
      <c r="F1307" s="331"/>
      <c r="G1307" s="333">
        <f t="shared" si="24"/>
        <v>8287.0999999999949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3">
      <c r="A1308" s="329" t="s">
        <v>335</v>
      </c>
      <c r="B1308" s="330" t="s">
        <v>335</v>
      </c>
      <c r="C1308" s="298">
        <v>46052</v>
      </c>
      <c r="D1308" s="299" t="s">
        <v>460</v>
      </c>
      <c r="E1308" s="331"/>
      <c r="F1308" s="331">
        <v>422</v>
      </c>
      <c r="G1308" s="333">
        <f t="shared" si="24"/>
        <v>8339.6899999999951</v>
      </c>
      <c r="H1308" s="334"/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3">
      <c r="A1309" s="329" t="s">
        <v>289</v>
      </c>
      <c r="B1309" s="330">
        <v>5</v>
      </c>
      <c r="C1309" s="298">
        <v>46052</v>
      </c>
      <c r="D1309" s="299" t="s">
        <v>864</v>
      </c>
      <c r="E1309" s="331">
        <v>200</v>
      </c>
      <c r="F1309" s="331"/>
      <c r="G1309" s="333">
        <f t="shared" si="24"/>
        <v>7917.6899999999951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3">
      <c r="A1310" s="329" t="s">
        <v>289</v>
      </c>
      <c r="B1310" s="330">
        <v>2</v>
      </c>
      <c r="C1310" s="298">
        <v>46052</v>
      </c>
      <c r="D1310" s="299" t="s">
        <v>296</v>
      </c>
      <c r="E1310" s="331">
        <v>8.52</v>
      </c>
      <c r="F1310" s="331"/>
      <c r="G1310" s="333">
        <f t="shared" si="24"/>
        <v>8117.6899999999951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3">
      <c r="A1311" s="329" t="s">
        <v>287</v>
      </c>
      <c r="B1311" s="330" t="s">
        <v>287</v>
      </c>
      <c r="C1311" s="298">
        <v>46052</v>
      </c>
      <c r="D1311" s="299" t="s">
        <v>461</v>
      </c>
      <c r="E1311" s="331">
        <v>831.92</v>
      </c>
      <c r="F1311" s="331">
        <v>831.92</v>
      </c>
      <c r="G1311" s="333">
        <f t="shared" si="24"/>
        <v>8126.2099999999955</v>
      </c>
      <c r="H1311" s="334"/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3">
      <c r="A1312" s="329" t="s">
        <v>289</v>
      </c>
      <c r="B1312" s="330">
        <v>5</v>
      </c>
      <c r="C1312" s="298">
        <v>46052</v>
      </c>
      <c r="D1312" s="299" t="s">
        <v>441</v>
      </c>
      <c r="E1312" s="331">
        <v>200</v>
      </c>
      <c r="F1312" s="331"/>
      <c r="G1312" s="333">
        <f t="shared" si="24"/>
        <v>8126.2099999999955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3">
      <c r="A1313" s="329" t="s">
        <v>289</v>
      </c>
      <c r="B1313" s="330">
        <v>2</v>
      </c>
      <c r="C1313" s="298">
        <v>46052</v>
      </c>
      <c r="D1313" s="299" t="s">
        <v>324</v>
      </c>
      <c r="E1313" s="331">
        <v>11.04</v>
      </c>
      <c r="F1313" s="331"/>
      <c r="G1313" s="333">
        <f t="shared" si="24"/>
        <v>8326.2099999999955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3">
      <c r="A1314" s="329" t="s">
        <v>291</v>
      </c>
      <c r="B1314" s="330">
        <v>38</v>
      </c>
      <c r="C1314" s="298">
        <v>46051</v>
      </c>
      <c r="D1314" s="299" t="s">
        <v>293</v>
      </c>
      <c r="E1314" s="331"/>
      <c r="F1314" s="331">
        <v>4365.6499999999996</v>
      </c>
      <c r="G1314" s="333">
        <f t="shared" si="24"/>
        <v>8337.2499999999964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3">
      <c r="A1315" s="329" t="s">
        <v>289</v>
      </c>
      <c r="B1315" s="330">
        <v>2</v>
      </c>
      <c r="C1315" s="298">
        <v>46051</v>
      </c>
      <c r="D1315" s="299" t="s">
        <v>296</v>
      </c>
      <c r="E1315" s="331">
        <v>18.28</v>
      </c>
      <c r="F1315" s="331"/>
      <c r="G1315" s="333">
        <f t="shared" si="24"/>
        <v>3971.5999999999976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3">
      <c r="A1316" s="329" t="s">
        <v>289</v>
      </c>
      <c r="B1316" s="330">
        <v>4</v>
      </c>
      <c r="C1316" s="298">
        <v>46051</v>
      </c>
      <c r="D1316" s="299" t="s">
        <v>295</v>
      </c>
      <c r="E1316" s="331">
        <v>57.06</v>
      </c>
      <c r="F1316" s="331"/>
      <c r="G1316" s="333">
        <f t="shared" si="24"/>
        <v>3989.8799999999978</v>
      </c>
      <c r="H1316" s="334"/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3">
      <c r="A1317" s="329" t="s">
        <v>287</v>
      </c>
      <c r="B1317" s="330" t="s">
        <v>287</v>
      </c>
      <c r="C1317" s="298">
        <v>46051</v>
      </c>
      <c r="D1317" s="299" t="s">
        <v>462</v>
      </c>
      <c r="E1317" s="331">
        <v>89.42</v>
      </c>
      <c r="F1317" s="331">
        <v>89.42</v>
      </c>
      <c r="G1317" s="333">
        <f t="shared" si="24"/>
        <v>4046.9399999999978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3">
      <c r="A1318" s="329" t="s">
        <v>289</v>
      </c>
      <c r="B1318" s="330">
        <v>8</v>
      </c>
      <c r="C1318" s="298">
        <v>46051</v>
      </c>
      <c r="D1318" s="299" t="s">
        <v>463</v>
      </c>
      <c r="E1318" s="331">
        <v>59</v>
      </c>
      <c r="F1318" s="331"/>
      <c r="G1318" s="333">
        <f t="shared" si="24"/>
        <v>4046.9399999999978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3">
      <c r="A1319" s="329" t="s">
        <v>289</v>
      </c>
      <c r="B1319" s="330">
        <v>2</v>
      </c>
      <c r="C1319" s="298">
        <v>46051</v>
      </c>
      <c r="D1319" s="299" t="s">
        <v>371</v>
      </c>
      <c r="E1319" s="331">
        <v>19.899999999999999</v>
      </c>
      <c r="F1319" s="331"/>
      <c r="G1319" s="333">
        <f t="shared" si="24"/>
        <v>4105.9399999999978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3">
      <c r="A1320" s="329" t="s">
        <v>289</v>
      </c>
      <c r="B1320" s="330">
        <v>2</v>
      </c>
      <c r="C1320" s="298">
        <v>46050</v>
      </c>
      <c r="D1320" s="299" t="s">
        <v>353</v>
      </c>
      <c r="E1320" s="331">
        <v>14.99</v>
      </c>
      <c r="F1320" s="331"/>
      <c r="G1320" s="333">
        <f t="shared" si="24"/>
        <v>4125.8399999999974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3">
      <c r="A1321" s="329" t="s">
        <v>289</v>
      </c>
      <c r="B1321" s="330">
        <v>6</v>
      </c>
      <c r="C1321" s="298">
        <v>46050</v>
      </c>
      <c r="D1321" s="299" t="s">
        <v>464</v>
      </c>
      <c r="E1321" s="331">
        <v>25</v>
      </c>
      <c r="F1321" s="331"/>
      <c r="G1321" s="333">
        <f t="shared" si="24"/>
        <v>4140.8299999999972</v>
      </c>
      <c r="H1321" s="334"/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3">
      <c r="A1322" s="329" t="s">
        <v>289</v>
      </c>
      <c r="B1322" s="330">
        <v>3</v>
      </c>
      <c r="C1322" s="298">
        <v>46050</v>
      </c>
      <c r="D1322" s="299" t="s">
        <v>865</v>
      </c>
      <c r="E1322" s="331">
        <v>6</v>
      </c>
      <c r="F1322" s="331"/>
      <c r="G1322" s="333">
        <f t="shared" si="24"/>
        <v>4165.8299999999972</v>
      </c>
      <c r="H1322" s="334"/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3">
      <c r="A1323" s="329" t="s">
        <v>289</v>
      </c>
      <c r="B1323" s="330">
        <v>2</v>
      </c>
      <c r="C1323" s="298">
        <v>46050</v>
      </c>
      <c r="D1323" s="299" t="s">
        <v>866</v>
      </c>
      <c r="E1323" s="331">
        <v>15</v>
      </c>
      <c r="F1323" s="331"/>
      <c r="G1323" s="333">
        <f t="shared" si="24"/>
        <v>4171.8299999999972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3">
      <c r="A1324" s="329" t="s">
        <v>289</v>
      </c>
      <c r="B1324" s="330">
        <v>2</v>
      </c>
      <c r="C1324" s="298">
        <v>46050</v>
      </c>
      <c r="D1324" s="299" t="s">
        <v>296</v>
      </c>
      <c r="E1324" s="331">
        <v>12.71</v>
      </c>
      <c r="F1324" s="331"/>
      <c r="G1324" s="333">
        <f t="shared" si="24"/>
        <v>4186.8299999999972</v>
      </c>
      <c r="H1324" s="334"/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2" customHeight="1" x14ac:dyDescent="0.3">
      <c r="A1325" s="329" t="s">
        <v>287</v>
      </c>
      <c r="B1325" s="330" t="s">
        <v>287</v>
      </c>
      <c r="C1325" s="298">
        <v>46050</v>
      </c>
      <c r="D1325" s="299" t="s">
        <v>452</v>
      </c>
      <c r="E1325" s="331">
        <v>1475.9</v>
      </c>
      <c r="F1325" s="331">
        <v>1475.9</v>
      </c>
      <c r="G1325" s="333">
        <f t="shared" si="24"/>
        <v>4199.5399999999972</v>
      </c>
      <c r="H1325" s="334"/>
      <c r="I1325" s="335"/>
      <c r="J1325" s="336"/>
      <c r="K1325" s="301"/>
      <c r="L1325" s="336"/>
      <c r="M1325" s="301"/>
      <c r="N1325" s="336"/>
      <c r="O1325" s="301"/>
      <c r="P1325" s="336"/>
      <c r="Q1325" s="301"/>
      <c r="R1325" s="336"/>
      <c r="S1325" s="301"/>
      <c r="T1325" s="336"/>
    </row>
    <row r="1326" spans="1:20" ht="12" customHeight="1" x14ac:dyDescent="0.3">
      <c r="A1326" s="329" t="s">
        <v>289</v>
      </c>
      <c r="B1326" s="330">
        <v>8</v>
      </c>
      <c r="C1326" s="298">
        <v>46050</v>
      </c>
      <c r="D1326" s="299" t="s">
        <v>319</v>
      </c>
      <c r="E1326" s="331">
        <v>28.52</v>
      </c>
      <c r="F1326" s="331"/>
      <c r="G1326" s="333">
        <f t="shared" si="24"/>
        <v>4199.5399999999972</v>
      </c>
      <c r="H1326" s="334"/>
      <c r="I1326" s="335"/>
      <c r="J1326" s="336"/>
      <c r="K1326" s="301"/>
      <c r="L1326" s="336"/>
      <c r="M1326" s="301"/>
      <c r="N1326" s="336"/>
      <c r="O1326" s="301"/>
      <c r="P1326" s="336"/>
      <c r="Q1326" s="301"/>
      <c r="R1326" s="336"/>
      <c r="S1326" s="301"/>
      <c r="T1326" s="336"/>
    </row>
    <row r="1327" spans="1:20" ht="12" customHeight="1" x14ac:dyDescent="0.3">
      <c r="A1327" s="329" t="s">
        <v>289</v>
      </c>
      <c r="B1327" s="330">
        <v>2</v>
      </c>
      <c r="C1327" s="298">
        <v>46050</v>
      </c>
      <c r="D1327" s="299" t="s">
        <v>465</v>
      </c>
      <c r="E1327" s="331">
        <v>66.94</v>
      </c>
      <c r="F1327" s="331"/>
      <c r="G1327" s="333">
        <f t="shared" si="24"/>
        <v>4228.0599999999977</v>
      </c>
      <c r="H1327" s="334"/>
      <c r="I1327" s="335"/>
      <c r="J1327" s="336"/>
      <c r="K1327" s="301"/>
      <c r="L1327" s="336"/>
      <c r="M1327" s="301"/>
      <c r="N1327" s="336"/>
      <c r="O1327" s="301"/>
      <c r="P1327" s="336"/>
      <c r="Q1327" s="301"/>
      <c r="R1327" s="336"/>
      <c r="S1327" s="301"/>
      <c r="T1327" s="336"/>
    </row>
    <row r="1328" spans="1:20" ht="12" customHeight="1" x14ac:dyDescent="0.3">
      <c r="A1328" s="329" t="s">
        <v>289</v>
      </c>
      <c r="B1328" s="330">
        <v>8</v>
      </c>
      <c r="C1328" s="298">
        <v>46049</v>
      </c>
      <c r="D1328" s="299" t="s">
        <v>308</v>
      </c>
      <c r="E1328" s="331">
        <v>47.99</v>
      </c>
      <c r="F1328" s="331"/>
      <c r="G1328" s="333">
        <f t="shared" si="24"/>
        <v>4294.9999999999973</v>
      </c>
      <c r="H1328" s="334"/>
      <c r="I1328" s="335"/>
      <c r="J1328" s="336"/>
      <c r="K1328" s="301"/>
      <c r="L1328" s="336"/>
      <c r="M1328" s="301"/>
      <c r="N1328" s="336"/>
      <c r="O1328" s="301"/>
      <c r="P1328" s="336"/>
      <c r="Q1328" s="301"/>
      <c r="R1328" s="336"/>
      <c r="S1328" s="301"/>
      <c r="T1328" s="336"/>
    </row>
    <row r="1329" spans="1:20" ht="12" customHeight="1" x14ac:dyDescent="0.3">
      <c r="A1329" s="329" t="s">
        <v>287</v>
      </c>
      <c r="B1329" s="330" t="s">
        <v>287</v>
      </c>
      <c r="C1329" s="298">
        <v>46048</v>
      </c>
      <c r="D1329" s="299" t="s">
        <v>466</v>
      </c>
      <c r="E1329" s="331"/>
      <c r="F1329" s="331">
        <v>425</v>
      </c>
      <c r="G1329" s="333">
        <f t="shared" si="24"/>
        <v>4342.9899999999971</v>
      </c>
      <c r="H1329" s="334" t="s">
        <v>298</v>
      </c>
      <c r="I1329" s="335"/>
      <c r="J1329" s="336"/>
      <c r="K1329" s="301"/>
      <c r="L1329" s="336"/>
      <c r="M1329" s="301"/>
      <c r="N1329" s="336"/>
      <c r="O1329" s="301"/>
      <c r="P1329" s="336"/>
      <c r="Q1329" s="301"/>
      <c r="R1329" s="336"/>
      <c r="S1329" s="301"/>
      <c r="T1329" s="336"/>
    </row>
    <row r="1330" spans="1:20" ht="12" customHeight="1" x14ac:dyDescent="0.3">
      <c r="A1330" s="329" t="s">
        <v>287</v>
      </c>
      <c r="B1330" s="330" t="s">
        <v>287</v>
      </c>
      <c r="C1330" s="298">
        <v>46048</v>
      </c>
      <c r="D1330" s="299" t="s">
        <v>466</v>
      </c>
      <c r="E1330" s="331">
        <v>425</v>
      </c>
      <c r="F1330" s="331"/>
      <c r="G1330" s="333">
        <f t="shared" si="24"/>
        <v>3917.9899999999971</v>
      </c>
      <c r="H1330" s="334"/>
      <c r="I1330" s="335"/>
      <c r="J1330" s="336"/>
      <c r="K1330" s="301"/>
      <c r="L1330" s="336"/>
      <c r="M1330" s="301"/>
      <c r="N1330" s="336"/>
      <c r="O1330" s="301"/>
      <c r="P1330" s="336"/>
      <c r="Q1330" s="301"/>
      <c r="R1330" s="336"/>
      <c r="S1330" s="301"/>
      <c r="T1330" s="336"/>
    </row>
    <row r="1331" spans="1:20" ht="12" customHeight="1" x14ac:dyDescent="0.3">
      <c r="A1331" s="329" t="s">
        <v>289</v>
      </c>
      <c r="B1331" s="330">
        <v>2</v>
      </c>
      <c r="C1331" s="298">
        <v>46048</v>
      </c>
      <c r="D1331" s="299" t="s">
        <v>467</v>
      </c>
      <c r="E1331" s="331">
        <v>20.12</v>
      </c>
      <c r="F1331" s="331"/>
      <c r="G1331" s="333">
        <f t="shared" si="24"/>
        <v>4342.9899999999971</v>
      </c>
      <c r="H1331" s="334"/>
      <c r="I1331" s="335"/>
      <c r="J1331" s="336"/>
      <c r="K1331" s="301"/>
      <c r="L1331" s="336"/>
      <c r="M1331" s="301"/>
      <c r="N1331" s="336"/>
      <c r="O1331" s="301"/>
      <c r="P1331" s="336"/>
      <c r="Q1331" s="301"/>
      <c r="R1331" s="336"/>
      <c r="S1331" s="301"/>
      <c r="T1331" s="336"/>
    </row>
    <row r="1332" spans="1:20" ht="12" customHeight="1" x14ac:dyDescent="0.3">
      <c r="A1332" s="329" t="s">
        <v>294</v>
      </c>
      <c r="B1332" s="330">
        <v>17</v>
      </c>
      <c r="C1332" s="298">
        <v>46048</v>
      </c>
      <c r="D1332" s="299" t="s">
        <v>468</v>
      </c>
      <c r="E1332" s="331">
        <v>42.68</v>
      </c>
      <c r="F1332" s="331"/>
      <c r="G1332" s="333">
        <f t="shared" si="24"/>
        <v>4363.1099999999969</v>
      </c>
      <c r="H1332" s="334"/>
      <c r="I1332" s="335"/>
      <c r="J1332" s="336"/>
      <c r="K1332" s="301"/>
      <c r="L1332" s="336"/>
      <c r="M1332" s="301"/>
      <c r="N1332" s="336"/>
      <c r="O1332" s="301"/>
      <c r="P1332" s="336"/>
      <c r="Q1332" s="301"/>
      <c r="R1332" s="336"/>
      <c r="S1332" s="301"/>
      <c r="T1332" s="336"/>
    </row>
    <row r="1333" spans="1:20" ht="12" customHeight="1" x14ac:dyDescent="0.3">
      <c r="A1333" s="329" t="s">
        <v>289</v>
      </c>
      <c r="B1333" s="330">
        <v>6</v>
      </c>
      <c r="C1333" s="298">
        <v>46048</v>
      </c>
      <c r="D1333" s="299" t="s">
        <v>397</v>
      </c>
      <c r="E1333" s="331">
        <v>47.9</v>
      </c>
      <c r="F1333" s="331"/>
      <c r="G1333" s="333">
        <f t="shared" si="24"/>
        <v>4405.7899999999972</v>
      </c>
      <c r="H1333" s="334"/>
      <c r="I1333" s="335"/>
      <c r="J1333" s="336"/>
      <c r="K1333" s="301"/>
      <c r="L1333" s="336"/>
      <c r="M1333" s="301"/>
      <c r="N1333" s="336"/>
      <c r="O1333" s="301"/>
      <c r="P1333" s="336"/>
      <c r="Q1333" s="301"/>
      <c r="R1333" s="336"/>
      <c r="S1333" s="301"/>
      <c r="T1333" s="336"/>
    </row>
    <row r="1334" spans="1:20" ht="12" customHeight="1" x14ac:dyDescent="0.3">
      <c r="A1334" s="329" t="s">
        <v>289</v>
      </c>
      <c r="B1334" s="330">
        <v>1</v>
      </c>
      <c r="C1334" s="298">
        <v>46047</v>
      </c>
      <c r="D1334" s="299" t="s">
        <v>457</v>
      </c>
      <c r="E1334" s="331">
        <v>105.79</v>
      </c>
      <c r="F1334" s="331"/>
      <c r="G1334" s="333">
        <f t="shared" si="24"/>
        <v>4453.6899999999969</v>
      </c>
      <c r="H1334" s="334"/>
      <c r="I1334" s="335"/>
      <c r="J1334" s="336"/>
      <c r="K1334" s="301"/>
      <c r="L1334" s="336"/>
      <c r="M1334" s="301"/>
      <c r="N1334" s="336"/>
      <c r="O1334" s="301"/>
      <c r="P1334" s="336"/>
      <c r="Q1334" s="301"/>
      <c r="R1334" s="336"/>
      <c r="S1334" s="301"/>
      <c r="T1334" s="336"/>
    </row>
    <row r="1335" spans="1:20" ht="12" customHeight="1" x14ac:dyDescent="0.3">
      <c r="A1335" s="329" t="s">
        <v>294</v>
      </c>
      <c r="B1335" s="330">
        <v>12</v>
      </c>
      <c r="C1335" s="298">
        <v>46047</v>
      </c>
      <c r="D1335" s="299" t="s">
        <v>314</v>
      </c>
      <c r="E1335" s="331">
        <v>204.83</v>
      </c>
      <c r="F1335" s="331"/>
      <c r="G1335" s="333">
        <f t="shared" si="24"/>
        <v>4559.4799999999968</v>
      </c>
      <c r="H1335" s="334"/>
      <c r="I1335" s="335"/>
      <c r="J1335" s="336"/>
      <c r="K1335" s="301"/>
      <c r="L1335" s="336"/>
      <c r="M1335" s="301"/>
      <c r="N1335" s="336"/>
      <c r="O1335" s="301"/>
      <c r="P1335" s="336"/>
      <c r="Q1335" s="301"/>
      <c r="R1335" s="336"/>
      <c r="S1335" s="301"/>
      <c r="T1335" s="336"/>
    </row>
    <row r="1336" spans="1:20" ht="12" customHeight="1" x14ac:dyDescent="0.3">
      <c r="A1336" s="329" t="s">
        <v>289</v>
      </c>
      <c r="B1336" s="330">
        <v>3</v>
      </c>
      <c r="C1336" s="298">
        <v>46047</v>
      </c>
      <c r="D1336" s="299" t="s">
        <v>348</v>
      </c>
      <c r="E1336" s="331">
        <v>8.51</v>
      </c>
      <c r="F1336" s="331"/>
      <c r="G1336" s="333">
        <f t="shared" si="24"/>
        <v>4764.3099999999968</v>
      </c>
      <c r="H1336" s="334"/>
      <c r="I1336" s="335"/>
      <c r="J1336" s="336"/>
      <c r="K1336" s="301"/>
      <c r="L1336" s="336"/>
      <c r="M1336" s="301"/>
      <c r="N1336" s="336"/>
      <c r="O1336" s="301"/>
      <c r="P1336" s="336"/>
      <c r="Q1336" s="301"/>
      <c r="R1336" s="336"/>
      <c r="S1336" s="301"/>
      <c r="T1336" s="336"/>
    </row>
    <row r="1337" spans="1:20" ht="12" customHeight="1" x14ac:dyDescent="0.3">
      <c r="A1337" s="329" t="s">
        <v>289</v>
      </c>
      <c r="B1337" s="330">
        <v>4</v>
      </c>
      <c r="C1337" s="298">
        <v>46046</v>
      </c>
      <c r="D1337" s="299" t="s">
        <v>296</v>
      </c>
      <c r="E1337" s="331">
        <v>92.96</v>
      </c>
      <c r="F1337" s="331"/>
      <c r="G1337" s="333">
        <f t="shared" si="24"/>
        <v>4772.819999999997</v>
      </c>
      <c r="H1337" s="334"/>
      <c r="I1337" s="335"/>
      <c r="J1337" s="336"/>
      <c r="K1337" s="301"/>
      <c r="L1337" s="336"/>
      <c r="M1337" s="301"/>
      <c r="N1337" s="336"/>
      <c r="O1337" s="301"/>
      <c r="P1337" s="336"/>
      <c r="Q1337" s="301"/>
      <c r="R1337" s="336"/>
      <c r="S1337" s="301"/>
      <c r="T1337" s="336"/>
    </row>
    <row r="1338" spans="1:20" ht="12" customHeight="1" x14ac:dyDescent="0.3">
      <c r="A1338" s="329" t="s">
        <v>289</v>
      </c>
      <c r="B1338" s="330">
        <v>4</v>
      </c>
      <c r="C1338" s="298">
        <v>46046</v>
      </c>
      <c r="D1338" s="299" t="s">
        <v>334</v>
      </c>
      <c r="E1338" s="331">
        <v>30.77</v>
      </c>
      <c r="F1338" s="331"/>
      <c r="G1338" s="333">
        <f t="shared" si="24"/>
        <v>4865.779999999997</v>
      </c>
      <c r="H1338" s="334"/>
      <c r="I1338" s="335"/>
      <c r="J1338" s="336"/>
      <c r="K1338" s="301"/>
      <c r="L1338" s="336"/>
      <c r="M1338" s="301"/>
      <c r="N1338" s="336"/>
      <c r="O1338" s="301"/>
      <c r="P1338" s="336"/>
      <c r="Q1338" s="301"/>
      <c r="R1338" s="336"/>
      <c r="S1338" s="301"/>
      <c r="T1338" s="336"/>
    </row>
    <row r="1339" spans="1:20" ht="12" customHeight="1" x14ac:dyDescent="0.3">
      <c r="A1339" s="329" t="s">
        <v>289</v>
      </c>
      <c r="B1339" s="330">
        <v>2</v>
      </c>
      <c r="C1339" s="298">
        <v>46046</v>
      </c>
      <c r="D1339" s="299" t="s">
        <v>358</v>
      </c>
      <c r="E1339" s="331">
        <v>9.4700000000000006</v>
      </c>
      <c r="F1339" s="331"/>
      <c r="G1339" s="333">
        <f t="shared" si="24"/>
        <v>4896.5499999999975</v>
      </c>
      <c r="H1339" s="334"/>
      <c r="I1339" s="335"/>
      <c r="J1339" s="336"/>
      <c r="K1339" s="301"/>
      <c r="L1339" s="336"/>
      <c r="M1339" s="301"/>
      <c r="N1339" s="336"/>
      <c r="O1339" s="301"/>
      <c r="P1339" s="336"/>
      <c r="Q1339" s="301"/>
      <c r="R1339" s="336"/>
      <c r="S1339" s="301"/>
      <c r="T1339" s="336"/>
    </row>
    <row r="1340" spans="1:20" ht="12" customHeight="1" x14ac:dyDescent="0.3">
      <c r="A1340" s="329" t="s">
        <v>289</v>
      </c>
      <c r="B1340" s="330">
        <v>6</v>
      </c>
      <c r="C1340" s="298">
        <v>46046</v>
      </c>
      <c r="D1340" s="299" t="s">
        <v>397</v>
      </c>
      <c r="E1340" s="331">
        <v>53.59</v>
      </c>
      <c r="F1340" s="331"/>
      <c r="G1340" s="333">
        <f t="shared" si="24"/>
        <v>4906.0199999999977</v>
      </c>
      <c r="H1340" s="334"/>
      <c r="I1340" s="335"/>
      <c r="J1340" s="336"/>
      <c r="K1340" s="301"/>
      <c r="L1340" s="336"/>
      <c r="M1340" s="301"/>
      <c r="N1340" s="336"/>
      <c r="O1340" s="301"/>
      <c r="P1340" s="336"/>
      <c r="Q1340" s="301"/>
      <c r="R1340" s="336"/>
      <c r="S1340" s="301"/>
      <c r="T1340" s="336"/>
    </row>
    <row r="1341" spans="1:20" ht="12" customHeight="1" x14ac:dyDescent="0.3">
      <c r="A1341" s="329" t="s">
        <v>289</v>
      </c>
      <c r="B1341" s="330">
        <v>1</v>
      </c>
      <c r="C1341" s="298">
        <v>46046</v>
      </c>
      <c r="D1341" s="299" t="s">
        <v>311</v>
      </c>
      <c r="E1341" s="331">
        <v>61.64</v>
      </c>
      <c r="F1341" s="331"/>
      <c r="G1341" s="333">
        <f t="shared" si="24"/>
        <v>4959.6099999999979</v>
      </c>
      <c r="H1341" s="334"/>
      <c r="I1341" s="335"/>
      <c r="J1341" s="336"/>
      <c r="K1341" s="301"/>
      <c r="L1341" s="336"/>
      <c r="M1341" s="301"/>
      <c r="N1341" s="336"/>
      <c r="O1341" s="301"/>
      <c r="P1341" s="336"/>
      <c r="Q1341" s="301"/>
      <c r="R1341" s="336"/>
      <c r="S1341" s="301"/>
      <c r="T1341" s="336"/>
    </row>
    <row r="1342" spans="1:20" ht="12" customHeight="1" x14ac:dyDescent="0.3">
      <c r="A1342" s="329" t="s">
        <v>289</v>
      </c>
      <c r="B1342" s="330">
        <v>1</v>
      </c>
      <c r="C1342" s="298">
        <v>46045</v>
      </c>
      <c r="D1342" s="299" t="s">
        <v>304</v>
      </c>
      <c r="E1342" s="331">
        <v>23.17</v>
      </c>
      <c r="F1342" s="331"/>
      <c r="G1342" s="333">
        <f t="shared" si="24"/>
        <v>5021.2499999999982</v>
      </c>
      <c r="H1342" s="334"/>
      <c r="I1342" s="335"/>
      <c r="J1342" s="336"/>
      <c r="K1342" s="301"/>
      <c r="L1342" s="336"/>
      <c r="M1342" s="301"/>
      <c r="N1342" s="336"/>
      <c r="O1342" s="301"/>
      <c r="P1342" s="336"/>
      <c r="Q1342" s="301"/>
      <c r="R1342" s="336"/>
      <c r="S1342" s="301"/>
      <c r="T1342" s="336"/>
    </row>
    <row r="1343" spans="1:20" ht="12" customHeight="1" x14ac:dyDescent="0.3">
      <c r="A1343" s="329" t="s">
        <v>289</v>
      </c>
      <c r="B1343" s="330">
        <v>4</v>
      </c>
      <c r="C1343" s="298">
        <v>46045</v>
      </c>
      <c r="D1343" s="299" t="s">
        <v>296</v>
      </c>
      <c r="E1343" s="331">
        <v>62.77</v>
      </c>
      <c r="F1343" s="331"/>
      <c r="G1343" s="333">
        <f t="shared" si="24"/>
        <v>5044.4199999999983</v>
      </c>
      <c r="H1343" s="334"/>
      <c r="I1343" s="335"/>
      <c r="J1343" s="336"/>
      <c r="K1343" s="301"/>
      <c r="L1343" s="336"/>
      <c r="M1343" s="301"/>
      <c r="N1343" s="336"/>
      <c r="O1343" s="301"/>
      <c r="P1343" s="336"/>
      <c r="Q1343" s="301"/>
      <c r="R1343" s="336"/>
      <c r="S1343" s="301"/>
      <c r="T1343" s="336"/>
    </row>
    <row r="1344" spans="1:20" ht="12" customHeight="1" x14ac:dyDescent="0.3">
      <c r="A1344" s="329" t="s">
        <v>289</v>
      </c>
      <c r="B1344" s="330">
        <v>6</v>
      </c>
      <c r="C1344" s="298">
        <v>46045</v>
      </c>
      <c r="D1344" s="299" t="s">
        <v>469</v>
      </c>
      <c r="E1344" s="331">
        <v>105.51</v>
      </c>
      <c r="F1344" s="331"/>
      <c r="G1344" s="333">
        <f t="shared" si="24"/>
        <v>5107.1899999999987</v>
      </c>
      <c r="H1344" s="334"/>
      <c r="I1344" s="335"/>
      <c r="J1344" s="336"/>
      <c r="K1344" s="301"/>
      <c r="L1344" s="336"/>
      <c r="M1344" s="301"/>
      <c r="N1344" s="336"/>
      <c r="O1344" s="301"/>
      <c r="P1344" s="336"/>
      <c r="Q1344" s="301"/>
      <c r="R1344" s="336"/>
      <c r="S1344" s="301"/>
      <c r="T1344" s="336"/>
    </row>
    <row r="1345" spans="1:20" ht="12" customHeight="1" x14ac:dyDescent="0.3">
      <c r="A1345" s="329" t="s">
        <v>289</v>
      </c>
      <c r="B1345" s="330">
        <v>3</v>
      </c>
      <c r="C1345" s="298">
        <v>46045</v>
      </c>
      <c r="D1345" s="299" t="s">
        <v>334</v>
      </c>
      <c r="E1345" s="331">
        <v>9.9499999999999993</v>
      </c>
      <c r="F1345" s="331"/>
      <c r="G1345" s="333">
        <f t="shared" si="24"/>
        <v>5212.6999999999989</v>
      </c>
      <c r="H1345" s="334"/>
      <c r="I1345" s="335"/>
      <c r="J1345" s="336"/>
      <c r="K1345" s="301"/>
      <c r="L1345" s="336"/>
      <c r="M1345" s="301"/>
      <c r="N1345" s="336"/>
      <c r="O1345" s="301"/>
      <c r="P1345" s="336"/>
      <c r="Q1345" s="301"/>
      <c r="R1345" s="336"/>
      <c r="S1345" s="301"/>
      <c r="T1345" s="336"/>
    </row>
    <row r="1346" spans="1:20" ht="12" customHeight="1" x14ac:dyDescent="0.3">
      <c r="A1346" s="329" t="s">
        <v>289</v>
      </c>
      <c r="B1346" s="330">
        <v>2</v>
      </c>
      <c r="C1346" s="298">
        <v>46045</v>
      </c>
      <c r="D1346" s="299" t="s">
        <v>358</v>
      </c>
      <c r="E1346" s="331">
        <v>10.17</v>
      </c>
      <c r="F1346" s="331"/>
      <c r="G1346" s="333">
        <f t="shared" si="24"/>
        <v>5222.6499999999987</v>
      </c>
      <c r="H1346" s="334"/>
      <c r="I1346" s="335"/>
      <c r="J1346" s="336"/>
      <c r="K1346" s="301"/>
      <c r="L1346" s="336"/>
      <c r="M1346" s="301"/>
      <c r="N1346" s="336"/>
      <c r="O1346" s="301"/>
      <c r="P1346" s="336"/>
      <c r="Q1346" s="301"/>
      <c r="R1346" s="336"/>
      <c r="S1346" s="301"/>
      <c r="T1346" s="336"/>
    </row>
    <row r="1347" spans="1:20" ht="12" customHeight="1" x14ac:dyDescent="0.3">
      <c r="A1347" s="329" t="s">
        <v>289</v>
      </c>
      <c r="B1347" s="330">
        <v>2</v>
      </c>
      <c r="C1347" s="298">
        <v>46045</v>
      </c>
      <c r="D1347" s="299" t="s">
        <v>301</v>
      </c>
      <c r="E1347" s="331">
        <v>32.200000000000003</v>
      </c>
      <c r="F1347" s="331"/>
      <c r="G1347" s="333">
        <f t="shared" si="24"/>
        <v>5232.8199999999988</v>
      </c>
      <c r="H1347" s="334"/>
      <c r="I1347" s="335"/>
      <c r="J1347" s="336"/>
      <c r="K1347" s="301"/>
      <c r="L1347" s="336"/>
      <c r="M1347" s="301"/>
      <c r="N1347" s="336"/>
      <c r="O1347" s="301"/>
      <c r="P1347" s="336"/>
      <c r="Q1347" s="301"/>
      <c r="R1347" s="336"/>
      <c r="S1347" s="301"/>
      <c r="T1347" s="336"/>
    </row>
    <row r="1348" spans="1:20" ht="12" customHeight="1" x14ac:dyDescent="0.3">
      <c r="A1348" s="329" t="s">
        <v>294</v>
      </c>
      <c r="B1348" s="330">
        <v>22</v>
      </c>
      <c r="C1348" s="298">
        <v>46045</v>
      </c>
      <c r="D1348" s="299" t="s">
        <v>862</v>
      </c>
      <c r="E1348" s="331">
        <v>5.31</v>
      </c>
      <c r="F1348" s="331"/>
      <c r="G1348" s="333">
        <f t="shared" si="24"/>
        <v>5265.0199999999986</v>
      </c>
      <c r="H1348" s="334"/>
      <c r="I1348" s="335"/>
      <c r="J1348" s="336"/>
      <c r="K1348" s="301"/>
      <c r="L1348" s="336"/>
      <c r="M1348" s="301"/>
      <c r="N1348" s="336"/>
      <c r="O1348" s="301"/>
      <c r="P1348" s="336"/>
      <c r="Q1348" s="301"/>
      <c r="R1348" s="336"/>
      <c r="S1348" s="301"/>
      <c r="T1348" s="336"/>
    </row>
    <row r="1349" spans="1:20" ht="12" customHeight="1" x14ac:dyDescent="0.3">
      <c r="A1349" s="329" t="s">
        <v>289</v>
      </c>
      <c r="B1349" s="330">
        <v>8</v>
      </c>
      <c r="C1349" s="298">
        <v>46044</v>
      </c>
      <c r="D1349" s="299" t="s">
        <v>435</v>
      </c>
      <c r="E1349" s="331">
        <v>73.95</v>
      </c>
      <c r="F1349" s="331"/>
      <c r="G1349" s="333">
        <f t="shared" si="24"/>
        <v>5270.329999999999</v>
      </c>
      <c r="H1349" s="334"/>
      <c r="I1349" s="335"/>
      <c r="J1349" s="336"/>
      <c r="K1349" s="301"/>
      <c r="L1349" s="336"/>
      <c r="M1349" s="301"/>
      <c r="N1349" s="336"/>
      <c r="O1349" s="301"/>
      <c r="P1349" s="336"/>
      <c r="Q1349" s="301"/>
      <c r="R1349" s="336"/>
      <c r="S1349" s="301"/>
      <c r="T1349" s="336"/>
    </row>
    <row r="1350" spans="1:20" ht="12" customHeight="1" x14ac:dyDescent="0.3">
      <c r="A1350" s="329" t="s">
        <v>289</v>
      </c>
      <c r="B1350" s="330">
        <v>2</v>
      </c>
      <c r="C1350" s="298">
        <v>46044</v>
      </c>
      <c r="D1350" s="299" t="s">
        <v>470</v>
      </c>
      <c r="E1350" s="331">
        <v>28.68</v>
      </c>
      <c r="F1350" s="331"/>
      <c r="G1350" s="333">
        <f t="shared" si="24"/>
        <v>5344.2799999999988</v>
      </c>
      <c r="H1350" s="334"/>
      <c r="I1350" s="335"/>
      <c r="J1350" s="336"/>
      <c r="K1350" s="301"/>
      <c r="L1350" s="336"/>
      <c r="M1350" s="301"/>
      <c r="N1350" s="336"/>
      <c r="O1350" s="301"/>
      <c r="P1350" s="336"/>
      <c r="Q1350" s="301"/>
      <c r="R1350" s="336"/>
      <c r="S1350" s="301"/>
      <c r="T1350" s="336"/>
    </row>
    <row r="1351" spans="1:20" ht="12" customHeight="1" x14ac:dyDescent="0.3">
      <c r="A1351" s="329" t="s">
        <v>289</v>
      </c>
      <c r="B1351" s="330">
        <v>8</v>
      </c>
      <c r="C1351" s="298">
        <v>46044</v>
      </c>
      <c r="D1351" s="299" t="s">
        <v>357</v>
      </c>
      <c r="E1351" s="331">
        <v>57.38</v>
      </c>
      <c r="F1351" s="331"/>
      <c r="G1351" s="333">
        <f t="shared" si="24"/>
        <v>5372.9599999999991</v>
      </c>
      <c r="H1351" s="334"/>
      <c r="I1351" s="335"/>
      <c r="J1351" s="336"/>
      <c r="K1351" s="301"/>
      <c r="L1351" s="336"/>
      <c r="M1351" s="301"/>
      <c r="N1351" s="336"/>
      <c r="O1351" s="301"/>
      <c r="P1351" s="336"/>
      <c r="Q1351" s="301"/>
      <c r="R1351" s="336"/>
      <c r="S1351" s="301"/>
      <c r="T1351" s="336"/>
    </row>
    <row r="1352" spans="1:20" ht="12" customHeight="1" x14ac:dyDescent="0.3">
      <c r="A1352" s="329" t="s">
        <v>289</v>
      </c>
      <c r="B1352" s="330">
        <v>2</v>
      </c>
      <c r="C1352" s="298">
        <v>46044</v>
      </c>
      <c r="D1352" s="299" t="s">
        <v>358</v>
      </c>
      <c r="E1352" s="331">
        <v>9.4700000000000006</v>
      </c>
      <c r="F1352" s="331"/>
      <c r="G1352" s="333">
        <f t="shared" si="24"/>
        <v>5430.3399999999992</v>
      </c>
      <c r="H1352" s="334"/>
      <c r="I1352" s="335"/>
      <c r="J1352" s="336"/>
      <c r="K1352" s="301"/>
      <c r="L1352" s="336"/>
      <c r="M1352" s="301"/>
      <c r="N1352" s="336"/>
      <c r="O1352" s="301"/>
      <c r="P1352" s="336"/>
      <c r="Q1352" s="301"/>
      <c r="R1352" s="336"/>
      <c r="S1352" s="301"/>
      <c r="T1352" s="336"/>
    </row>
    <row r="1353" spans="1:20" ht="12" customHeight="1" x14ac:dyDescent="0.3">
      <c r="A1353" s="329" t="s">
        <v>289</v>
      </c>
      <c r="B1353" s="330">
        <v>2</v>
      </c>
      <c r="C1353" s="298">
        <v>46044</v>
      </c>
      <c r="D1353" s="299" t="s">
        <v>358</v>
      </c>
      <c r="E1353" s="331">
        <v>7.18</v>
      </c>
      <c r="F1353" s="331"/>
      <c r="G1353" s="333">
        <f t="shared" si="24"/>
        <v>5439.8099999999995</v>
      </c>
      <c r="H1353" s="334"/>
      <c r="I1353" s="335"/>
      <c r="J1353" s="336"/>
      <c r="K1353" s="301"/>
      <c r="L1353" s="336"/>
      <c r="M1353" s="301"/>
      <c r="N1353" s="336"/>
      <c r="O1353" s="301"/>
      <c r="P1353" s="336"/>
      <c r="Q1353" s="301"/>
      <c r="R1353" s="336"/>
      <c r="S1353" s="301"/>
      <c r="T1353" s="336"/>
    </row>
    <row r="1354" spans="1:20" ht="12" customHeight="1" x14ac:dyDescent="0.3">
      <c r="A1354" s="329" t="s">
        <v>287</v>
      </c>
      <c r="B1354" s="330" t="s">
        <v>287</v>
      </c>
      <c r="C1354" s="298">
        <v>46044</v>
      </c>
      <c r="D1354" s="299" t="s">
        <v>315</v>
      </c>
      <c r="E1354" s="331">
        <v>126.24</v>
      </c>
      <c r="F1354" s="331">
        <v>126.24</v>
      </c>
      <c r="G1354" s="333">
        <f t="shared" si="24"/>
        <v>5446.99</v>
      </c>
      <c r="H1354" s="334"/>
      <c r="I1354" s="335"/>
      <c r="J1354" s="336"/>
      <c r="K1354" s="301"/>
      <c r="L1354" s="336"/>
      <c r="M1354" s="301"/>
      <c r="N1354" s="336"/>
      <c r="O1354" s="301"/>
      <c r="P1354" s="336"/>
      <c r="Q1354" s="301"/>
      <c r="R1354" s="336"/>
      <c r="S1354" s="301"/>
      <c r="T1354" s="336"/>
    </row>
    <row r="1355" spans="1:20" ht="12" customHeight="1" x14ac:dyDescent="0.3">
      <c r="A1355" s="329" t="s">
        <v>289</v>
      </c>
      <c r="B1355" s="330">
        <v>8</v>
      </c>
      <c r="C1355" s="298">
        <v>46043</v>
      </c>
      <c r="D1355" s="299" t="s">
        <v>471</v>
      </c>
      <c r="E1355" s="331">
        <v>17</v>
      </c>
      <c r="F1355" s="331"/>
      <c r="G1355" s="333">
        <f t="shared" si="24"/>
        <v>5446.99</v>
      </c>
      <c r="H1355" s="334"/>
      <c r="I1355" s="335"/>
      <c r="J1355" s="336"/>
      <c r="K1355" s="301"/>
      <c r="L1355" s="336"/>
      <c r="M1355" s="301"/>
      <c r="N1355" s="336"/>
      <c r="O1355" s="301"/>
      <c r="P1355" s="336"/>
      <c r="Q1355" s="301"/>
      <c r="R1355" s="336"/>
      <c r="S1355" s="301"/>
      <c r="T1355" s="336"/>
    </row>
    <row r="1356" spans="1:20" ht="12" customHeight="1" x14ac:dyDescent="0.3">
      <c r="A1356" s="329" t="s">
        <v>289</v>
      </c>
      <c r="B1356" s="330">
        <v>1</v>
      </c>
      <c r="C1356" s="298">
        <v>46043</v>
      </c>
      <c r="D1356" s="299" t="s">
        <v>329</v>
      </c>
      <c r="E1356" s="331">
        <v>24.75</v>
      </c>
      <c r="F1356" s="331"/>
      <c r="G1356" s="333">
        <f t="shared" si="24"/>
        <v>5463.99</v>
      </c>
      <c r="H1356" s="334"/>
      <c r="I1356" s="335"/>
      <c r="J1356" s="336"/>
      <c r="K1356" s="301"/>
      <c r="L1356" s="336"/>
      <c r="M1356" s="301"/>
      <c r="N1356" s="336"/>
      <c r="O1356" s="301"/>
      <c r="P1356" s="336"/>
      <c r="Q1356" s="301"/>
      <c r="R1356" s="336"/>
      <c r="S1356" s="301"/>
      <c r="T1356" s="336"/>
    </row>
    <row r="1357" spans="1:20" ht="12" customHeight="1" x14ac:dyDescent="0.3">
      <c r="A1357" s="329" t="s">
        <v>291</v>
      </c>
      <c r="B1357" s="330">
        <v>39</v>
      </c>
      <c r="C1357" s="298">
        <v>46043</v>
      </c>
      <c r="D1357" s="299" t="s">
        <v>292</v>
      </c>
      <c r="E1357" s="331"/>
      <c r="F1357" s="331">
        <v>3378.82</v>
      </c>
      <c r="G1357" s="333">
        <f t="shared" si="24"/>
        <v>5488.74</v>
      </c>
      <c r="H1357" s="334"/>
      <c r="I1357" s="335"/>
      <c r="J1357" s="336"/>
      <c r="K1357" s="301"/>
      <c r="L1357" s="336"/>
      <c r="M1357" s="301"/>
      <c r="N1357" s="336"/>
      <c r="O1357" s="301"/>
      <c r="P1357" s="336"/>
      <c r="Q1357" s="301"/>
      <c r="R1357" s="336"/>
      <c r="S1357" s="301"/>
      <c r="T1357" s="336"/>
    </row>
    <row r="1358" spans="1:20" ht="12" customHeight="1" x14ac:dyDescent="0.3">
      <c r="A1358" s="329" t="s">
        <v>294</v>
      </c>
      <c r="B1358" s="330">
        <v>23</v>
      </c>
      <c r="C1358" s="298">
        <v>46043</v>
      </c>
      <c r="D1358" s="299" t="s">
        <v>67</v>
      </c>
      <c r="E1358" s="331">
        <v>650.88</v>
      </c>
      <c r="F1358" s="331"/>
      <c r="G1358" s="333">
        <f t="shared" si="24"/>
        <v>2109.9199999999992</v>
      </c>
      <c r="H1358" s="334"/>
      <c r="I1358" s="335"/>
      <c r="J1358" s="336"/>
      <c r="K1358" s="301"/>
      <c r="L1358" s="336"/>
      <c r="M1358" s="301"/>
      <c r="N1358" s="336"/>
      <c r="O1358" s="301"/>
      <c r="P1358" s="336"/>
      <c r="Q1358" s="301"/>
      <c r="R1358" s="336"/>
      <c r="S1358" s="301"/>
      <c r="T1358" s="336"/>
    </row>
    <row r="1359" spans="1:20" ht="12" customHeight="1" x14ac:dyDescent="0.3">
      <c r="A1359" s="329" t="s">
        <v>287</v>
      </c>
      <c r="B1359" s="330" t="s">
        <v>287</v>
      </c>
      <c r="C1359" s="298">
        <v>46043</v>
      </c>
      <c r="D1359" s="299" t="s">
        <v>472</v>
      </c>
      <c r="E1359" s="331">
        <v>100</v>
      </c>
      <c r="F1359" s="331">
        <v>100</v>
      </c>
      <c r="G1359" s="333">
        <f t="shared" si="24"/>
        <v>2760.7999999999993</v>
      </c>
      <c r="H1359" s="334"/>
      <c r="I1359" s="335"/>
      <c r="J1359" s="336"/>
      <c r="K1359" s="301"/>
      <c r="L1359" s="336"/>
      <c r="M1359" s="301"/>
      <c r="N1359" s="336"/>
      <c r="O1359" s="301"/>
      <c r="P1359" s="336"/>
      <c r="Q1359" s="301"/>
      <c r="R1359" s="336"/>
      <c r="S1359" s="301"/>
      <c r="T1359" s="336"/>
    </row>
    <row r="1360" spans="1:20" ht="12" customHeight="1" x14ac:dyDescent="0.3">
      <c r="A1360" s="329" t="s">
        <v>289</v>
      </c>
      <c r="B1360" s="330">
        <v>2</v>
      </c>
      <c r="C1360" s="298">
        <v>46043</v>
      </c>
      <c r="D1360" s="299" t="s">
        <v>301</v>
      </c>
      <c r="E1360" s="331">
        <v>20</v>
      </c>
      <c r="F1360" s="331"/>
      <c r="G1360" s="333">
        <f t="shared" si="24"/>
        <v>2760.7999999999993</v>
      </c>
      <c r="H1360" s="334"/>
      <c r="I1360" s="335"/>
      <c r="J1360" s="336"/>
      <c r="K1360" s="301"/>
      <c r="L1360" s="336"/>
      <c r="M1360" s="301"/>
      <c r="N1360" s="336"/>
      <c r="O1360" s="301"/>
      <c r="P1360" s="336"/>
      <c r="Q1360" s="301"/>
      <c r="R1360" s="336"/>
      <c r="S1360" s="301"/>
      <c r="T1360" s="336"/>
    </row>
    <row r="1361" spans="1:20" ht="12" customHeight="1" x14ac:dyDescent="0.3">
      <c r="A1361" s="329" t="s">
        <v>289</v>
      </c>
      <c r="B1361" s="330">
        <v>8</v>
      </c>
      <c r="C1361" s="298">
        <v>46043</v>
      </c>
      <c r="D1361" s="299" t="s">
        <v>295</v>
      </c>
      <c r="E1361" s="331">
        <v>6.38</v>
      </c>
      <c r="F1361" s="331"/>
      <c r="G1361" s="333">
        <f t="shared" si="24"/>
        <v>2780.7999999999993</v>
      </c>
      <c r="H1361" s="334"/>
      <c r="I1361" s="335"/>
      <c r="J1361" s="336"/>
      <c r="K1361" s="301"/>
      <c r="L1361" s="336"/>
      <c r="M1361" s="301"/>
      <c r="N1361" s="336"/>
      <c r="O1361" s="301"/>
      <c r="P1361" s="336"/>
      <c r="Q1361" s="301"/>
      <c r="R1361" s="336"/>
      <c r="S1361" s="301"/>
      <c r="T1361" s="336"/>
    </row>
    <row r="1362" spans="1:20" ht="12" customHeight="1" x14ac:dyDescent="0.3">
      <c r="A1362" s="329" t="s">
        <v>289</v>
      </c>
      <c r="B1362" s="330">
        <v>2</v>
      </c>
      <c r="C1362" s="298">
        <v>46043</v>
      </c>
      <c r="D1362" s="299" t="s">
        <v>295</v>
      </c>
      <c r="E1362" s="331">
        <v>17.29</v>
      </c>
      <c r="F1362" s="331"/>
      <c r="G1362" s="333">
        <f t="shared" si="24"/>
        <v>2787.1799999999994</v>
      </c>
      <c r="H1362" s="334"/>
      <c r="I1362" s="335"/>
      <c r="J1362" s="336"/>
      <c r="K1362" s="301"/>
      <c r="L1362" s="336"/>
      <c r="M1362" s="301"/>
      <c r="N1362" s="336"/>
      <c r="O1362" s="301"/>
      <c r="P1362" s="336"/>
      <c r="Q1362" s="301"/>
      <c r="R1362" s="336"/>
      <c r="S1362" s="301"/>
      <c r="T1362" s="336"/>
    </row>
    <row r="1363" spans="1:20" ht="12" customHeight="1" x14ac:dyDescent="0.3">
      <c r="A1363" s="329" t="s">
        <v>289</v>
      </c>
      <c r="B1363" s="330">
        <v>2</v>
      </c>
      <c r="C1363" s="298">
        <v>46043</v>
      </c>
      <c r="D1363" s="299" t="s">
        <v>358</v>
      </c>
      <c r="E1363" s="331">
        <v>14.86</v>
      </c>
      <c r="F1363" s="331"/>
      <c r="G1363" s="333">
        <f t="shared" si="24"/>
        <v>2804.4699999999993</v>
      </c>
      <c r="H1363" s="334"/>
      <c r="I1363" s="335"/>
      <c r="J1363" s="336"/>
      <c r="K1363" s="301"/>
      <c r="L1363" s="336"/>
      <c r="M1363" s="301"/>
      <c r="N1363" s="336"/>
      <c r="O1363" s="301"/>
      <c r="P1363" s="336"/>
      <c r="Q1363" s="301"/>
      <c r="R1363" s="336"/>
      <c r="S1363" s="301"/>
      <c r="T1363" s="336"/>
    </row>
    <row r="1364" spans="1:20" ht="12" customHeight="1" x14ac:dyDescent="0.3">
      <c r="A1364" s="329" t="s">
        <v>289</v>
      </c>
      <c r="B1364" s="330">
        <v>2</v>
      </c>
      <c r="C1364" s="298">
        <v>46042</v>
      </c>
      <c r="D1364" s="299" t="s">
        <v>371</v>
      </c>
      <c r="E1364" s="331">
        <v>13.4</v>
      </c>
      <c r="F1364" s="331"/>
      <c r="G1364" s="333">
        <f t="shared" si="24"/>
        <v>2819.3299999999995</v>
      </c>
      <c r="H1364" s="334"/>
      <c r="I1364" s="335"/>
      <c r="J1364" s="336"/>
      <c r="K1364" s="301"/>
      <c r="L1364" s="336"/>
      <c r="M1364" s="301"/>
      <c r="N1364" s="336"/>
      <c r="O1364" s="301"/>
      <c r="P1364" s="336"/>
      <c r="Q1364" s="301"/>
      <c r="R1364" s="336"/>
      <c r="S1364" s="301"/>
      <c r="T1364" s="336"/>
    </row>
    <row r="1365" spans="1:20" ht="12" customHeight="1" x14ac:dyDescent="0.3">
      <c r="A1365" s="329" t="s">
        <v>289</v>
      </c>
      <c r="B1365" s="330">
        <v>2</v>
      </c>
      <c r="C1365" s="298">
        <v>46042</v>
      </c>
      <c r="D1365" s="299" t="s">
        <v>371</v>
      </c>
      <c r="E1365" s="331">
        <v>5.97</v>
      </c>
      <c r="F1365" s="331"/>
      <c r="G1365" s="333">
        <f t="shared" si="24"/>
        <v>2832.7299999999996</v>
      </c>
      <c r="H1365" s="334"/>
      <c r="I1365" s="335"/>
      <c r="J1365" s="336"/>
      <c r="K1365" s="301"/>
      <c r="L1365" s="336"/>
      <c r="M1365" s="301"/>
      <c r="N1365" s="336"/>
      <c r="O1365" s="301"/>
      <c r="P1365" s="336"/>
      <c r="Q1365" s="301"/>
      <c r="R1365" s="336"/>
      <c r="S1365" s="301"/>
      <c r="T1365" s="336"/>
    </row>
    <row r="1366" spans="1:20" ht="12" customHeight="1" x14ac:dyDescent="0.3">
      <c r="A1366" s="329" t="s">
        <v>294</v>
      </c>
      <c r="B1366" s="330">
        <v>22</v>
      </c>
      <c r="C1366" s="298">
        <v>46042</v>
      </c>
      <c r="D1366" s="299" t="s">
        <v>323</v>
      </c>
      <c r="E1366" s="331">
        <v>18.09</v>
      </c>
      <c r="F1366" s="331"/>
      <c r="G1366" s="333">
        <f t="shared" si="24"/>
        <v>2838.6999999999994</v>
      </c>
      <c r="H1366" s="334"/>
      <c r="I1366" s="335"/>
      <c r="J1366" s="336"/>
      <c r="K1366" s="301"/>
      <c r="L1366" s="336"/>
      <c r="M1366" s="301"/>
      <c r="N1366" s="336"/>
      <c r="O1366" s="301"/>
      <c r="P1366" s="336"/>
      <c r="Q1366" s="301"/>
      <c r="R1366" s="336"/>
      <c r="S1366" s="301"/>
      <c r="T1366" s="336"/>
    </row>
    <row r="1367" spans="1:20" ht="12" customHeight="1" x14ac:dyDescent="0.3">
      <c r="A1367" s="329" t="s">
        <v>294</v>
      </c>
      <c r="B1367" s="330">
        <v>17</v>
      </c>
      <c r="C1367" s="298">
        <v>46042</v>
      </c>
      <c r="D1367" s="299" t="s">
        <v>188</v>
      </c>
      <c r="E1367" s="331">
        <v>42.65</v>
      </c>
      <c r="F1367" s="331"/>
      <c r="G1367" s="333">
        <f t="shared" si="24"/>
        <v>2856.7899999999995</v>
      </c>
      <c r="H1367" s="334"/>
      <c r="I1367" s="335"/>
      <c r="J1367" s="336"/>
      <c r="K1367" s="301"/>
      <c r="L1367" s="336"/>
      <c r="M1367" s="301"/>
      <c r="N1367" s="336"/>
      <c r="O1367" s="301"/>
      <c r="P1367" s="336"/>
      <c r="Q1367" s="301"/>
      <c r="R1367" s="336"/>
      <c r="S1367" s="301"/>
      <c r="T1367" s="336"/>
    </row>
    <row r="1368" spans="1:20" ht="12" customHeight="1" x14ac:dyDescent="0.3">
      <c r="A1368" s="329" t="s">
        <v>335</v>
      </c>
      <c r="B1368" s="330" t="s">
        <v>335</v>
      </c>
      <c r="C1368" s="298">
        <v>46042</v>
      </c>
      <c r="D1368" s="299" t="s">
        <v>336</v>
      </c>
      <c r="E1368" s="331">
        <v>130.51</v>
      </c>
      <c r="F1368" s="331"/>
      <c r="G1368" s="333">
        <f t="shared" si="24"/>
        <v>2899.4399999999996</v>
      </c>
      <c r="H1368" s="334"/>
      <c r="I1368" s="335"/>
      <c r="J1368" s="336"/>
      <c r="K1368" s="301"/>
      <c r="L1368" s="336"/>
      <c r="M1368" s="301"/>
      <c r="N1368" s="336"/>
      <c r="O1368" s="301"/>
      <c r="P1368" s="336"/>
      <c r="Q1368" s="301"/>
      <c r="R1368" s="336"/>
      <c r="S1368" s="301"/>
      <c r="T1368" s="336"/>
    </row>
    <row r="1369" spans="1:20" ht="12" customHeight="1" x14ac:dyDescent="0.3">
      <c r="A1369" s="329" t="s">
        <v>294</v>
      </c>
      <c r="B1369" s="330">
        <v>15</v>
      </c>
      <c r="C1369" s="298">
        <v>46042</v>
      </c>
      <c r="D1369" s="299" t="s">
        <v>185</v>
      </c>
      <c r="E1369" s="331">
        <v>132.4</v>
      </c>
      <c r="F1369" s="331"/>
      <c r="G1369" s="333">
        <f t="shared" si="24"/>
        <v>3029.9499999999994</v>
      </c>
      <c r="H1369" s="334"/>
      <c r="I1369" s="335"/>
      <c r="J1369" s="336"/>
      <c r="K1369" s="301"/>
      <c r="L1369" s="336"/>
      <c r="M1369" s="301"/>
      <c r="N1369" s="336"/>
      <c r="O1369" s="301"/>
      <c r="P1369" s="336"/>
      <c r="Q1369" s="301"/>
      <c r="R1369" s="336"/>
      <c r="S1369" s="301"/>
      <c r="T1369" s="336"/>
    </row>
    <row r="1370" spans="1:20" ht="12" customHeight="1" x14ac:dyDescent="0.3">
      <c r="A1370" s="329" t="s">
        <v>294</v>
      </c>
      <c r="B1370" s="330">
        <v>23</v>
      </c>
      <c r="C1370" s="298">
        <v>46042</v>
      </c>
      <c r="D1370" s="299" t="s">
        <v>63</v>
      </c>
      <c r="E1370" s="331">
        <v>529.46</v>
      </c>
      <c r="F1370" s="331"/>
      <c r="G1370" s="333">
        <f t="shared" si="24"/>
        <v>3162.3499999999995</v>
      </c>
      <c r="H1370" s="334"/>
      <c r="I1370" s="335"/>
      <c r="J1370" s="336"/>
      <c r="K1370" s="301"/>
      <c r="L1370" s="336"/>
      <c r="M1370" s="301"/>
      <c r="N1370" s="336"/>
      <c r="O1370" s="301"/>
      <c r="P1370" s="336"/>
      <c r="Q1370" s="301"/>
      <c r="R1370" s="336"/>
      <c r="S1370" s="301"/>
      <c r="T1370" s="336"/>
    </row>
    <row r="1371" spans="1:20" ht="12" customHeight="1" x14ac:dyDescent="0.3">
      <c r="A1371" s="329" t="s">
        <v>289</v>
      </c>
      <c r="B1371" s="330">
        <v>6</v>
      </c>
      <c r="C1371" s="298">
        <v>46042</v>
      </c>
      <c r="D1371" s="299" t="s">
        <v>300</v>
      </c>
      <c r="E1371" s="331">
        <v>51.63</v>
      </c>
      <c r="F1371" s="331"/>
      <c r="G1371" s="333">
        <f t="shared" si="24"/>
        <v>3691.8099999999995</v>
      </c>
      <c r="H1371" s="334"/>
      <c r="I1371" s="335"/>
      <c r="J1371" s="336"/>
      <c r="K1371" s="301"/>
      <c r="L1371" s="336"/>
      <c r="M1371" s="301"/>
      <c r="N1371" s="336"/>
      <c r="O1371" s="301"/>
      <c r="P1371" s="336"/>
      <c r="Q1371" s="301"/>
      <c r="R1371" s="336"/>
      <c r="S1371" s="301"/>
      <c r="T1371" s="336"/>
    </row>
    <row r="1372" spans="1:20" ht="12" customHeight="1" x14ac:dyDescent="0.3">
      <c r="A1372" s="329" t="s">
        <v>289</v>
      </c>
      <c r="B1372" s="330">
        <v>2</v>
      </c>
      <c r="C1372" s="298">
        <v>46042</v>
      </c>
      <c r="D1372" s="299" t="s">
        <v>296</v>
      </c>
      <c r="E1372" s="331">
        <v>11.17</v>
      </c>
      <c r="F1372" s="331"/>
      <c r="G1372" s="333">
        <f t="shared" si="24"/>
        <v>3743.4399999999996</v>
      </c>
      <c r="H1372" s="334"/>
      <c r="I1372" s="335"/>
      <c r="J1372" s="336"/>
      <c r="K1372" s="301"/>
      <c r="L1372" s="336"/>
      <c r="M1372" s="301"/>
      <c r="N1372" s="336"/>
      <c r="O1372" s="301"/>
      <c r="P1372" s="336"/>
      <c r="Q1372" s="301"/>
      <c r="R1372" s="336"/>
      <c r="S1372" s="301"/>
      <c r="T1372" s="336"/>
    </row>
    <row r="1373" spans="1:20" ht="12" customHeight="1" x14ac:dyDescent="0.3">
      <c r="A1373" s="329" t="s">
        <v>289</v>
      </c>
      <c r="B1373" s="330">
        <v>4</v>
      </c>
      <c r="C1373" s="298">
        <v>46042</v>
      </c>
      <c r="D1373" s="299" t="s">
        <v>296</v>
      </c>
      <c r="E1373" s="331">
        <v>57.37</v>
      </c>
      <c r="F1373" s="331"/>
      <c r="G1373" s="333">
        <f t="shared" si="24"/>
        <v>3754.6099999999997</v>
      </c>
      <c r="H1373" s="334"/>
      <c r="I1373" s="335"/>
      <c r="J1373" s="336"/>
      <c r="K1373" s="301"/>
      <c r="L1373" s="336"/>
      <c r="M1373" s="301"/>
      <c r="N1373" s="336"/>
      <c r="O1373" s="301"/>
      <c r="P1373" s="336"/>
      <c r="Q1373" s="301"/>
      <c r="R1373" s="336"/>
      <c r="S1373" s="301"/>
      <c r="T1373" s="336"/>
    </row>
    <row r="1374" spans="1:20" ht="12" customHeight="1" x14ac:dyDescent="0.3">
      <c r="A1374" s="329" t="s">
        <v>294</v>
      </c>
      <c r="B1374" s="330">
        <v>22</v>
      </c>
      <c r="C1374" s="298">
        <v>46042</v>
      </c>
      <c r="D1374" s="299" t="s">
        <v>328</v>
      </c>
      <c r="E1374" s="331">
        <v>7.46</v>
      </c>
      <c r="F1374" s="331"/>
      <c r="G1374" s="333">
        <f t="shared" si="24"/>
        <v>3811.9799999999996</v>
      </c>
      <c r="H1374" s="334"/>
      <c r="I1374" s="335"/>
      <c r="J1374" s="336"/>
      <c r="K1374" s="301"/>
      <c r="L1374" s="336"/>
      <c r="M1374" s="301"/>
      <c r="N1374" s="336"/>
      <c r="O1374" s="301"/>
      <c r="P1374" s="336"/>
      <c r="Q1374" s="301"/>
      <c r="R1374" s="336"/>
      <c r="S1374" s="301"/>
      <c r="T1374" s="336"/>
    </row>
    <row r="1375" spans="1:20" ht="12" customHeight="1" x14ac:dyDescent="0.3">
      <c r="A1375" s="329" t="s">
        <v>289</v>
      </c>
      <c r="B1375" s="330">
        <v>4</v>
      </c>
      <c r="C1375" s="298">
        <v>46042</v>
      </c>
      <c r="D1375" s="299" t="s">
        <v>310</v>
      </c>
      <c r="E1375" s="331">
        <v>28.91</v>
      </c>
      <c r="F1375" s="331"/>
      <c r="G1375" s="333">
        <f t="shared" si="24"/>
        <v>3819.4399999999996</v>
      </c>
      <c r="H1375" s="334"/>
      <c r="I1375" s="335"/>
      <c r="J1375" s="336"/>
      <c r="K1375" s="301"/>
      <c r="L1375" s="336"/>
      <c r="M1375" s="301"/>
      <c r="N1375" s="336"/>
      <c r="O1375" s="301"/>
      <c r="P1375" s="336"/>
      <c r="Q1375" s="301"/>
      <c r="R1375" s="336"/>
      <c r="S1375" s="301"/>
      <c r="T1375" s="336"/>
    </row>
    <row r="1376" spans="1:20" ht="12" customHeight="1" x14ac:dyDescent="0.3">
      <c r="A1376" s="329" t="s">
        <v>289</v>
      </c>
      <c r="B1376" s="330">
        <v>6</v>
      </c>
      <c r="C1376" s="298">
        <v>46040</v>
      </c>
      <c r="D1376" s="299" t="s">
        <v>300</v>
      </c>
      <c r="E1376" s="331">
        <v>31.35</v>
      </c>
      <c r="F1376" s="331"/>
      <c r="G1376" s="333">
        <f t="shared" si="24"/>
        <v>3848.3499999999995</v>
      </c>
      <c r="H1376" s="334"/>
      <c r="I1376" s="335"/>
      <c r="J1376" s="336"/>
      <c r="K1376" s="301"/>
      <c r="L1376" s="336"/>
      <c r="M1376" s="301"/>
      <c r="N1376" s="336"/>
      <c r="O1376" s="301"/>
      <c r="P1376" s="336"/>
      <c r="Q1376" s="301"/>
      <c r="R1376" s="336"/>
      <c r="S1376" s="301"/>
      <c r="T1376" s="336"/>
    </row>
    <row r="1377" spans="1:20" ht="12" customHeight="1" x14ac:dyDescent="0.3">
      <c r="A1377" s="329" t="s">
        <v>289</v>
      </c>
      <c r="B1377" s="330">
        <v>8</v>
      </c>
      <c r="C1377" s="298">
        <v>46040</v>
      </c>
      <c r="D1377" s="299" t="s">
        <v>473</v>
      </c>
      <c r="E1377" s="331">
        <v>124.75</v>
      </c>
      <c r="F1377" s="331"/>
      <c r="G1377" s="333">
        <f t="shared" si="24"/>
        <v>3879.6999999999994</v>
      </c>
      <c r="H1377" s="334"/>
      <c r="I1377" s="335"/>
      <c r="J1377" s="336"/>
      <c r="K1377" s="301"/>
      <c r="L1377" s="336"/>
      <c r="M1377" s="301"/>
      <c r="N1377" s="336"/>
      <c r="O1377" s="301"/>
      <c r="P1377" s="336"/>
      <c r="Q1377" s="301"/>
      <c r="R1377" s="336"/>
      <c r="S1377" s="301"/>
      <c r="T1377" s="336"/>
    </row>
    <row r="1378" spans="1:20" ht="12" customHeight="1" x14ac:dyDescent="0.3">
      <c r="A1378" s="329" t="s">
        <v>289</v>
      </c>
      <c r="B1378" s="330">
        <v>3</v>
      </c>
      <c r="C1378" s="298">
        <v>46040</v>
      </c>
      <c r="D1378" s="299" t="s">
        <v>320</v>
      </c>
      <c r="E1378" s="331">
        <v>11.3</v>
      </c>
      <c r="F1378" s="331"/>
      <c r="G1378" s="333">
        <f t="shared" si="24"/>
        <v>4004.4499999999994</v>
      </c>
      <c r="H1378" s="334"/>
      <c r="I1378" s="335"/>
      <c r="J1378" s="336"/>
      <c r="K1378" s="301"/>
      <c r="L1378" s="336"/>
      <c r="M1378" s="301"/>
      <c r="N1378" s="336"/>
      <c r="O1378" s="301"/>
      <c r="P1378" s="336"/>
      <c r="Q1378" s="301"/>
      <c r="R1378" s="336"/>
      <c r="S1378" s="301"/>
      <c r="T1378" s="336"/>
    </row>
    <row r="1379" spans="1:20" ht="12" customHeight="1" x14ac:dyDescent="0.3">
      <c r="A1379" s="329" t="s">
        <v>294</v>
      </c>
      <c r="B1379" s="330">
        <v>22</v>
      </c>
      <c r="C1379" s="298">
        <v>46040</v>
      </c>
      <c r="D1379" s="299" t="s">
        <v>401</v>
      </c>
      <c r="E1379" s="331">
        <v>13.84</v>
      </c>
      <c r="F1379" s="331"/>
      <c r="G1379" s="333">
        <f t="shared" si="24"/>
        <v>4015.7499999999995</v>
      </c>
      <c r="H1379" s="334"/>
      <c r="I1379" s="335"/>
      <c r="J1379" s="336"/>
      <c r="K1379" s="301"/>
      <c r="L1379" s="336"/>
      <c r="M1379" s="301"/>
      <c r="N1379" s="336"/>
      <c r="O1379" s="301"/>
      <c r="P1379" s="336"/>
      <c r="Q1379" s="301"/>
      <c r="R1379" s="336"/>
      <c r="S1379" s="301"/>
      <c r="T1379" s="336"/>
    </row>
    <row r="1380" spans="1:20" ht="12" customHeight="1" x14ac:dyDescent="0.3">
      <c r="A1380" s="329" t="s">
        <v>289</v>
      </c>
      <c r="B1380" s="330">
        <v>1</v>
      </c>
      <c r="C1380" s="298">
        <v>46040</v>
      </c>
      <c r="D1380" s="299" t="s">
        <v>306</v>
      </c>
      <c r="E1380" s="331">
        <v>92.06</v>
      </c>
      <c r="F1380" s="331"/>
      <c r="G1380" s="333">
        <f t="shared" si="24"/>
        <v>4029.5899999999997</v>
      </c>
      <c r="H1380" s="334"/>
      <c r="I1380" s="335"/>
      <c r="J1380" s="336"/>
      <c r="K1380" s="301"/>
      <c r="L1380" s="336"/>
      <c r="M1380" s="301"/>
      <c r="N1380" s="336"/>
      <c r="O1380" s="301"/>
      <c r="P1380" s="336"/>
      <c r="Q1380" s="301"/>
      <c r="R1380" s="336"/>
      <c r="S1380" s="301"/>
      <c r="T1380" s="336"/>
    </row>
    <row r="1381" spans="1:20" ht="12" customHeight="1" x14ac:dyDescent="0.3">
      <c r="A1381" s="329" t="s">
        <v>289</v>
      </c>
      <c r="B1381" s="330">
        <v>7</v>
      </c>
      <c r="C1381" s="298">
        <v>46040</v>
      </c>
      <c r="D1381" s="299" t="s">
        <v>338</v>
      </c>
      <c r="E1381" s="331">
        <v>78.47</v>
      </c>
      <c r="F1381" s="331"/>
      <c r="G1381" s="333">
        <f t="shared" si="24"/>
        <v>4121.6499999999996</v>
      </c>
      <c r="H1381" s="334"/>
      <c r="I1381" s="335"/>
      <c r="J1381" s="336"/>
      <c r="K1381" s="301"/>
      <c r="L1381" s="336"/>
      <c r="M1381" s="301"/>
      <c r="N1381" s="336"/>
      <c r="O1381" s="301"/>
      <c r="P1381" s="336"/>
      <c r="Q1381" s="301"/>
      <c r="R1381" s="336"/>
      <c r="S1381" s="301"/>
      <c r="T1381" s="336"/>
    </row>
    <row r="1382" spans="1:20" ht="12" customHeight="1" x14ac:dyDescent="0.3">
      <c r="A1382" s="329" t="s">
        <v>289</v>
      </c>
      <c r="B1382" s="330">
        <v>1</v>
      </c>
      <c r="C1382" s="298">
        <v>46040</v>
      </c>
      <c r="D1382" s="299" t="s">
        <v>393</v>
      </c>
      <c r="E1382" s="331">
        <v>28.22</v>
      </c>
      <c r="F1382" s="331"/>
      <c r="G1382" s="333">
        <f t="shared" si="24"/>
        <v>4200.12</v>
      </c>
      <c r="H1382" s="334"/>
      <c r="I1382" s="335"/>
      <c r="J1382" s="336"/>
      <c r="K1382" s="301"/>
      <c r="L1382" s="336"/>
      <c r="M1382" s="301"/>
      <c r="N1382" s="336"/>
      <c r="O1382" s="301"/>
      <c r="P1382" s="336"/>
      <c r="Q1382" s="301"/>
      <c r="R1382" s="336"/>
      <c r="S1382" s="301"/>
      <c r="T1382" s="336"/>
    </row>
    <row r="1383" spans="1:20" ht="12" customHeight="1" x14ac:dyDescent="0.3">
      <c r="A1383" s="329" t="s">
        <v>289</v>
      </c>
      <c r="B1383" s="330">
        <v>2</v>
      </c>
      <c r="C1383" s="298">
        <v>46040</v>
      </c>
      <c r="D1383" s="299" t="s">
        <v>392</v>
      </c>
      <c r="E1383" s="331">
        <v>32.729999999999997</v>
      </c>
      <c r="F1383" s="331"/>
      <c r="G1383" s="333">
        <f t="shared" si="24"/>
        <v>4228.34</v>
      </c>
      <c r="H1383" s="334"/>
      <c r="I1383" s="335"/>
      <c r="J1383" s="336"/>
      <c r="K1383" s="301"/>
      <c r="L1383" s="336"/>
      <c r="M1383" s="301"/>
      <c r="N1383" s="336"/>
      <c r="O1383" s="301"/>
      <c r="P1383" s="336"/>
      <c r="Q1383" s="301"/>
      <c r="R1383" s="336"/>
      <c r="S1383" s="301"/>
      <c r="T1383" s="336"/>
    </row>
    <row r="1384" spans="1:20" ht="12" customHeight="1" x14ac:dyDescent="0.3">
      <c r="A1384" s="329" t="s">
        <v>294</v>
      </c>
      <c r="B1384" s="330">
        <v>42</v>
      </c>
      <c r="C1384" s="298">
        <v>46039</v>
      </c>
      <c r="D1384" s="299" t="s">
        <v>333</v>
      </c>
      <c r="E1384" s="331">
        <v>29.8</v>
      </c>
      <c r="F1384" s="331"/>
      <c r="G1384" s="333">
        <f t="shared" si="24"/>
        <v>4261.07</v>
      </c>
      <c r="H1384" s="334"/>
      <c r="I1384" s="335"/>
      <c r="J1384" s="336"/>
      <c r="K1384" s="301"/>
      <c r="L1384" s="336"/>
      <c r="M1384" s="301"/>
      <c r="N1384" s="336"/>
      <c r="O1384" s="301"/>
      <c r="P1384" s="336"/>
      <c r="Q1384" s="301"/>
      <c r="R1384" s="336"/>
      <c r="S1384" s="301"/>
      <c r="T1384" s="336"/>
    </row>
    <row r="1385" spans="1:20" ht="12" customHeight="1" x14ac:dyDescent="0.3">
      <c r="A1385" s="329" t="s">
        <v>294</v>
      </c>
      <c r="B1385" s="330">
        <v>43</v>
      </c>
      <c r="C1385" s="298">
        <v>46039</v>
      </c>
      <c r="D1385" s="299" t="s">
        <v>333</v>
      </c>
      <c r="E1385" s="331">
        <v>22.35</v>
      </c>
      <c r="F1385" s="331"/>
      <c r="G1385" s="333">
        <f t="shared" si="24"/>
        <v>4290.87</v>
      </c>
      <c r="H1385" s="334"/>
      <c r="I1385" s="335"/>
      <c r="J1385" s="336"/>
      <c r="K1385" s="301"/>
      <c r="L1385" s="336"/>
      <c r="M1385" s="301"/>
      <c r="N1385" s="336"/>
      <c r="O1385" s="301"/>
      <c r="P1385" s="336"/>
      <c r="Q1385" s="301"/>
      <c r="R1385" s="336"/>
      <c r="S1385" s="301"/>
      <c r="T1385" s="336"/>
    </row>
    <row r="1386" spans="1:20" ht="12" customHeight="1" x14ac:dyDescent="0.3">
      <c r="A1386" s="329" t="s">
        <v>289</v>
      </c>
      <c r="B1386" s="330">
        <v>8</v>
      </c>
      <c r="C1386" s="298">
        <v>46039</v>
      </c>
      <c r="D1386" s="299" t="s">
        <v>319</v>
      </c>
      <c r="E1386" s="331">
        <v>36.92</v>
      </c>
      <c r="F1386" s="331"/>
      <c r="G1386" s="333">
        <f t="shared" si="24"/>
        <v>4313.22</v>
      </c>
      <c r="H1386" s="334"/>
      <c r="I1386" s="335"/>
      <c r="J1386" s="336"/>
      <c r="K1386" s="301"/>
      <c r="L1386" s="336"/>
      <c r="M1386" s="301"/>
      <c r="N1386" s="336"/>
      <c r="O1386" s="301"/>
      <c r="P1386" s="336"/>
      <c r="Q1386" s="301"/>
      <c r="R1386" s="336"/>
      <c r="S1386" s="301"/>
      <c r="T1386" s="336"/>
    </row>
    <row r="1387" spans="1:20" ht="12" customHeight="1" x14ac:dyDescent="0.3">
      <c r="A1387" s="329" t="s">
        <v>289</v>
      </c>
      <c r="B1387" s="330">
        <v>1</v>
      </c>
      <c r="C1387" s="298">
        <v>46039</v>
      </c>
      <c r="D1387" s="299" t="s">
        <v>311</v>
      </c>
      <c r="E1387" s="331">
        <v>117.89</v>
      </c>
      <c r="F1387" s="331"/>
      <c r="G1387" s="333">
        <f t="shared" si="24"/>
        <v>4350.1400000000003</v>
      </c>
      <c r="H1387" s="334"/>
      <c r="I1387" s="335"/>
      <c r="J1387" s="336"/>
      <c r="K1387" s="301"/>
      <c r="L1387" s="336"/>
      <c r="M1387" s="301"/>
      <c r="N1387" s="336"/>
      <c r="O1387" s="301"/>
      <c r="P1387" s="336"/>
      <c r="Q1387" s="301"/>
      <c r="R1387" s="336"/>
      <c r="S1387" s="301"/>
      <c r="T1387" s="336"/>
    </row>
    <row r="1388" spans="1:20" ht="12" customHeight="1" x14ac:dyDescent="0.3">
      <c r="A1388" s="329" t="s">
        <v>289</v>
      </c>
      <c r="B1388" s="330">
        <v>1</v>
      </c>
      <c r="C1388" s="298">
        <v>46039</v>
      </c>
      <c r="D1388" s="299" t="s">
        <v>329</v>
      </c>
      <c r="E1388" s="331">
        <v>196.36</v>
      </c>
      <c r="F1388" s="331"/>
      <c r="G1388" s="333">
        <f t="shared" si="24"/>
        <v>4468.0300000000007</v>
      </c>
      <c r="H1388" s="334"/>
      <c r="I1388" s="335"/>
      <c r="J1388" s="336"/>
      <c r="K1388" s="301"/>
      <c r="L1388" s="336"/>
      <c r="M1388" s="301"/>
      <c r="N1388" s="336"/>
      <c r="O1388" s="301"/>
      <c r="P1388" s="336"/>
      <c r="Q1388" s="301"/>
      <c r="R1388" s="336"/>
      <c r="S1388" s="301"/>
      <c r="T1388" s="336"/>
    </row>
    <row r="1389" spans="1:20" ht="12" customHeight="1" x14ac:dyDescent="0.3">
      <c r="A1389" s="329" t="s">
        <v>294</v>
      </c>
      <c r="B1389" s="330">
        <v>21</v>
      </c>
      <c r="C1389" s="298">
        <v>46039</v>
      </c>
      <c r="D1389" s="299" t="s">
        <v>194</v>
      </c>
      <c r="E1389" s="331">
        <v>70.2</v>
      </c>
      <c r="F1389" s="331"/>
      <c r="G1389" s="333">
        <f t="shared" si="24"/>
        <v>4664.3900000000003</v>
      </c>
      <c r="H1389" s="334"/>
      <c r="I1389" s="335"/>
      <c r="J1389" s="336"/>
      <c r="K1389" s="301"/>
      <c r="L1389" s="336"/>
      <c r="M1389" s="301"/>
      <c r="N1389" s="336"/>
      <c r="O1389" s="301"/>
      <c r="P1389" s="336"/>
      <c r="Q1389" s="301"/>
      <c r="R1389" s="336"/>
      <c r="S1389" s="301"/>
      <c r="T1389" s="336"/>
    </row>
    <row r="1390" spans="1:20" ht="12" customHeight="1" x14ac:dyDescent="0.3">
      <c r="A1390" s="329" t="s">
        <v>289</v>
      </c>
      <c r="B1390" s="330">
        <v>2</v>
      </c>
      <c r="C1390" s="298">
        <v>46038</v>
      </c>
      <c r="D1390" s="299" t="s">
        <v>324</v>
      </c>
      <c r="E1390" s="331">
        <v>13.14</v>
      </c>
      <c r="F1390" s="331"/>
      <c r="G1390" s="333">
        <f t="shared" si="24"/>
        <v>4734.59</v>
      </c>
      <c r="H1390" s="334"/>
      <c r="I1390" s="335"/>
      <c r="J1390" s="336"/>
      <c r="K1390" s="301"/>
      <c r="L1390" s="336"/>
      <c r="M1390" s="301"/>
      <c r="N1390" s="336"/>
      <c r="O1390" s="301"/>
      <c r="P1390" s="336"/>
      <c r="Q1390" s="301"/>
      <c r="R1390" s="336"/>
      <c r="S1390" s="301"/>
      <c r="T1390" s="336"/>
    </row>
    <row r="1391" spans="1:20" ht="12" customHeight="1" x14ac:dyDescent="0.3">
      <c r="A1391" s="329" t="s">
        <v>289</v>
      </c>
      <c r="B1391" s="330">
        <v>2</v>
      </c>
      <c r="C1391" s="298">
        <v>46038</v>
      </c>
      <c r="D1391" s="299" t="s">
        <v>296</v>
      </c>
      <c r="E1391" s="331">
        <v>18.489999999999998</v>
      </c>
      <c r="F1391" s="331"/>
      <c r="G1391" s="333">
        <f t="shared" si="24"/>
        <v>4747.7300000000005</v>
      </c>
      <c r="H1391" s="334"/>
      <c r="I1391" s="335"/>
      <c r="J1391" s="336"/>
      <c r="K1391" s="301"/>
      <c r="L1391" s="336"/>
      <c r="M1391" s="301"/>
      <c r="N1391" s="336"/>
      <c r="O1391" s="301"/>
      <c r="P1391" s="336"/>
      <c r="Q1391" s="301"/>
      <c r="R1391" s="336"/>
      <c r="S1391" s="301"/>
      <c r="T1391" s="336"/>
    </row>
    <row r="1392" spans="1:20" ht="12" customHeight="1" x14ac:dyDescent="0.3">
      <c r="A1392" s="329" t="s">
        <v>291</v>
      </c>
      <c r="B1392" s="330">
        <v>41</v>
      </c>
      <c r="C1392" s="298">
        <v>46038</v>
      </c>
      <c r="D1392" s="299" t="s">
        <v>474</v>
      </c>
      <c r="E1392" s="331"/>
      <c r="F1392" s="331">
        <v>800</v>
      </c>
      <c r="G1392" s="333">
        <f t="shared" si="24"/>
        <v>4766.22</v>
      </c>
      <c r="H1392" s="334" t="s">
        <v>298</v>
      </c>
      <c r="I1392" s="335"/>
      <c r="J1392" s="336"/>
      <c r="K1392" s="301"/>
      <c r="L1392" s="336"/>
      <c r="M1392" s="301"/>
      <c r="N1392" s="336"/>
      <c r="O1392" s="301"/>
      <c r="P1392" s="336"/>
      <c r="Q1392" s="301"/>
      <c r="R1392" s="336"/>
      <c r="S1392" s="301"/>
      <c r="T1392" s="336"/>
    </row>
    <row r="1393" spans="1:20" ht="12" customHeight="1" x14ac:dyDescent="0.3">
      <c r="A1393" s="329" t="s">
        <v>294</v>
      </c>
      <c r="B1393" s="330">
        <v>18</v>
      </c>
      <c r="C1393" s="298">
        <v>46038</v>
      </c>
      <c r="D1393" s="299" t="s">
        <v>361</v>
      </c>
      <c r="E1393" s="331">
        <v>400</v>
      </c>
      <c r="F1393" s="331"/>
      <c r="G1393" s="333">
        <f t="shared" si="24"/>
        <v>3966.2200000000003</v>
      </c>
      <c r="H1393" s="334"/>
      <c r="I1393" s="335"/>
      <c r="J1393" s="336"/>
      <c r="K1393" s="301"/>
      <c r="L1393" s="336"/>
      <c r="M1393" s="301"/>
      <c r="N1393" s="336"/>
      <c r="O1393" s="301"/>
      <c r="P1393" s="336"/>
      <c r="Q1393" s="301"/>
      <c r="R1393" s="336"/>
      <c r="S1393" s="301"/>
      <c r="T1393" s="336"/>
    </row>
    <row r="1394" spans="1:20" ht="12" customHeight="1" x14ac:dyDescent="0.3">
      <c r="A1394" s="329" t="s">
        <v>294</v>
      </c>
      <c r="B1394" s="330">
        <v>19</v>
      </c>
      <c r="C1394" s="298">
        <v>46038</v>
      </c>
      <c r="D1394" s="299" t="s">
        <v>191</v>
      </c>
      <c r="E1394" s="331">
        <v>200</v>
      </c>
      <c r="F1394" s="331"/>
      <c r="G1394" s="333">
        <f t="shared" si="24"/>
        <v>4366.22</v>
      </c>
      <c r="H1394" s="334"/>
      <c r="I1394" s="335"/>
      <c r="J1394" s="336"/>
      <c r="K1394" s="301"/>
      <c r="L1394" s="336"/>
      <c r="M1394" s="301"/>
      <c r="N1394" s="336"/>
      <c r="O1394" s="301"/>
      <c r="P1394" s="336"/>
      <c r="Q1394" s="301"/>
      <c r="R1394" s="336"/>
      <c r="S1394" s="301"/>
      <c r="T1394" s="336"/>
    </row>
    <row r="1395" spans="1:20" ht="12" customHeight="1" x14ac:dyDescent="0.3">
      <c r="A1395" s="329" t="s">
        <v>294</v>
      </c>
      <c r="B1395" s="330">
        <v>11</v>
      </c>
      <c r="C1395" s="298">
        <v>46038</v>
      </c>
      <c r="D1395" s="299" t="s">
        <v>178</v>
      </c>
      <c r="E1395" s="331">
        <v>267.95999999999998</v>
      </c>
      <c r="F1395" s="331"/>
      <c r="G1395" s="333">
        <f t="shared" si="24"/>
        <v>4566.22</v>
      </c>
      <c r="H1395" s="334"/>
      <c r="I1395" s="335"/>
      <c r="J1395" s="336"/>
      <c r="K1395" s="301"/>
      <c r="L1395" s="336"/>
      <c r="M1395" s="301"/>
      <c r="N1395" s="336"/>
      <c r="O1395" s="301"/>
      <c r="P1395" s="336"/>
      <c r="Q1395" s="301"/>
      <c r="R1395" s="336"/>
      <c r="S1395" s="301"/>
      <c r="T1395" s="336"/>
    </row>
    <row r="1396" spans="1:20" ht="12" customHeight="1" x14ac:dyDescent="0.3">
      <c r="A1396" s="329" t="s">
        <v>289</v>
      </c>
      <c r="B1396" s="330">
        <v>8</v>
      </c>
      <c r="C1396" s="298">
        <v>46037</v>
      </c>
      <c r="D1396" s="299" t="s">
        <v>357</v>
      </c>
      <c r="E1396" s="331">
        <v>59.95</v>
      </c>
      <c r="F1396" s="331"/>
      <c r="G1396" s="333">
        <f t="shared" si="24"/>
        <v>4834.18</v>
      </c>
      <c r="H1396" s="334"/>
      <c r="I1396" s="335"/>
      <c r="J1396" s="336"/>
      <c r="K1396" s="301"/>
      <c r="L1396" s="336"/>
      <c r="M1396" s="301"/>
      <c r="N1396" s="336"/>
      <c r="O1396" s="301"/>
      <c r="P1396" s="336"/>
      <c r="Q1396" s="301"/>
      <c r="R1396" s="336"/>
      <c r="S1396" s="301"/>
      <c r="T1396" s="336"/>
    </row>
    <row r="1397" spans="1:20" ht="12" customHeight="1" x14ac:dyDescent="0.3">
      <c r="A1397" s="329" t="s">
        <v>289</v>
      </c>
      <c r="B1397" s="330">
        <v>2</v>
      </c>
      <c r="C1397" s="298">
        <v>46037</v>
      </c>
      <c r="D1397" s="299" t="s">
        <v>357</v>
      </c>
      <c r="E1397" s="331">
        <v>59.96</v>
      </c>
      <c r="F1397" s="331"/>
      <c r="G1397" s="333">
        <f t="shared" si="24"/>
        <v>4894.13</v>
      </c>
      <c r="H1397" s="334"/>
      <c r="I1397" s="335"/>
      <c r="J1397" s="336"/>
      <c r="K1397" s="301"/>
      <c r="L1397" s="336"/>
      <c r="M1397" s="301"/>
      <c r="N1397" s="336"/>
      <c r="O1397" s="301"/>
      <c r="P1397" s="336"/>
      <c r="Q1397" s="301"/>
      <c r="R1397" s="336"/>
      <c r="S1397" s="301"/>
      <c r="T1397" s="336"/>
    </row>
    <row r="1398" spans="1:20" ht="12" customHeight="1" x14ac:dyDescent="0.3">
      <c r="A1398" s="329" t="s">
        <v>289</v>
      </c>
      <c r="B1398" s="330">
        <v>8</v>
      </c>
      <c r="C1398" s="298">
        <v>46037</v>
      </c>
      <c r="D1398" s="299" t="s">
        <v>319</v>
      </c>
      <c r="E1398" s="331">
        <v>12.43</v>
      </c>
      <c r="F1398" s="331"/>
      <c r="G1398" s="333">
        <f t="shared" si="24"/>
        <v>4954.09</v>
      </c>
      <c r="H1398" s="334"/>
      <c r="I1398" s="335"/>
      <c r="J1398" s="336"/>
      <c r="K1398" s="301"/>
      <c r="L1398" s="336"/>
      <c r="M1398" s="301"/>
      <c r="N1398" s="336"/>
      <c r="O1398" s="301"/>
      <c r="P1398" s="336"/>
      <c r="Q1398" s="301"/>
      <c r="R1398" s="336"/>
      <c r="S1398" s="301"/>
      <c r="T1398" s="336"/>
    </row>
    <row r="1399" spans="1:20" ht="12" customHeight="1" x14ac:dyDescent="0.3">
      <c r="A1399" s="329" t="s">
        <v>289</v>
      </c>
      <c r="B1399" s="330">
        <v>2</v>
      </c>
      <c r="C1399" s="298">
        <v>46037</v>
      </c>
      <c r="D1399" s="299" t="s">
        <v>296</v>
      </c>
      <c r="E1399" s="331">
        <v>11.07</v>
      </c>
      <c r="F1399" s="331"/>
      <c r="G1399" s="333">
        <f t="shared" si="24"/>
        <v>4966.5200000000004</v>
      </c>
      <c r="H1399" s="334"/>
      <c r="I1399" s="335"/>
      <c r="J1399" s="336"/>
      <c r="K1399" s="301"/>
      <c r="L1399" s="336"/>
      <c r="M1399" s="301"/>
      <c r="N1399" s="336"/>
      <c r="O1399" s="301"/>
      <c r="P1399" s="336"/>
      <c r="Q1399" s="301"/>
      <c r="R1399" s="336"/>
      <c r="S1399" s="301"/>
      <c r="T1399" s="336"/>
    </row>
    <row r="1400" spans="1:20" ht="12" customHeight="1" x14ac:dyDescent="0.3">
      <c r="A1400" s="329" t="s">
        <v>289</v>
      </c>
      <c r="B1400" s="330">
        <v>4</v>
      </c>
      <c r="C1400" s="298">
        <v>46037</v>
      </c>
      <c r="D1400" s="299" t="s">
        <v>296</v>
      </c>
      <c r="E1400" s="331">
        <v>52.3</v>
      </c>
      <c r="F1400" s="331"/>
      <c r="G1400" s="333">
        <f t="shared" si="24"/>
        <v>4977.59</v>
      </c>
      <c r="H1400" s="334"/>
      <c r="I1400" s="335"/>
      <c r="J1400" s="336"/>
      <c r="K1400" s="301"/>
      <c r="L1400" s="336"/>
      <c r="M1400" s="301"/>
      <c r="N1400" s="336"/>
      <c r="O1400" s="301"/>
      <c r="P1400" s="336"/>
      <c r="Q1400" s="301"/>
      <c r="R1400" s="336"/>
      <c r="S1400" s="301"/>
      <c r="T1400" s="336"/>
    </row>
    <row r="1401" spans="1:20" ht="12" customHeight="1" x14ac:dyDescent="0.3">
      <c r="A1401" s="329" t="s">
        <v>289</v>
      </c>
      <c r="B1401" s="330">
        <v>6</v>
      </c>
      <c r="C1401" s="298">
        <v>46037</v>
      </c>
      <c r="D1401" s="299" t="s">
        <v>436</v>
      </c>
      <c r="E1401" s="331">
        <v>50</v>
      </c>
      <c r="F1401" s="331"/>
      <c r="G1401" s="333">
        <f t="shared" si="24"/>
        <v>5029.8900000000003</v>
      </c>
      <c r="H1401" s="334"/>
      <c r="I1401" s="335"/>
      <c r="J1401" s="336"/>
      <c r="K1401" s="301"/>
      <c r="L1401" s="336"/>
      <c r="M1401" s="301"/>
      <c r="N1401" s="336"/>
      <c r="O1401" s="301"/>
      <c r="P1401" s="336"/>
      <c r="Q1401" s="301"/>
      <c r="R1401" s="336"/>
      <c r="S1401" s="301"/>
      <c r="T1401" s="336"/>
    </row>
    <row r="1402" spans="1:20" ht="12" customHeight="1" x14ac:dyDescent="0.3">
      <c r="A1402" s="329" t="s">
        <v>291</v>
      </c>
      <c r="B1402" s="330">
        <v>38</v>
      </c>
      <c r="C1402" s="298">
        <v>46037</v>
      </c>
      <c r="D1402" s="299" t="s">
        <v>293</v>
      </c>
      <c r="E1402" s="331"/>
      <c r="F1402" s="331">
        <v>4365.67</v>
      </c>
      <c r="G1402" s="333">
        <f t="shared" si="24"/>
        <v>5079.8900000000003</v>
      </c>
      <c r="H1402" s="334"/>
      <c r="I1402" s="335"/>
      <c r="J1402" s="336"/>
      <c r="K1402" s="301"/>
      <c r="L1402" s="336"/>
      <c r="M1402" s="301"/>
      <c r="N1402" s="336"/>
      <c r="O1402" s="301"/>
      <c r="P1402" s="336"/>
      <c r="Q1402" s="301"/>
      <c r="R1402" s="336"/>
      <c r="S1402" s="301"/>
      <c r="T1402" s="336"/>
    </row>
    <row r="1403" spans="1:20" ht="12" customHeight="1" x14ac:dyDescent="0.3">
      <c r="A1403" s="329" t="s">
        <v>289</v>
      </c>
      <c r="B1403" s="330">
        <v>4</v>
      </c>
      <c r="C1403" s="298">
        <v>46036</v>
      </c>
      <c r="D1403" s="299" t="s">
        <v>295</v>
      </c>
      <c r="E1403" s="331">
        <v>30.91</v>
      </c>
      <c r="F1403" s="331"/>
      <c r="G1403" s="333">
        <f t="shared" si="24"/>
        <v>714.22</v>
      </c>
      <c r="H1403" s="334"/>
      <c r="I1403" s="335"/>
      <c r="J1403" s="336"/>
      <c r="K1403" s="301"/>
      <c r="L1403" s="336"/>
      <c r="M1403" s="301"/>
      <c r="N1403" s="336"/>
      <c r="O1403" s="301"/>
      <c r="P1403" s="336"/>
      <c r="Q1403" s="301"/>
      <c r="R1403" s="336"/>
      <c r="S1403" s="301"/>
      <c r="T1403" s="336"/>
    </row>
    <row r="1404" spans="1:20" ht="12" customHeight="1" x14ac:dyDescent="0.3">
      <c r="A1404" s="329" t="s">
        <v>289</v>
      </c>
      <c r="B1404" s="330">
        <v>3</v>
      </c>
      <c r="C1404" s="298">
        <v>46036</v>
      </c>
      <c r="D1404" s="299" t="s">
        <v>348</v>
      </c>
      <c r="E1404" s="331">
        <v>8.67</v>
      </c>
      <c r="F1404" s="331"/>
      <c r="G1404" s="333">
        <f t="shared" si="24"/>
        <v>745.13</v>
      </c>
      <c r="H1404" s="334"/>
      <c r="I1404" s="335"/>
      <c r="J1404" s="336"/>
      <c r="K1404" s="301"/>
      <c r="L1404" s="336"/>
      <c r="M1404" s="301"/>
      <c r="N1404" s="336"/>
      <c r="O1404" s="301"/>
      <c r="P1404" s="336"/>
      <c r="Q1404" s="301"/>
      <c r="R1404" s="336"/>
      <c r="S1404" s="301"/>
      <c r="T1404" s="336"/>
    </row>
    <row r="1405" spans="1:20" ht="12" customHeight="1" x14ac:dyDescent="0.3">
      <c r="A1405" s="329" t="s">
        <v>289</v>
      </c>
      <c r="B1405" s="330">
        <v>3</v>
      </c>
      <c r="C1405" s="298">
        <v>46035</v>
      </c>
      <c r="D1405" s="299" t="s">
        <v>351</v>
      </c>
      <c r="E1405" s="331">
        <v>25.01</v>
      </c>
      <c r="F1405" s="331"/>
      <c r="G1405" s="333">
        <f t="shared" si="24"/>
        <v>753.8</v>
      </c>
      <c r="H1405" s="334"/>
      <c r="I1405" s="335"/>
      <c r="J1405" s="336"/>
      <c r="K1405" s="301"/>
      <c r="L1405" s="336"/>
      <c r="M1405" s="301"/>
      <c r="N1405" s="336"/>
      <c r="O1405" s="301"/>
      <c r="P1405" s="336"/>
      <c r="Q1405" s="301"/>
      <c r="R1405" s="336"/>
      <c r="S1405" s="301"/>
      <c r="T1405" s="336"/>
    </row>
    <row r="1406" spans="1:20" ht="12" customHeight="1" x14ac:dyDescent="0.3">
      <c r="A1406" s="329" t="s">
        <v>289</v>
      </c>
      <c r="B1406" s="330">
        <v>6</v>
      </c>
      <c r="C1406" s="298">
        <v>46035</v>
      </c>
      <c r="D1406" s="299" t="s">
        <v>412</v>
      </c>
      <c r="E1406" s="331">
        <v>-5.9</v>
      </c>
      <c r="F1406" s="331"/>
      <c r="G1406" s="333">
        <f t="shared" si="24"/>
        <v>778.81</v>
      </c>
      <c r="H1406" s="334"/>
      <c r="I1406" s="335"/>
      <c r="J1406" s="336"/>
      <c r="K1406" s="301"/>
      <c r="L1406" s="336"/>
      <c r="M1406" s="301"/>
      <c r="N1406" s="336"/>
      <c r="O1406" s="301"/>
      <c r="P1406" s="336"/>
      <c r="Q1406" s="301"/>
      <c r="R1406" s="336"/>
      <c r="S1406" s="301"/>
      <c r="T1406" s="336"/>
    </row>
    <row r="1407" spans="1:20" ht="12" customHeight="1" x14ac:dyDescent="0.3">
      <c r="A1407" s="329" t="s">
        <v>289</v>
      </c>
      <c r="B1407" s="330">
        <v>6</v>
      </c>
      <c r="C1407" s="298">
        <v>46035</v>
      </c>
      <c r="D1407" s="299" t="s">
        <v>446</v>
      </c>
      <c r="E1407" s="331">
        <v>-0.03</v>
      </c>
      <c r="F1407" s="331"/>
      <c r="G1407" s="333">
        <f t="shared" si="24"/>
        <v>772.91</v>
      </c>
      <c r="H1407" s="334"/>
      <c r="I1407" s="335"/>
      <c r="J1407" s="336"/>
      <c r="K1407" s="301"/>
      <c r="L1407" s="336"/>
      <c r="M1407" s="301"/>
      <c r="N1407" s="336"/>
      <c r="O1407" s="301"/>
      <c r="P1407" s="336"/>
      <c r="Q1407" s="301"/>
      <c r="R1407" s="336"/>
      <c r="S1407" s="301"/>
      <c r="T1407" s="336"/>
    </row>
    <row r="1408" spans="1:20" ht="12" customHeight="1" x14ac:dyDescent="0.3">
      <c r="A1408" s="329" t="s">
        <v>294</v>
      </c>
      <c r="B1408" s="330">
        <v>43</v>
      </c>
      <c r="C1408" s="298">
        <v>46035</v>
      </c>
      <c r="D1408" s="299" t="s">
        <v>201</v>
      </c>
      <c r="E1408" s="331">
        <v>44.18</v>
      </c>
      <c r="F1408" s="331"/>
      <c r="G1408" s="333">
        <f t="shared" si="24"/>
        <v>772.88</v>
      </c>
      <c r="H1408" s="334"/>
      <c r="I1408" s="335"/>
      <c r="J1408" s="336"/>
      <c r="K1408" s="301"/>
      <c r="L1408" s="336"/>
      <c r="M1408" s="301"/>
      <c r="N1408" s="336"/>
      <c r="O1408" s="301"/>
      <c r="P1408" s="336"/>
      <c r="Q1408" s="301"/>
      <c r="R1408" s="336"/>
      <c r="S1408" s="301"/>
      <c r="T1408" s="336"/>
    </row>
    <row r="1409" spans="1:20" ht="12" customHeight="1" x14ac:dyDescent="0.3">
      <c r="A1409" s="329" t="s">
        <v>294</v>
      </c>
      <c r="B1409" s="330">
        <v>42</v>
      </c>
      <c r="C1409" s="298">
        <v>46035</v>
      </c>
      <c r="D1409" s="299" t="s">
        <v>200</v>
      </c>
      <c r="E1409" s="331">
        <v>51.19</v>
      </c>
      <c r="F1409" s="331"/>
      <c r="G1409" s="333">
        <f t="shared" si="24"/>
        <v>817.06</v>
      </c>
      <c r="H1409" s="334"/>
      <c r="I1409" s="335"/>
      <c r="J1409" s="336"/>
      <c r="K1409" s="301"/>
      <c r="L1409" s="336"/>
      <c r="M1409" s="301"/>
      <c r="N1409" s="336"/>
      <c r="O1409" s="301"/>
      <c r="P1409" s="336"/>
      <c r="Q1409" s="301"/>
      <c r="R1409" s="336"/>
      <c r="S1409" s="301"/>
      <c r="T1409" s="336"/>
    </row>
    <row r="1410" spans="1:20" ht="12" customHeight="1" x14ac:dyDescent="0.3">
      <c r="A1410" s="329" t="s">
        <v>289</v>
      </c>
      <c r="B1410" s="330">
        <v>4</v>
      </c>
      <c r="C1410" s="298">
        <v>46035</v>
      </c>
      <c r="D1410" s="299" t="s">
        <v>295</v>
      </c>
      <c r="E1410" s="331">
        <v>28.15</v>
      </c>
      <c r="F1410" s="331"/>
      <c r="G1410" s="333">
        <f t="shared" si="24"/>
        <v>868.25</v>
      </c>
      <c r="H1410" s="334"/>
      <c r="I1410" s="335"/>
      <c r="J1410" s="336"/>
      <c r="K1410" s="301"/>
      <c r="L1410" s="336"/>
      <c r="M1410" s="301"/>
      <c r="N1410" s="336"/>
      <c r="O1410" s="301"/>
      <c r="P1410" s="336"/>
      <c r="Q1410" s="301"/>
      <c r="R1410" s="336"/>
      <c r="S1410" s="301"/>
      <c r="T1410" s="336"/>
    </row>
    <row r="1411" spans="1:20" ht="12" customHeight="1" x14ac:dyDescent="0.3">
      <c r="A1411" s="329" t="s">
        <v>289</v>
      </c>
      <c r="B1411" s="330">
        <v>3</v>
      </c>
      <c r="C1411" s="298">
        <v>46035</v>
      </c>
      <c r="D1411" s="299" t="s">
        <v>296</v>
      </c>
      <c r="E1411" s="331">
        <v>20.85</v>
      </c>
      <c r="F1411" s="331"/>
      <c r="G1411" s="333">
        <f t="shared" si="24"/>
        <v>896.4</v>
      </c>
      <c r="H1411" s="334"/>
      <c r="I1411" s="335"/>
      <c r="J1411" s="336"/>
      <c r="K1411" s="301"/>
      <c r="L1411" s="336"/>
      <c r="M1411" s="301"/>
      <c r="N1411" s="336"/>
      <c r="O1411" s="301"/>
      <c r="P1411" s="336"/>
      <c r="Q1411" s="301"/>
      <c r="R1411" s="336"/>
      <c r="S1411" s="301"/>
      <c r="T1411" s="336"/>
    </row>
    <row r="1412" spans="1:20" ht="12" customHeight="1" x14ac:dyDescent="0.3">
      <c r="A1412" s="329" t="s">
        <v>289</v>
      </c>
      <c r="B1412" s="330">
        <v>1</v>
      </c>
      <c r="C1412" s="298">
        <v>46034</v>
      </c>
      <c r="D1412" s="299" t="s">
        <v>306</v>
      </c>
      <c r="E1412" s="331">
        <v>145.81</v>
      </c>
      <c r="F1412" s="331"/>
      <c r="G1412" s="333">
        <f t="shared" si="24"/>
        <v>917.25</v>
      </c>
      <c r="H1412" s="334"/>
      <c r="I1412" s="335"/>
      <c r="J1412" s="336"/>
      <c r="K1412" s="301"/>
      <c r="L1412" s="336"/>
      <c r="M1412" s="301"/>
      <c r="N1412" s="336"/>
      <c r="O1412" s="301"/>
      <c r="P1412" s="336"/>
      <c r="Q1412" s="301"/>
      <c r="R1412" s="336"/>
      <c r="S1412" s="301"/>
      <c r="T1412" s="336"/>
    </row>
    <row r="1413" spans="1:20" ht="12" customHeight="1" x14ac:dyDescent="0.3">
      <c r="A1413" s="329" t="s">
        <v>289</v>
      </c>
      <c r="B1413" s="330">
        <v>2</v>
      </c>
      <c r="C1413" s="298">
        <v>46034</v>
      </c>
      <c r="D1413" s="299" t="s">
        <v>424</v>
      </c>
      <c r="E1413" s="331">
        <v>25.22</v>
      </c>
      <c r="F1413" s="331"/>
      <c r="G1413" s="333">
        <f t="shared" si="24"/>
        <v>1063.06</v>
      </c>
      <c r="H1413" s="334"/>
      <c r="I1413" s="335"/>
      <c r="J1413" s="336"/>
      <c r="K1413" s="301"/>
      <c r="L1413" s="336"/>
      <c r="M1413" s="301"/>
      <c r="N1413" s="336"/>
      <c r="O1413" s="301"/>
      <c r="P1413" s="336"/>
      <c r="Q1413" s="301"/>
      <c r="R1413" s="336"/>
      <c r="S1413" s="301"/>
      <c r="T1413" s="336"/>
    </row>
    <row r="1414" spans="1:20" ht="12" customHeight="1" x14ac:dyDescent="0.3">
      <c r="A1414" s="329" t="s">
        <v>289</v>
      </c>
      <c r="B1414" s="330">
        <v>2</v>
      </c>
      <c r="C1414" s="298">
        <v>46033</v>
      </c>
      <c r="D1414" s="299" t="s">
        <v>326</v>
      </c>
      <c r="E1414" s="331">
        <v>49.38</v>
      </c>
      <c r="F1414" s="331"/>
      <c r="G1414" s="333">
        <f t="shared" si="24"/>
        <v>1088.28</v>
      </c>
      <c r="H1414" s="334"/>
      <c r="I1414" s="335"/>
      <c r="J1414" s="336"/>
      <c r="K1414" s="301"/>
      <c r="L1414" s="336"/>
      <c r="M1414" s="301"/>
      <c r="N1414" s="336"/>
      <c r="O1414" s="301"/>
      <c r="P1414" s="336"/>
      <c r="Q1414" s="301"/>
      <c r="R1414" s="336"/>
      <c r="S1414" s="301"/>
      <c r="T1414" s="336"/>
    </row>
    <row r="1415" spans="1:20" ht="12" customHeight="1" x14ac:dyDescent="0.3">
      <c r="A1415" s="329" t="s">
        <v>294</v>
      </c>
      <c r="B1415" s="330">
        <v>22</v>
      </c>
      <c r="C1415" s="298">
        <v>46033</v>
      </c>
      <c r="D1415" s="299" t="s">
        <v>352</v>
      </c>
      <c r="E1415" s="331">
        <v>19.16</v>
      </c>
      <c r="F1415" s="331"/>
      <c r="G1415" s="333">
        <f t="shared" si="24"/>
        <v>1137.6600000000001</v>
      </c>
      <c r="H1415" s="334"/>
      <c r="I1415" s="335"/>
      <c r="J1415" s="336"/>
      <c r="K1415" s="301"/>
      <c r="L1415" s="336"/>
      <c r="M1415" s="301"/>
      <c r="N1415" s="336"/>
      <c r="O1415" s="301"/>
      <c r="P1415" s="336"/>
      <c r="Q1415" s="301"/>
      <c r="R1415" s="336"/>
      <c r="S1415" s="301"/>
      <c r="T1415" s="336"/>
    </row>
    <row r="1416" spans="1:20" ht="12" customHeight="1" x14ac:dyDescent="0.3">
      <c r="A1416" s="329" t="s">
        <v>289</v>
      </c>
      <c r="B1416" s="330">
        <v>6</v>
      </c>
      <c r="C1416" s="298">
        <v>46033</v>
      </c>
      <c r="D1416" s="299" t="s">
        <v>312</v>
      </c>
      <c r="E1416" s="331">
        <v>39.86</v>
      </c>
      <c r="F1416" s="331"/>
      <c r="G1416" s="333">
        <f t="shared" si="24"/>
        <v>1156.8200000000002</v>
      </c>
      <c r="H1416" s="334"/>
      <c r="I1416" s="335"/>
      <c r="J1416" s="336"/>
      <c r="K1416" s="301"/>
      <c r="L1416" s="336"/>
      <c r="M1416" s="301"/>
      <c r="N1416" s="336"/>
      <c r="O1416" s="301"/>
      <c r="P1416" s="336"/>
      <c r="Q1416" s="301"/>
      <c r="R1416" s="336"/>
      <c r="S1416" s="301"/>
      <c r="T1416" s="336"/>
    </row>
    <row r="1417" spans="1:20" ht="12" customHeight="1" x14ac:dyDescent="0.3">
      <c r="A1417" s="329" t="s">
        <v>289</v>
      </c>
      <c r="B1417" s="330">
        <v>7</v>
      </c>
      <c r="C1417" s="298">
        <v>46033</v>
      </c>
      <c r="D1417" s="299" t="s">
        <v>444</v>
      </c>
      <c r="E1417" s="331">
        <v>165.05</v>
      </c>
      <c r="F1417" s="331"/>
      <c r="G1417" s="333">
        <f t="shared" si="24"/>
        <v>1196.68</v>
      </c>
      <c r="H1417" s="334"/>
      <c r="I1417" s="335"/>
      <c r="J1417" s="336"/>
      <c r="K1417" s="301"/>
      <c r="L1417" s="336"/>
      <c r="M1417" s="301"/>
      <c r="N1417" s="336"/>
      <c r="O1417" s="301"/>
      <c r="P1417" s="336"/>
      <c r="Q1417" s="301"/>
      <c r="R1417" s="336"/>
      <c r="S1417" s="301"/>
      <c r="T1417" s="336"/>
    </row>
    <row r="1418" spans="1:20" ht="12" customHeight="1" x14ac:dyDescent="0.3">
      <c r="A1418" s="329" t="s">
        <v>294</v>
      </c>
      <c r="B1418" s="330">
        <v>24</v>
      </c>
      <c r="C1418" s="298">
        <v>46032</v>
      </c>
      <c r="D1418" s="299" t="s">
        <v>860</v>
      </c>
      <c r="E1418" s="331">
        <v>83.42</v>
      </c>
      <c r="F1418" s="331"/>
      <c r="G1418" s="333">
        <f t="shared" si="24"/>
        <v>1361.73</v>
      </c>
      <c r="H1418" s="334"/>
      <c r="I1418" s="335"/>
      <c r="J1418" s="336"/>
      <c r="K1418" s="301"/>
      <c r="L1418" s="336"/>
      <c r="M1418" s="301"/>
      <c r="N1418" s="336"/>
      <c r="O1418" s="301"/>
      <c r="P1418" s="336"/>
      <c r="Q1418" s="301"/>
      <c r="R1418" s="336"/>
      <c r="S1418" s="301"/>
      <c r="T1418" s="336"/>
    </row>
    <row r="1419" spans="1:20" ht="12" customHeight="1" x14ac:dyDescent="0.3">
      <c r="A1419" s="329" t="s">
        <v>289</v>
      </c>
      <c r="B1419" s="330">
        <v>4</v>
      </c>
      <c r="C1419" s="298">
        <v>46032</v>
      </c>
      <c r="D1419" s="299" t="s">
        <v>296</v>
      </c>
      <c r="E1419" s="331">
        <v>30.4</v>
      </c>
      <c r="F1419" s="331"/>
      <c r="G1419" s="333">
        <f t="shared" si="24"/>
        <v>1445.15</v>
      </c>
      <c r="H1419" s="334"/>
      <c r="I1419" s="335"/>
      <c r="J1419" s="336"/>
      <c r="K1419" s="301"/>
      <c r="L1419" s="336"/>
      <c r="M1419" s="301"/>
      <c r="N1419" s="336"/>
      <c r="O1419" s="301"/>
      <c r="P1419" s="336"/>
      <c r="Q1419" s="301"/>
      <c r="R1419" s="336"/>
      <c r="S1419" s="301"/>
      <c r="T1419" s="336"/>
    </row>
    <row r="1420" spans="1:20" ht="12" customHeight="1" x14ac:dyDescent="0.3">
      <c r="A1420" s="329" t="s">
        <v>289</v>
      </c>
      <c r="B1420" s="330">
        <v>2</v>
      </c>
      <c r="C1420" s="298">
        <v>46032</v>
      </c>
      <c r="D1420" s="299" t="s">
        <v>296</v>
      </c>
      <c r="E1420" s="331">
        <v>13.83</v>
      </c>
      <c r="F1420" s="331"/>
      <c r="G1420" s="333">
        <f t="shared" si="24"/>
        <v>1475.5500000000002</v>
      </c>
      <c r="H1420" s="334"/>
      <c r="I1420" s="335"/>
      <c r="J1420" s="336"/>
      <c r="K1420" s="301"/>
      <c r="L1420" s="336"/>
      <c r="M1420" s="301"/>
      <c r="N1420" s="336"/>
      <c r="O1420" s="301"/>
      <c r="P1420" s="336"/>
      <c r="Q1420" s="301"/>
      <c r="R1420" s="336"/>
      <c r="S1420" s="301"/>
      <c r="T1420" s="336"/>
    </row>
    <row r="1421" spans="1:20" ht="12" customHeight="1" x14ac:dyDescent="0.3">
      <c r="A1421" s="329" t="s">
        <v>289</v>
      </c>
      <c r="B1421" s="330">
        <v>2</v>
      </c>
      <c r="C1421" s="298">
        <v>46032</v>
      </c>
      <c r="D1421" s="299" t="s">
        <v>473</v>
      </c>
      <c r="E1421" s="331">
        <v>100</v>
      </c>
      <c r="F1421" s="331"/>
      <c r="G1421" s="333">
        <f t="shared" si="24"/>
        <v>1489.38</v>
      </c>
      <c r="H1421" s="334"/>
      <c r="I1421" s="335"/>
      <c r="J1421" s="336"/>
      <c r="K1421" s="301"/>
      <c r="L1421" s="336"/>
      <c r="M1421" s="301"/>
      <c r="N1421" s="336"/>
      <c r="O1421" s="301"/>
      <c r="P1421" s="336"/>
      <c r="Q1421" s="301"/>
      <c r="R1421" s="336"/>
      <c r="S1421" s="301"/>
      <c r="T1421" s="336"/>
    </row>
    <row r="1422" spans="1:20" ht="12" customHeight="1" x14ac:dyDescent="0.3">
      <c r="A1422" s="329" t="s">
        <v>289</v>
      </c>
      <c r="B1422" s="330">
        <v>1</v>
      </c>
      <c r="C1422" s="298">
        <v>46032</v>
      </c>
      <c r="D1422" s="299" t="s">
        <v>304</v>
      </c>
      <c r="E1422" s="331">
        <v>55.68</v>
      </c>
      <c r="F1422" s="331"/>
      <c r="G1422" s="333">
        <f t="shared" si="24"/>
        <v>1589.38</v>
      </c>
      <c r="H1422" s="334"/>
      <c r="I1422" s="335"/>
      <c r="J1422" s="336"/>
      <c r="K1422" s="301"/>
      <c r="L1422" s="336"/>
      <c r="M1422" s="301"/>
      <c r="N1422" s="336"/>
      <c r="O1422" s="301"/>
      <c r="P1422" s="336"/>
      <c r="Q1422" s="301"/>
      <c r="R1422" s="336"/>
      <c r="S1422" s="301"/>
      <c r="T1422" s="336"/>
    </row>
    <row r="1423" spans="1:20" ht="12" customHeight="1" x14ac:dyDescent="0.3">
      <c r="A1423" s="329" t="s">
        <v>289</v>
      </c>
      <c r="B1423" s="330">
        <v>2</v>
      </c>
      <c r="C1423" s="298">
        <v>46031</v>
      </c>
      <c r="D1423" s="299" t="s">
        <v>358</v>
      </c>
      <c r="E1423" s="331">
        <v>9.4700000000000006</v>
      </c>
      <c r="F1423" s="331"/>
      <c r="G1423" s="333">
        <f t="shared" si="24"/>
        <v>1645.0600000000002</v>
      </c>
      <c r="H1423" s="334"/>
      <c r="I1423" s="335"/>
      <c r="J1423" s="336"/>
      <c r="K1423" s="301"/>
      <c r="L1423" s="336"/>
      <c r="M1423" s="301"/>
      <c r="N1423" s="336"/>
      <c r="O1423" s="301"/>
      <c r="P1423" s="336"/>
      <c r="Q1423" s="301"/>
      <c r="R1423" s="336"/>
      <c r="S1423" s="301"/>
      <c r="T1423" s="336"/>
    </row>
    <row r="1424" spans="1:20" ht="12" customHeight="1" x14ac:dyDescent="0.3">
      <c r="A1424" s="329" t="s">
        <v>289</v>
      </c>
      <c r="B1424" s="330">
        <v>5</v>
      </c>
      <c r="C1424" s="298">
        <v>46031</v>
      </c>
      <c r="D1424" s="299" t="s">
        <v>475</v>
      </c>
      <c r="E1424" s="331">
        <v>50</v>
      </c>
      <c r="F1424" s="331"/>
      <c r="G1424" s="333">
        <f t="shared" si="24"/>
        <v>1654.5300000000002</v>
      </c>
      <c r="H1424" s="334"/>
      <c r="I1424" s="335"/>
      <c r="J1424" s="336"/>
      <c r="K1424" s="301"/>
      <c r="L1424" s="336"/>
      <c r="M1424" s="301"/>
      <c r="N1424" s="336"/>
      <c r="O1424" s="301"/>
      <c r="P1424" s="336"/>
      <c r="Q1424" s="301"/>
      <c r="R1424" s="336"/>
      <c r="S1424" s="301"/>
      <c r="T1424" s="336"/>
    </row>
    <row r="1425" spans="1:20" ht="12" customHeight="1" x14ac:dyDescent="0.3">
      <c r="A1425" s="329" t="s">
        <v>289</v>
      </c>
      <c r="B1425" s="330">
        <v>8</v>
      </c>
      <c r="C1425" s="298">
        <v>46030</v>
      </c>
      <c r="D1425" s="299" t="s">
        <v>476</v>
      </c>
      <c r="E1425" s="331">
        <v>32.619999999999997</v>
      </c>
      <c r="F1425" s="331"/>
      <c r="G1425" s="333">
        <f t="shared" si="24"/>
        <v>1704.5300000000002</v>
      </c>
      <c r="H1425" s="334"/>
      <c r="I1425" s="335"/>
      <c r="J1425" s="336"/>
      <c r="K1425" s="301"/>
      <c r="L1425" s="336"/>
      <c r="M1425" s="301"/>
      <c r="N1425" s="336"/>
      <c r="O1425" s="301"/>
      <c r="P1425" s="336"/>
      <c r="Q1425" s="301"/>
      <c r="R1425" s="336"/>
      <c r="S1425" s="301"/>
      <c r="T1425" s="336"/>
    </row>
    <row r="1426" spans="1:20" ht="12" customHeight="1" x14ac:dyDescent="0.3">
      <c r="A1426" s="329" t="s">
        <v>291</v>
      </c>
      <c r="B1426" s="330">
        <v>39</v>
      </c>
      <c r="C1426" s="298">
        <v>46030</v>
      </c>
      <c r="D1426" s="299" t="s">
        <v>292</v>
      </c>
      <c r="E1426" s="331"/>
      <c r="F1426" s="331">
        <v>2729.22</v>
      </c>
      <c r="G1426" s="333">
        <f t="shared" si="24"/>
        <v>1737.15</v>
      </c>
      <c r="H1426" s="334"/>
      <c r="I1426" s="335"/>
      <c r="J1426" s="336"/>
      <c r="K1426" s="301"/>
      <c r="L1426" s="336"/>
      <c r="M1426" s="301"/>
      <c r="N1426" s="336"/>
      <c r="O1426" s="301"/>
      <c r="P1426" s="336"/>
      <c r="Q1426" s="301"/>
      <c r="R1426" s="336"/>
      <c r="S1426" s="301"/>
      <c r="T1426" s="336"/>
    </row>
    <row r="1427" spans="1:20" ht="12" customHeight="1" x14ac:dyDescent="0.3">
      <c r="A1427" s="329" t="s">
        <v>289</v>
      </c>
      <c r="B1427" s="330">
        <v>2</v>
      </c>
      <c r="C1427" s="298">
        <v>46030</v>
      </c>
      <c r="D1427" s="299" t="s">
        <v>296</v>
      </c>
      <c r="E1427" s="331">
        <v>6.37</v>
      </c>
      <c r="F1427" s="331"/>
      <c r="G1427" s="333">
        <f t="shared" si="24"/>
        <v>-992.06999999999971</v>
      </c>
      <c r="H1427" s="334"/>
      <c r="I1427" s="335"/>
      <c r="J1427" s="336"/>
      <c r="K1427" s="301"/>
      <c r="L1427" s="336"/>
      <c r="M1427" s="301"/>
      <c r="N1427" s="336"/>
      <c r="O1427" s="301"/>
      <c r="P1427" s="336"/>
      <c r="Q1427" s="301"/>
      <c r="R1427" s="336"/>
      <c r="S1427" s="301"/>
      <c r="T1427" s="336"/>
    </row>
    <row r="1428" spans="1:20" ht="12" customHeight="1" x14ac:dyDescent="0.3">
      <c r="A1428" s="329" t="s">
        <v>289</v>
      </c>
      <c r="B1428" s="330">
        <v>4</v>
      </c>
      <c r="C1428" s="298">
        <v>46030</v>
      </c>
      <c r="D1428" s="299" t="s">
        <v>296</v>
      </c>
      <c r="E1428" s="331">
        <v>32.119999999999997</v>
      </c>
      <c r="F1428" s="331"/>
      <c r="G1428" s="333">
        <f t="shared" si="24"/>
        <v>-985.6999999999997</v>
      </c>
      <c r="H1428" s="334"/>
      <c r="I1428" s="335"/>
      <c r="J1428" s="336"/>
      <c r="K1428" s="301"/>
      <c r="L1428" s="336"/>
      <c r="M1428" s="301"/>
      <c r="N1428" s="336"/>
      <c r="O1428" s="301"/>
      <c r="P1428" s="336"/>
      <c r="Q1428" s="301"/>
      <c r="R1428" s="336"/>
      <c r="S1428" s="301"/>
      <c r="T1428" s="336"/>
    </row>
    <row r="1429" spans="1:20" ht="12" customHeight="1" x14ac:dyDescent="0.3">
      <c r="A1429" s="329" t="s">
        <v>289</v>
      </c>
      <c r="B1429" s="330">
        <v>2</v>
      </c>
      <c r="C1429" s="298">
        <v>46030</v>
      </c>
      <c r="D1429" s="299" t="s">
        <v>358</v>
      </c>
      <c r="E1429" s="331">
        <v>9.4700000000000006</v>
      </c>
      <c r="F1429" s="331"/>
      <c r="G1429" s="333">
        <f t="shared" si="24"/>
        <v>-953.5799999999997</v>
      </c>
      <c r="H1429" s="334"/>
      <c r="I1429" s="335"/>
      <c r="J1429" s="336"/>
      <c r="K1429" s="301"/>
      <c r="L1429" s="336"/>
      <c r="M1429" s="301"/>
      <c r="N1429" s="336"/>
      <c r="O1429" s="301"/>
      <c r="P1429" s="336"/>
      <c r="Q1429" s="301"/>
      <c r="R1429" s="336"/>
      <c r="S1429" s="301"/>
      <c r="T1429" s="336"/>
    </row>
    <row r="1430" spans="1:20" ht="12" customHeight="1" x14ac:dyDescent="0.3">
      <c r="A1430" s="329" t="s">
        <v>289</v>
      </c>
      <c r="B1430" s="330">
        <v>2</v>
      </c>
      <c r="C1430" s="298">
        <v>46030</v>
      </c>
      <c r="D1430" s="299" t="s">
        <v>386</v>
      </c>
      <c r="E1430" s="331">
        <v>21.18</v>
      </c>
      <c r="F1430" s="331"/>
      <c r="G1430" s="333">
        <f t="shared" si="24"/>
        <v>-944.10999999999967</v>
      </c>
      <c r="H1430" s="334"/>
      <c r="I1430" s="335"/>
      <c r="J1430" s="336"/>
      <c r="K1430" s="301"/>
      <c r="L1430" s="336"/>
      <c r="M1430" s="301"/>
      <c r="N1430" s="336"/>
      <c r="O1430" s="301"/>
      <c r="P1430" s="336"/>
      <c r="Q1430" s="301"/>
      <c r="R1430" s="336"/>
      <c r="S1430" s="301"/>
      <c r="T1430" s="336"/>
    </row>
    <row r="1431" spans="1:20" ht="12" customHeight="1" x14ac:dyDescent="0.3">
      <c r="A1431" s="329" t="s">
        <v>335</v>
      </c>
      <c r="B1431" s="330" t="s">
        <v>335</v>
      </c>
      <c r="C1431" s="298">
        <v>46029</v>
      </c>
      <c r="D1431" s="299" t="s">
        <v>447</v>
      </c>
      <c r="E1431" s="331">
        <v>52.66</v>
      </c>
      <c r="F1431" s="331"/>
      <c r="G1431" s="333">
        <f t="shared" si="24"/>
        <v>-922.92999999999972</v>
      </c>
      <c r="H1431" s="334"/>
      <c r="I1431" s="335"/>
      <c r="J1431" s="336"/>
      <c r="K1431" s="301"/>
      <c r="L1431" s="336"/>
      <c r="M1431" s="301"/>
      <c r="N1431" s="336"/>
      <c r="O1431" s="301"/>
      <c r="P1431" s="336"/>
      <c r="Q1431" s="301"/>
      <c r="R1431" s="336"/>
      <c r="S1431" s="301"/>
      <c r="T1431" s="336"/>
    </row>
    <row r="1432" spans="1:20" ht="12" customHeight="1" x14ac:dyDescent="0.3">
      <c r="A1432" s="329" t="s">
        <v>294</v>
      </c>
      <c r="B1432" s="330">
        <v>13</v>
      </c>
      <c r="C1432" s="298">
        <v>46029</v>
      </c>
      <c r="D1432" s="299" t="s">
        <v>182</v>
      </c>
      <c r="E1432" s="331">
        <v>167.42</v>
      </c>
      <c r="F1432" s="331"/>
      <c r="G1432" s="333">
        <f t="shared" si="24"/>
        <v>-870.26999999999975</v>
      </c>
      <c r="H1432" s="334"/>
      <c r="I1432" s="335"/>
      <c r="J1432" s="336"/>
      <c r="K1432" s="301"/>
      <c r="L1432" s="336"/>
      <c r="M1432" s="301"/>
      <c r="N1432" s="336"/>
      <c r="O1432" s="301"/>
      <c r="P1432" s="336"/>
      <c r="Q1432" s="301"/>
      <c r="R1432" s="336"/>
      <c r="S1432" s="301"/>
      <c r="T1432" s="336"/>
    </row>
    <row r="1433" spans="1:20" ht="12" customHeight="1" x14ac:dyDescent="0.3">
      <c r="A1433" s="329" t="s">
        <v>289</v>
      </c>
      <c r="B1433" s="330">
        <v>4</v>
      </c>
      <c r="C1433" s="298">
        <v>46029</v>
      </c>
      <c r="D1433" s="299" t="s">
        <v>296</v>
      </c>
      <c r="E1433" s="331">
        <v>30.81</v>
      </c>
      <c r="F1433" s="331"/>
      <c r="G1433" s="333">
        <f t="shared" si="24"/>
        <v>-702.8499999999998</v>
      </c>
      <c r="H1433" s="334"/>
      <c r="I1433" s="335"/>
      <c r="J1433" s="336"/>
      <c r="K1433" s="301"/>
      <c r="L1433" s="336"/>
      <c r="M1433" s="301"/>
      <c r="N1433" s="336"/>
      <c r="O1433" s="301"/>
      <c r="P1433" s="336"/>
      <c r="Q1433" s="301"/>
      <c r="R1433" s="336"/>
      <c r="S1433" s="301"/>
      <c r="T1433" s="336"/>
    </row>
    <row r="1434" spans="1:20" ht="12" customHeight="1" x14ac:dyDescent="0.3">
      <c r="A1434" s="329" t="s">
        <v>289</v>
      </c>
      <c r="B1434" s="330">
        <v>2</v>
      </c>
      <c r="C1434" s="298">
        <v>46029</v>
      </c>
      <c r="D1434" s="299" t="s">
        <v>358</v>
      </c>
      <c r="E1434" s="331">
        <v>9.4700000000000006</v>
      </c>
      <c r="F1434" s="331"/>
      <c r="G1434" s="333">
        <f t="shared" si="24"/>
        <v>-672.03999999999985</v>
      </c>
      <c r="H1434" s="334"/>
      <c r="I1434" s="335"/>
      <c r="J1434" s="336"/>
      <c r="K1434" s="301"/>
      <c r="L1434" s="336"/>
      <c r="M1434" s="301"/>
      <c r="N1434" s="336"/>
      <c r="O1434" s="301"/>
      <c r="P1434" s="336"/>
      <c r="Q1434" s="301"/>
      <c r="R1434" s="336"/>
      <c r="S1434" s="301"/>
      <c r="T1434" s="336"/>
    </row>
    <row r="1435" spans="1:20" ht="12" customHeight="1" x14ac:dyDescent="0.3">
      <c r="A1435" s="329" t="s">
        <v>294</v>
      </c>
      <c r="B1435" s="330">
        <v>22</v>
      </c>
      <c r="C1435" s="298">
        <v>46029</v>
      </c>
      <c r="D1435" s="299" t="s">
        <v>477</v>
      </c>
      <c r="E1435" s="331">
        <v>148.04</v>
      </c>
      <c r="F1435" s="331"/>
      <c r="G1435" s="333">
        <f t="shared" si="24"/>
        <v>-662.56999999999982</v>
      </c>
      <c r="H1435" s="334"/>
      <c r="I1435" s="335"/>
      <c r="J1435" s="336"/>
      <c r="K1435" s="301"/>
      <c r="L1435" s="336"/>
      <c r="M1435" s="301"/>
      <c r="N1435" s="336"/>
      <c r="O1435" s="301"/>
      <c r="P1435" s="336"/>
      <c r="Q1435" s="301"/>
      <c r="R1435" s="336"/>
      <c r="S1435" s="301"/>
      <c r="T1435" s="336"/>
    </row>
    <row r="1436" spans="1:20" ht="12" customHeight="1" x14ac:dyDescent="0.3">
      <c r="A1436" s="329" t="s">
        <v>294</v>
      </c>
      <c r="B1436" s="330">
        <v>14</v>
      </c>
      <c r="C1436" s="298">
        <v>46028</v>
      </c>
      <c r="D1436" s="299" t="s">
        <v>366</v>
      </c>
      <c r="E1436" s="331">
        <v>66.67</v>
      </c>
      <c r="F1436" s="331"/>
      <c r="G1436" s="333">
        <f t="shared" si="24"/>
        <v>-514.52999999999986</v>
      </c>
      <c r="H1436" s="334"/>
      <c r="I1436" s="335"/>
      <c r="J1436" s="336"/>
      <c r="K1436" s="301"/>
      <c r="L1436" s="336"/>
      <c r="M1436" s="301"/>
      <c r="N1436" s="336"/>
      <c r="O1436" s="301"/>
      <c r="P1436" s="336"/>
      <c r="Q1436" s="301"/>
      <c r="R1436" s="336"/>
      <c r="S1436" s="301"/>
      <c r="T1436" s="336"/>
    </row>
    <row r="1437" spans="1:20" ht="12" customHeight="1" x14ac:dyDescent="0.3">
      <c r="A1437" s="329" t="s">
        <v>289</v>
      </c>
      <c r="B1437" s="330">
        <v>3</v>
      </c>
      <c r="C1437" s="298">
        <v>46028</v>
      </c>
      <c r="D1437" s="299" t="s">
        <v>296</v>
      </c>
      <c r="E1437" s="331">
        <v>5.7</v>
      </c>
      <c r="F1437" s="331"/>
      <c r="G1437" s="333">
        <f t="shared" si="24"/>
        <v>-447.8599999999999</v>
      </c>
      <c r="H1437" s="334"/>
      <c r="I1437" s="335"/>
      <c r="J1437" s="336"/>
      <c r="K1437" s="301"/>
      <c r="L1437" s="336"/>
      <c r="M1437" s="301"/>
      <c r="N1437" s="336"/>
      <c r="O1437" s="301"/>
      <c r="P1437" s="336"/>
      <c r="Q1437" s="301"/>
      <c r="R1437" s="336"/>
      <c r="S1437" s="301"/>
      <c r="T1437" s="336"/>
    </row>
    <row r="1438" spans="1:20" ht="12" customHeight="1" x14ac:dyDescent="0.3">
      <c r="A1438" s="329" t="s">
        <v>294</v>
      </c>
      <c r="B1438" s="330">
        <v>21</v>
      </c>
      <c r="C1438" s="298">
        <v>46028</v>
      </c>
      <c r="D1438" s="299" t="s">
        <v>194</v>
      </c>
      <c r="E1438" s="331">
        <v>30.59</v>
      </c>
      <c r="F1438" s="331"/>
      <c r="G1438" s="333">
        <f t="shared" si="24"/>
        <v>-442.15999999999991</v>
      </c>
      <c r="H1438" s="334"/>
      <c r="I1438" s="335"/>
      <c r="J1438" s="336"/>
      <c r="K1438" s="301"/>
      <c r="L1438" s="336"/>
      <c r="M1438" s="301"/>
      <c r="N1438" s="336"/>
      <c r="O1438" s="301"/>
      <c r="P1438" s="336"/>
      <c r="Q1438" s="301"/>
      <c r="R1438" s="336"/>
      <c r="S1438" s="301"/>
      <c r="T1438" s="336"/>
    </row>
    <row r="1439" spans="1:20" ht="12" customHeight="1" x14ac:dyDescent="0.3">
      <c r="A1439" s="329" t="s">
        <v>294</v>
      </c>
      <c r="B1439" s="330">
        <v>17</v>
      </c>
      <c r="C1439" s="298">
        <v>46027</v>
      </c>
      <c r="D1439" s="299" t="s">
        <v>370</v>
      </c>
      <c r="E1439" s="331">
        <v>133.91999999999999</v>
      </c>
      <c r="F1439" s="331"/>
      <c r="G1439" s="333">
        <f t="shared" si="24"/>
        <v>-411.56999999999994</v>
      </c>
      <c r="H1439" s="334"/>
      <c r="I1439" s="335"/>
      <c r="J1439" s="336"/>
      <c r="K1439" s="301"/>
      <c r="L1439" s="336"/>
      <c r="M1439" s="301"/>
      <c r="N1439" s="336"/>
      <c r="O1439" s="301"/>
      <c r="P1439" s="336"/>
      <c r="Q1439" s="301"/>
      <c r="R1439" s="336"/>
      <c r="S1439" s="301"/>
      <c r="T1439" s="336"/>
    </row>
    <row r="1440" spans="1:20" ht="12" customHeight="1" x14ac:dyDescent="0.3">
      <c r="A1440" s="329" t="s">
        <v>294</v>
      </c>
      <c r="B1440" s="330">
        <v>17</v>
      </c>
      <c r="C1440" s="298">
        <v>46027</v>
      </c>
      <c r="D1440" s="299" t="s">
        <v>370</v>
      </c>
      <c r="E1440" s="331">
        <v>62</v>
      </c>
      <c r="F1440" s="331"/>
      <c r="G1440" s="333">
        <f t="shared" si="24"/>
        <v>-277.64999999999992</v>
      </c>
      <c r="H1440" s="334"/>
      <c r="I1440" s="335"/>
      <c r="J1440" s="336"/>
      <c r="K1440" s="301"/>
      <c r="L1440" s="336"/>
      <c r="M1440" s="301"/>
      <c r="N1440" s="336"/>
      <c r="O1440" s="301"/>
      <c r="P1440" s="336"/>
      <c r="Q1440" s="301"/>
      <c r="R1440" s="336"/>
      <c r="S1440" s="301"/>
      <c r="T1440" s="336"/>
    </row>
    <row r="1441" spans="1:20" ht="12" customHeight="1" x14ac:dyDescent="0.3">
      <c r="A1441" s="329" t="s">
        <v>289</v>
      </c>
      <c r="B1441" s="330">
        <v>6</v>
      </c>
      <c r="C1441" s="298">
        <v>46027</v>
      </c>
      <c r="D1441" s="299" t="s">
        <v>300</v>
      </c>
      <c r="E1441" s="331">
        <v>10.64</v>
      </c>
      <c r="F1441" s="331"/>
      <c r="G1441" s="333">
        <f t="shared" si="24"/>
        <v>-215.64999999999992</v>
      </c>
      <c r="H1441" s="334"/>
      <c r="I1441" s="335"/>
      <c r="J1441" s="336"/>
      <c r="K1441" s="301"/>
      <c r="L1441" s="336"/>
      <c r="M1441" s="301"/>
      <c r="N1441" s="336"/>
      <c r="O1441" s="301"/>
      <c r="P1441" s="336"/>
      <c r="Q1441" s="301"/>
      <c r="R1441" s="336"/>
      <c r="S1441" s="301"/>
      <c r="T1441" s="336"/>
    </row>
    <row r="1442" spans="1:20" ht="12" customHeight="1" x14ac:dyDescent="0.3">
      <c r="A1442" s="329" t="s">
        <v>289</v>
      </c>
      <c r="B1442" s="330">
        <v>8</v>
      </c>
      <c r="C1442" s="298">
        <v>46027</v>
      </c>
      <c r="D1442" s="299" t="s">
        <v>319</v>
      </c>
      <c r="E1442" s="331">
        <v>17.440000000000001</v>
      </c>
      <c r="F1442" s="331"/>
      <c r="G1442" s="333">
        <f t="shared" si="24"/>
        <v>-205.00999999999991</v>
      </c>
      <c r="H1442" s="334"/>
      <c r="I1442" s="335"/>
      <c r="J1442" s="336"/>
      <c r="K1442" s="301"/>
      <c r="L1442" s="336"/>
      <c r="M1442" s="301"/>
      <c r="N1442" s="336"/>
      <c r="O1442" s="301"/>
      <c r="P1442" s="336"/>
      <c r="Q1442" s="301"/>
      <c r="R1442" s="336"/>
      <c r="S1442" s="301"/>
      <c r="T1442" s="336"/>
    </row>
    <row r="1443" spans="1:20" ht="12" customHeight="1" x14ac:dyDescent="0.3">
      <c r="A1443" s="329" t="s">
        <v>289</v>
      </c>
      <c r="B1443" s="330">
        <v>1</v>
      </c>
      <c r="C1443" s="298">
        <v>46027</v>
      </c>
      <c r="D1443" s="299" t="s">
        <v>306</v>
      </c>
      <c r="E1443" s="331">
        <v>216.19</v>
      </c>
      <c r="F1443" s="331"/>
      <c r="G1443" s="333">
        <f t="shared" si="24"/>
        <v>-187.56999999999991</v>
      </c>
      <c r="H1443" s="334"/>
      <c r="I1443" s="335"/>
      <c r="J1443" s="336"/>
      <c r="K1443" s="301"/>
      <c r="L1443" s="336"/>
      <c r="M1443" s="301"/>
      <c r="N1443" s="336"/>
      <c r="O1443" s="301"/>
      <c r="P1443" s="336"/>
      <c r="Q1443" s="301"/>
      <c r="R1443" s="336"/>
      <c r="S1443" s="301"/>
      <c r="T1443" s="336"/>
    </row>
    <row r="1444" spans="1:20" ht="12" customHeight="1" x14ac:dyDescent="0.3">
      <c r="A1444" s="329" t="s">
        <v>289</v>
      </c>
      <c r="B1444" s="330">
        <v>2</v>
      </c>
      <c r="C1444" s="298">
        <v>46027</v>
      </c>
      <c r="D1444" s="299" t="s">
        <v>478</v>
      </c>
      <c r="E1444" s="331">
        <v>70</v>
      </c>
      <c r="F1444" s="331"/>
      <c r="G1444" s="333">
        <f t="shared" si="24"/>
        <v>28.62000000000009</v>
      </c>
      <c r="H1444" s="334"/>
      <c r="I1444" s="335"/>
      <c r="J1444" s="336"/>
      <c r="K1444" s="301"/>
      <c r="L1444" s="336"/>
      <c r="M1444" s="301"/>
      <c r="N1444" s="336"/>
      <c r="O1444" s="301"/>
      <c r="P1444" s="336"/>
      <c r="Q1444" s="301"/>
      <c r="R1444" s="336"/>
      <c r="S1444" s="301"/>
      <c r="T1444" s="336"/>
    </row>
    <row r="1445" spans="1:20" ht="12" customHeight="1" x14ac:dyDescent="0.3">
      <c r="A1445" s="329" t="s">
        <v>289</v>
      </c>
      <c r="B1445" s="330">
        <v>2</v>
      </c>
      <c r="C1445" s="298">
        <v>46027</v>
      </c>
      <c r="D1445" s="299" t="s">
        <v>358</v>
      </c>
      <c r="E1445" s="331">
        <v>14.05</v>
      </c>
      <c r="F1445" s="331"/>
      <c r="G1445" s="333">
        <f t="shared" si="24"/>
        <v>98.62000000000009</v>
      </c>
      <c r="H1445" s="334"/>
      <c r="I1445" s="335"/>
      <c r="J1445" s="336"/>
      <c r="K1445" s="301"/>
      <c r="L1445" s="336"/>
      <c r="M1445" s="301"/>
      <c r="N1445" s="336"/>
      <c r="O1445" s="301"/>
      <c r="P1445" s="336"/>
      <c r="Q1445" s="301"/>
      <c r="R1445" s="336"/>
      <c r="S1445" s="301"/>
      <c r="T1445" s="336"/>
    </row>
    <row r="1446" spans="1:20" ht="12" customHeight="1" x14ac:dyDescent="0.3">
      <c r="A1446" s="329" t="s">
        <v>294</v>
      </c>
      <c r="B1446" s="330">
        <v>14</v>
      </c>
      <c r="C1446" s="298">
        <v>46027</v>
      </c>
      <c r="D1446" s="299" t="s">
        <v>367</v>
      </c>
      <c r="E1446" s="331">
        <v>68.739999999999995</v>
      </c>
      <c r="F1446" s="331"/>
      <c r="G1446" s="333">
        <f t="shared" si="24"/>
        <v>112.67000000000009</v>
      </c>
      <c r="H1446" s="334"/>
      <c r="I1446" s="335"/>
      <c r="J1446" s="336"/>
      <c r="K1446" s="301"/>
      <c r="L1446" s="336"/>
      <c r="M1446" s="301"/>
      <c r="N1446" s="336"/>
      <c r="O1446" s="301"/>
      <c r="P1446" s="336"/>
      <c r="Q1446" s="301"/>
      <c r="R1446" s="336"/>
      <c r="S1446" s="301"/>
      <c r="T1446" s="336"/>
    </row>
    <row r="1447" spans="1:20" ht="12" customHeight="1" x14ac:dyDescent="0.3">
      <c r="A1447" s="329" t="s">
        <v>289</v>
      </c>
      <c r="B1447" s="330">
        <v>6</v>
      </c>
      <c r="C1447" s="298">
        <v>46027</v>
      </c>
      <c r="D1447" s="299" t="s">
        <v>479</v>
      </c>
      <c r="E1447" s="331">
        <v>120</v>
      </c>
      <c r="F1447" s="331"/>
      <c r="G1447" s="333">
        <f t="shared" si="24"/>
        <v>181.41000000000008</v>
      </c>
      <c r="H1447" s="334"/>
      <c r="I1447" s="335"/>
      <c r="J1447" s="336"/>
      <c r="K1447" s="301"/>
      <c r="L1447" s="336"/>
      <c r="M1447" s="301"/>
      <c r="N1447" s="336"/>
      <c r="O1447" s="301"/>
      <c r="P1447" s="336"/>
      <c r="Q1447" s="301"/>
      <c r="R1447" s="336"/>
      <c r="S1447" s="301"/>
      <c r="T1447" s="336"/>
    </row>
    <row r="1448" spans="1:20" ht="12" customHeight="1" x14ac:dyDescent="0.3">
      <c r="A1448" s="329" t="s">
        <v>294</v>
      </c>
      <c r="B1448" s="330">
        <v>9</v>
      </c>
      <c r="C1448" s="298">
        <v>46027</v>
      </c>
      <c r="D1448" s="299" t="s">
        <v>58</v>
      </c>
      <c r="E1448" s="331">
        <v>1281.53</v>
      </c>
      <c r="F1448" s="331"/>
      <c r="G1448" s="333">
        <f t="shared" si="24"/>
        <v>301.41000000000008</v>
      </c>
      <c r="H1448" s="334"/>
      <c r="I1448" s="335"/>
      <c r="J1448" s="336"/>
      <c r="K1448" s="301"/>
      <c r="L1448" s="336"/>
      <c r="M1448" s="301"/>
      <c r="N1448" s="336"/>
      <c r="O1448" s="301"/>
      <c r="P1448" s="336"/>
      <c r="Q1448" s="301"/>
      <c r="R1448" s="336"/>
      <c r="S1448" s="301"/>
      <c r="T1448" s="336"/>
    </row>
    <row r="1449" spans="1:20" ht="12" customHeight="1" x14ac:dyDescent="0.3">
      <c r="A1449" s="329" t="s">
        <v>289</v>
      </c>
      <c r="B1449" s="330">
        <v>7</v>
      </c>
      <c r="C1449" s="298">
        <v>46026</v>
      </c>
      <c r="D1449" s="299" t="s">
        <v>338</v>
      </c>
      <c r="E1449" s="331">
        <v>18.260000000000002</v>
      </c>
      <c r="F1449" s="331"/>
      <c r="G1449" s="333">
        <f t="shared" si="24"/>
        <v>1582.94</v>
      </c>
      <c r="H1449" s="334"/>
      <c r="I1449" s="335"/>
      <c r="J1449" s="336"/>
      <c r="K1449" s="301"/>
      <c r="L1449" s="336"/>
      <c r="M1449" s="301"/>
      <c r="N1449" s="336"/>
      <c r="O1449" s="301"/>
      <c r="P1449" s="336"/>
      <c r="Q1449" s="301"/>
      <c r="R1449" s="336"/>
      <c r="S1449" s="301"/>
      <c r="T1449" s="336"/>
    </row>
    <row r="1450" spans="1:20" ht="12" customHeight="1" x14ac:dyDescent="0.3">
      <c r="A1450" s="329" t="s">
        <v>287</v>
      </c>
      <c r="B1450" s="330" t="s">
        <v>287</v>
      </c>
      <c r="C1450" s="298">
        <v>46026</v>
      </c>
      <c r="D1450" s="299" t="s">
        <v>300</v>
      </c>
      <c r="E1450" s="331">
        <v>114.91</v>
      </c>
      <c r="F1450" s="331">
        <v>114.91</v>
      </c>
      <c r="G1450" s="333">
        <f t="shared" si="24"/>
        <v>1601.2</v>
      </c>
      <c r="H1450" s="334"/>
      <c r="I1450" s="335"/>
      <c r="J1450" s="336"/>
      <c r="K1450" s="301"/>
      <c r="L1450" s="336"/>
      <c r="M1450" s="301"/>
      <c r="N1450" s="336"/>
      <c r="O1450" s="301"/>
      <c r="P1450" s="336"/>
      <c r="Q1450" s="301"/>
      <c r="R1450" s="336"/>
      <c r="S1450" s="301"/>
      <c r="T1450" s="336"/>
    </row>
    <row r="1451" spans="1:20" ht="12" customHeight="1" x14ac:dyDescent="0.3">
      <c r="A1451" s="329" t="s">
        <v>289</v>
      </c>
      <c r="B1451" s="330">
        <v>5</v>
      </c>
      <c r="C1451" s="298">
        <v>46026</v>
      </c>
      <c r="D1451" s="299" t="s">
        <v>480</v>
      </c>
      <c r="E1451" s="331">
        <v>42.43</v>
      </c>
      <c r="F1451" s="331"/>
      <c r="G1451" s="333">
        <f t="shared" si="24"/>
        <v>1601.2</v>
      </c>
      <c r="H1451" s="334"/>
      <c r="I1451" s="335"/>
      <c r="J1451" s="336"/>
      <c r="K1451" s="301"/>
      <c r="L1451" s="336"/>
      <c r="M1451" s="301"/>
      <c r="N1451" s="336"/>
      <c r="O1451" s="301"/>
      <c r="P1451" s="336"/>
      <c r="Q1451" s="301"/>
      <c r="R1451" s="336"/>
      <c r="S1451" s="301"/>
      <c r="T1451" s="336"/>
    </row>
    <row r="1452" spans="1:20" ht="12" customHeight="1" x14ac:dyDescent="0.3">
      <c r="A1452" s="329" t="s">
        <v>289</v>
      </c>
      <c r="B1452" s="330">
        <v>7</v>
      </c>
      <c r="C1452" s="298">
        <v>46026</v>
      </c>
      <c r="D1452" s="299" t="s">
        <v>300</v>
      </c>
      <c r="E1452" s="331">
        <v>42.59</v>
      </c>
      <c r="F1452" s="331"/>
      <c r="G1452" s="333">
        <f t="shared" si="24"/>
        <v>1643.63</v>
      </c>
      <c r="H1452" s="334"/>
      <c r="I1452" s="335"/>
      <c r="J1452" s="336"/>
      <c r="K1452" s="301"/>
      <c r="L1452" s="336"/>
      <c r="M1452" s="301"/>
      <c r="N1452" s="336"/>
      <c r="O1452" s="301"/>
      <c r="P1452" s="336"/>
      <c r="Q1452" s="301"/>
      <c r="R1452" s="336"/>
      <c r="S1452" s="301"/>
      <c r="T1452" s="336"/>
    </row>
    <row r="1453" spans="1:20" ht="12" customHeight="1" x14ac:dyDescent="0.3">
      <c r="A1453" s="329" t="s">
        <v>289</v>
      </c>
      <c r="B1453" s="330">
        <v>3</v>
      </c>
      <c r="C1453" s="298">
        <v>46025</v>
      </c>
      <c r="D1453" s="299" t="s">
        <v>348</v>
      </c>
      <c r="E1453" s="331">
        <v>14.57</v>
      </c>
      <c r="F1453" s="331"/>
      <c r="G1453" s="333">
        <f t="shared" si="24"/>
        <v>1686.22</v>
      </c>
      <c r="H1453" s="334"/>
      <c r="I1453" s="335"/>
      <c r="J1453" s="336"/>
      <c r="K1453" s="301"/>
      <c r="L1453" s="336"/>
      <c r="M1453" s="301"/>
      <c r="N1453" s="336"/>
      <c r="O1453" s="301"/>
      <c r="P1453" s="336"/>
      <c r="Q1453" s="301"/>
      <c r="R1453" s="336"/>
      <c r="S1453" s="301"/>
      <c r="T1453" s="336"/>
    </row>
    <row r="1454" spans="1:20" ht="12" customHeight="1" x14ac:dyDescent="0.3">
      <c r="A1454" s="329" t="s">
        <v>289</v>
      </c>
      <c r="B1454" s="330">
        <v>2</v>
      </c>
      <c r="C1454" s="298">
        <v>46025</v>
      </c>
      <c r="D1454" s="299" t="s">
        <v>481</v>
      </c>
      <c r="E1454" s="331">
        <v>41.05</v>
      </c>
      <c r="F1454" s="331"/>
      <c r="G1454" s="333">
        <f t="shared" si="24"/>
        <v>1700.79</v>
      </c>
      <c r="H1454" s="334"/>
      <c r="I1454" s="335"/>
      <c r="J1454" s="336"/>
      <c r="K1454" s="301"/>
      <c r="L1454" s="336"/>
      <c r="M1454" s="301"/>
      <c r="N1454" s="336"/>
      <c r="O1454" s="301"/>
      <c r="P1454" s="336"/>
      <c r="Q1454" s="301"/>
      <c r="R1454" s="336"/>
      <c r="S1454" s="301"/>
      <c r="T1454" s="336"/>
    </row>
    <row r="1455" spans="1:20" ht="12" customHeight="1" x14ac:dyDescent="0.3">
      <c r="A1455" s="329" t="s">
        <v>289</v>
      </c>
      <c r="B1455" s="330">
        <v>4</v>
      </c>
      <c r="C1455" s="298">
        <v>46025</v>
      </c>
      <c r="D1455" s="299" t="s">
        <v>310</v>
      </c>
      <c r="E1455" s="331">
        <v>26.88</v>
      </c>
      <c r="F1455" s="331"/>
      <c r="G1455" s="333">
        <f t="shared" si="24"/>
        <v>1741.84</v>
      </c>
      <c r="H1455" s="334"/>
      <c r="I1455" s="335"/>
      <c r="J1455" s="336"/>
      <c r="K1455" s="301"/>
      <c r="L1455" s="336"/>
      <c r="M1455" s="301"/>
      <c r="N1455" s="336"/>
      <c r="O1455" s="301"/>
      <c r="P1455" s="336"/>
      <c r="Q1455" s="301"/>
      <c r="R1455" s="336"/>
      <c r="S1455" s="301"/>
      <c r="T1455" s="336"/>
    </row>
    <row r="1456" spans="1:20" ht="12" customHeight="1" x14ac:dyDescent="0.3">
      <c r="A1456" s="329" t="s">
        <v>289</v>
      </c>
      <c r="B1456" s="330">
        <v>2</v>
      </c>
      <c r="C1456" s="298">
        <v>46025</v>
      </c>
      <c r="D1456" s="299" t="s">
        <v>308</v>
      </c>
      <c r="E1456" s="331">
        <v>130.08000000000001</v>
      </c>
      <c r="F1456" s="331"/>
      <c r="G1456" s="333">
        <f t="shared" si="24"/>
        <v>1768.72</v>
      </c>
      <c r="H1456" s="334"/>
      <c r="I1456" s="335"/>
      <c r="J1456" s="336"/>
      <c r="K1456" s="301"/>
      <c r="L1456" s="336"/>
      <c r="M1456" s="301"/>
      <c r="N1456" s="336"/>
      <c r="O1456" s="301"/>
      <c r="P1456" s="336"/>
      <c r="Q1456" s="301"/>
      <c r="R1456" s="336"/>
      <c r="S1456" s="301"/>
      <c r="T1456" s="336"/>
    </row>
    <row r="1457" spans="1:20" ht="12" customHeight="1" x14ac:dyDescent="0.3">
      <c r="A1457" s="329" t="s">
        <v>289</v>
      </c>
      <c r="B1457" s="330">
        <v>7</v>
      </c>
      <c r="C1457" s="298">
        <v>46025</v>
      </c>
      <c r="D1457" s="299" t="s">
        <v>482</v>
      </c>
      <c r="E1457" s="331">
        <v>222.49</v>
      </c>
      <c r="F1457" s="331"/>
      <c r="G1457" s="333">
        <f t="shared" si="24"/>
        <v>1898.8</v>
      </c>
      <c r="H1457" s="334"/>
      <c r="I1457" s="335"/>
      <c r="J1457" s="336"/>
      <c r="K1457" s="301"/>
      <c r="L1457" s="336"/>
      <c r="M1457" s="301"/>
      <c r="N1457" s="336"/>
      <c r="O1457" s="301"/>
      <c r="P1457" s="336"/>
      <c r="Q1457" s="301"/>
      <c r="R1457" s="336"/>
      <c r="S1457" s="301"/>
      <c r="T1457" s="336"/>
    </row>
    <row r="1458" spans="1:20" ht="12" customHeight="1" x14ac:dyDescent="0.3">
      <c r="A1458" s="329" t="s">
        <v>289</v>
      </c>
      <c r="B1458" s="330">
        <v>7</v>
      </c>
      <c r="C1458" s="298">
        <v>46025</v>
      </c>
      <c r="D1458" s="299" t="s">
        <v>482</v>
      </c>
      <c r="E1458" s="331">
        <v>99.18</v>
      </c>
      <c r="F1458" s="331"/>
      <c r="G1458" s="333">
        <f t="shared" si="24"/>
        <v>2121.29</v>
      </c>
      <c r="H1458" s="334"/>
      <c r="I1458" s="335"/>
      <c r="J1458" s="336"/>
      <c r="K1458" s="301"/>
      <c r="L1458" s="336"/>
      <c r="M1458" s="301"/>
      <c r="N1458" s="336"/>
      <c r="O1458" s="301"/>
      <c r="P1458" s="336"/>
      <c r="Q1458" s="301"/>
      <c r="R1458" s="336"/>
      <c r="S1458" s="301"/>
      <c r="T1458" s="336"/>
    </row>
    <row r="1459" spans="1:20" ht="12" customHeight="1" x14ac:dyDescent="0.3">
      <c r="A1459" s="329" t="s">
        <v>289</v>
      </c>
      <c r="B1459" s="330">
        <v>5</v>
      </c>
      <c r="C1459" s="298">
        <v>46024</v>
      </c>
      <c r="D1459" s="299" t="s">
        <v>483</v>
      </c>
      <c r="E1459" s="331">
        <v>35</v>
      </c>
      <c r="F1459" s="331"/>
      <c r="G1459" s="333">
        <f t="shared" si="24"/>
        <v>2220.4699999999998</v>
      </c>
      <c r="H1459" s="334"/>
      <c r="I1459" s="335"/>
      <c r="J1459" s="336"/>
      <c r="K1459" s="301"/>
      <c r="L1459" s="336"/>
      <c r="M1459" s="301"/>
      <c r="N1459" s="336"/>
      <c r="O1459" s="301"/>
      <c r="P1459" s="336"/>
      <c r="Q1459" s="301"/>
      <c r="R1459" s="336"/>
      <c r="S1459" s="301"/>
      <c r="T1459" s="336"/>
    </row>
    <row r="1460" spans="1:20" ht="12" customHeight="1" x14ac:dyDescent="0.3">
      <c r="A1460" s="329" t="s">
        <v>289</v>
      </c>
      <c r="B1460" s="330">
        <v>3</v>
      </c>
      <c r="C1460" s="298">
        <v>46024</v>
      </c>
      <c r="D1460" s="299" t="s">
        <v>296</v>
      </c>
      <c r="E1460" s="331">
        <v>15.11</v>
      </c>
      <c r="F1460" s="331"/>
      <c r="G1460" s="333">
        <f t="shared" si="24"/>
        <v>2255.4699999999998</v>
      </c>
      <c r="H1460" s="334"/>
      <c r="I1460" s="335"/>
      <c r="J1460" s="336"/>
      <c r="K1460" s="301"/>
      <c r="L1460" s="336"/>
      <c r="M1460" s="301"/>
      <c r="N1460" s="336"/>
      <c r="O1460" s="301"/>
      <c r="P1460" s="336"/>
      <c r="Q1460" s="301"/>
      <c r="R1460" s="336"/>
      <c r="S1460" s="301"/>
      <c r="T1460" s="336"/>
    </row>
    <row r="1461" spans="1:20" ht="12" customHeight="1" x14ac:dyDescent="0.3">
      <c r="A1461" s="329" t="s">
        <v>289</v>
      </c>
      <c r="B1461" s="330">
        <v>5</v>
      </c>
      <c r="C1461" s="298">
        <v>46024</v>
      </c>
      <c r="D1461" s="299" t="s">
        <v>484</v>
      </c>
      <c r="E1461" s="331">
        <v>29.67</v>
      </c>
      <c r="F1461" s="331"/>
      <c r="G1461" s="333">
        <f t="shared" si="24"/>
        <v>2270.58</v>
      </c>
      <c r="H1461" s="334"/>
      <c r="I1461" s="335"/>
      <c r="J1461" s="336"/>
      <c r="K1461" s="301"/>
      <c r="L1461" s="336"/>
      <c r="M1461" s="301"/>
      <c r="N1461" s="336"/>
      <c r="O1461" s="301"/>
      <c r="P1461" s="336"/>
      <c r="Q1461" s="301"/>
      <c r="R1461" s="336"/>
      <c r="S1461" s="301"/>
      <c r="T1461" s="336"/>
    </row>
    <row r="1462" spans="1:20" ht="12" customHeight="1" x14ac:dyDescent="0.3">
      <c r="A1462" s="329" t="s">
        <v>287</v>
      </c>
      <c r="B1462" s="330" t="s">
        <v>287</v>
      </c>
      <c r="C1462" s="298">
        <v>46024</v>
      </c>
      <c r="D1462" s="299" t="s">
        <v>397</v>
      </c>
      <c r="E1462" s="331">
        <v>70.56</v>
      </c>
      <c r="F1462" s="331">
        <v>70.56</v>
      </c>
      <c r="G1462" s="333">
        <f t="shared" si="24"/>
        <v>2300.25</v>
      </c>
      <c r="H1462" s="334"/>
      <c r="I1462" s="335"/>
      <c r="J1462" s="336"/>
      <c r="K1462" s="301"/>
      <c r="L1462" s="336"/>
      <c r="M1462" s="301"/>
      <c r="N1462" s="336"/>
      <c r="O1462" s="301"/>
      <c r="P1462" s="336"/>
      <c r="Q1462" s="301"/>
      <c r="R1462" s="336"/>
      <c r="S1462" s="301"/>
      <c r="T1462" s="336"/>
    </row>
    <row r="1463" spans="1:20" ht="12" customHeight="1" x14ac:dyDescent="0.3">
      <c r="A1463" s="329" t="s">
        <v>287</v>
      </c>
      <c r="B1463" s="330" t="s">
        <v>287</v>
      </c>
      <c r="C1463" s="298">
        <v>46024</v>
      </c>
      <c r="D1463" s="299" t="s">
        <v>485</v>
      </c>
      <c r="E1463" s="331">
        <v>113.94</v>
      </c>
      <c r="F1463" s="331">
        <v>113.94</v>
      </c>
      <c r="G1463" s="333">
        <f t="shared" si="24"/>
        <v>2300.25</v>
      </c>
      <c r="H1463" s="334"/>
      <c r="I1463" s="335"/>
      <c r="J1463" s="336"/>
      <c r="K1463" s="301"/>
      <c r="L1463" s="336"/>
      <c r="M1463" s="301"/>
      <c r="N1463" s="336"/>
      <c r="O1463" s="301"/>
      <c r="P1463" s="336"/>
      <c r="Q1463" s="301"/>
      <c r="R1463" s="336"/>
      <c r="S1463" s="301"/>
      <c r="T1463" s="336"/>
    </row>
    <row r="1464" spans="1:20" ht="12" customHeight="1" x14ac:dyDescent="0.3">
      <c r="A1464" s="329" t="s">
        <v>289</v>
      </c>
      <c r="B1464" s="330">
        <v>2</v>
      </c>
      <c r="C1464" s="298">
        <v>46024</v>
      </c>
      <c r="D1464" s="299" t="s">
        <v>371</v>
      </c>
      <c r="E1464" s="331">
        <v>11.9</v>
      </c>
      <c r="F1464" s="331"/>
      <c r="G1464" s="333">
        <f t="shared" si="24"/>
        <v>2300.25</v>
      </c>
      <c r="H1464" s="334"/>
      <c r="I1464" s="335"/>
      <c r="J1464" s="336"/>
      <c r="K1464" s="301"/>
      <c r="L1464" s="336"/>
      <c r="M1464" s="301"/>
      <c r="N1464" s="336"/>
      <c r="O1464" s="301"/>
      <c r="P1464" s="336"/>
      <c r="Q1464" s="301"/>
      <c r="R1464" s="336"/>
      <c r="S1464" s="301"/>
      <c r="T1464" s="336"/>
    </row>
    <row r="1465" spans="1:20" ht="12" customHeight="1" x14ac:dyDescent="0.3">
      <c r="A1465" s="329" t="s">
        <v>289</v>
      </c>
      <c r="B1465" s="330">
        <v>2</v>
      </c>
      <c r="C1465" s="298">
        <v>46024</v>
      </c>
      <c r="D1465" s="299" t="s">
        <v>408</v>
      </c>
      <c r="E1465" s="331">
        <v>23.9</v>
      </c>
      <c r="F1465" s="331"/>
      <c r="G1465" s="333">
        <f t="shared" si="24"/>
        <v>2312.15</v>
      </c>
      <c r="H1465" s="334"/>
      <c r="I1465" s="335"/>
      <c r="J1465" s="336"/>
      <c r="K1465" s="301"/>
      <c r="L1465" s="336"/>
      <c r="M1465" s="301"/>
      <c r="N1465" s="336"/>
      <c r="O1465" s="301"/>
      <c r="P1465" s="336"/>
      <c r="Q1465" s="301"/>
      <c r="R1465" s="336"/>
      <c r="S1465" s="301"/>
      <c r="T1465" s="336"/>
    </row>
    <row r="1466" spans="1:20" ht="12" customHeight="1" x14ac:dyDescent="0.3">
      <c r="A1466" s="329" t="s">
        <v>289</v>
      </c>
      <c r="B1466" s="330">
        <v>5</v>
      </c>
      <c r="C1466" s="298">
        <v>46024</v>
      </c>
      <c r="D1466" s="299" t="s">
        <v>486</v>
      </c>
      <c r="E1466" s="331">
        <v>160</v>
      </c>
      <c r="F1466" s="331"/>
      <c r="G1466" s="333">
        <f t="shared" si="24"/>
        <v>2336.0500000000002</v>
      </c>
      <c r="H1466" s="334"/>
      <c r="I1466" s="335"/>
      <c r="J1466" s="336"/>
      <c r="K1466" s="301"/>
      <c r="L1466" s="336"/>
      <c r="M1466" s="301"/>
      <c r="N1466" s="336"/>
      <c r="O1466" s="301"/>
      <c r="P1466" s="336"/>
      <c r="Q1466" s="301"/>
      <c r="R1466" s="336"/>
      <c r="S1466" s="301"/>
      <c r="T1466" s="336"/>
    </row>
    <row r="1467" spans="1:20" ht="12" customHeight="1" x14ac:dyDescent="0.3">
      <c r="A1467" s="329" t="s">
        <v>284</v>
      </c>
      <c r="B1467" s="330">
        <v>36</v>
      </c>
      <c r="C1467" s="298">
        <v>46024</v>
      </c>
      <c r="D1467" s="299" t="s">
        <v>374</v>
      </c>
      <c r="E1467" s="331">
        <v>50</v>
      </c>
      <c r="F1467" s="331"/>
      <c r="G1467" s="333">
        <f t="shared" si="24"/>
        <v>2496.0500000000002</v>
      </c>
      <c r="H1467" s="334"/>
      <c r="I1467" s="335"/>
      <c r="J1467" s="336"/>
      <c r="K1467" s="301"/>
      <c r="L1467" s="336"/>
      <c r="M1467" s="301"/>
      <c r="N1467" s="336"/>
      <c r="O1467" s="301"/>
      <c r="P1467" s="336"/>
      <c r="Q1467" s="301"/>
      <c r="R1467" s="336"/>
      <c r="S1467" s="301"/>
      <c r="T1467" s="336"/>
    </row>
    <row r="1468" spans="1:20" ht="12" customHeight="1" x14ac:dyDescent="0.3">
      <c r="A1468" s="329" t="s">
        <v>289</v>
      </c>
      <c r="B1468" s="330">
        <v>6</v>
      </c>
      <c r="C1468" s="298">
        <v>46023</v>
      </c>
      <c r="D1468" s="299" t="s">
        <v>312</v>
      </c>
      <c r="E1468" s="331">
        <v>8</v>
      </c>
      <c r="F1468" s="331"/>
      <c r="G1468" s="333">
        <f t="shared" si="24"/>
        <v>2546.0500000000002</v>
      </c>
      <c r="H1468" s="334"/>
      <c r="I1468" s="335"/>
      <c r="J1468" s="336"/>
      <c r="K1468" s="301"/>
      <c r="L1468" s="336"/>
      <c r="M1468" s="301"/>
      <c r="N1468" s="336"/>
      <c r="O1468" s="301"/>
      <c r="P1468" s="336"/>
      <c r="Q1468" s="301"/>
      <c r="R1468" s="336"/>
      <c r="S1468" s="301"/>
      <c r="T1468" s="336"/>
    </row>
    <row r="1469" spans="1:20" ht="12" customHeight="1" x14ac:dyDescent="0.3">
      <c r="A1469" s="329" t="s">
        <v>289</v>
      </c>
      <c r="B1469" s="330">
        <v>2</v>
      </c>
      <c r="C1469" s="298">
        <v>46023</v>
      </c>
      <c r="D1469" s="299" t="s">
        <v>371</v>
      </c>
      <c r="E1469" s="331">
        <v>13.06</v>
      </c>
      <c r="F1469" s="331"/>
      <c r="G1469" s="333">
        <f t="shared" si="24"/>
        <v>2554.0500000000002</v>
      </c>
      <c r="H1469" s="334"/>
      <c r="I1469" s="335"/>
      <c r="J1469" s="336"/>
      <c r="K1469" s="301"/>
      <c r="L1469" s="336"/>
      <c r="M1469" s="301"/>
      <c r="N1469" s="336"/>
      <c r="O1469" s="301"/>
      <c r="P1469" s="336"/>
      <c r="Q1469" s="301"/>
      <c r="R1469" s="336"/>
      <c r="S1469" s="301"/>
      <c r="T1469" s="336"/>
    </row>
    <row r="1470" spans="1:20" ht="12" customHeight="1" x14ac:dyDescent="0.3">
      <c r="A1470" s="329" t="s">
        <v>294</v>
      </c>
      <c r="B1470" s="330">
        <v>22</v>
      </c>
      <c r="C1470" s="298">
        <v>46023</v>
      </c>
      <c r="D1470" s="299" t="s">
        <v>375</v>
      </c>
      <c r="E1470" s="331">
        <v>6.37</v>
      </c>
      <c r="F1470" s="331"/>
      <c r="G1470" s="333">
        <f t="shared" si="24"/>
        <v>2567.11</v>
      </c>
      <c r="H1470" s="334"/>
      <c r="I1470" s="335"/>
      <c r="J1470" s="336"/>
      <c r="K1470" s="301"/>
      <c r="L1470" s="336"/>
      <c r="M1470" s="301"/>
      <c r="N1470" s="336"/>
      <c r="O1470" s="301"/>
      <c r="P1470" s="336"/>
      <c r="Q1470" s="301"/>
      <c r="R1470" s="336"/>
      <c r="S1470" s="301"/>
      <c r="T1470" s="336"/>
    </row>
    <row r="1471" spans="1:20" ht="12" customHeight="1" x14ac:dyDescent="0.3">
      <c r="A1471" s="329" t="s">
        <v>289</v>
      </c>
      <c r="B1471" s="330">
        <v>2</v>
      </c>
      <c r="C1471" s="298">
        <v>46023</v>
      </c>
      <c r="D1471" s="299" t="s">
        <v>358</v>
      </c>
      <c r="E1471" s="331">
        <v>10.27</v>
      </c>
      <c r="F1471" s="331"/>
      <c r="G1471" s="333">
        <f t="shared" si="24"/>
        <v>2573.48</v>
      </c>
      <c r="H1471" s="334"/>
      <c r="I1471" s="335"/>
      <c r="J1471" s="336"/>
      <c r="K1471" s="301"/>
      <c r="L1471" s="336"/>
      <c r="M1471" s="301"/>
      <c r="N1471" s="336"/>
      <c r="O1471" s="301"/>
      <c r="P1471" s="336"/>
      <c r="Q1471" s="301"/>
      <c r="R1471" s="336"/>
      <c r="S1471" s="301"/>
      <c r="T1471" s="336"/>
    </row>
    <row r="1472" spans="1:20" ht="12" customHeight="1" x14ac:dyDescent="0.3">
      <c r="A1472" s="329" t="s">
        <v>289</v>
      </c>
      <c r="B1472" s="330">
        <v>6</v>
      </c>
      <c r="C1472" s="298">
        <v>46023</v>
      </c>
      <c r="D1472" s="299" t="s">
        <v>487</v>
      </c>
      <c r="E1472" s="331">
        <v>176.57</v>
      </c>
      <c r="F1472" s="331"/>
      <c r="G1472" s="333">
        <f t="shared" si="24"/>
        <v>2583.75</v>
      </c>
      <c r="H1472" s="334"/>
      <c r="I1472" s="335"/>
      <c r="J1472" s="336"/>
      <c r="K1472" s="301"/>
      <c r="L1472" s="336"/>
      <c r="M1472" s="301"/>
      <c r="N1472" s="336"/>
      <c r="O1472" s="301"/>
      <c r="P1472" s="336"/>
      <c r="Q1472" s="301"/>
      <c r="R1472" s="336"/>
      <c r="S1472" s="301"/>
      <c r="T1472" s="336"/>
    </row>
    <row r="1473" spans="1:20" ht="12" customHeight="1" x14ac:dyDescent="0.3">
      <c r="A1473" s="329" t="s">
        <v>287</v>
      </c>
      <c r="B1473" s="330" t="s">
        <v>287</v>
      </c>
      <c r="C1473" s="298">
        <v>46023</v>
      </c>
      <c r="D1473" s="299" t="s">
        <v>300</v>
      </c>
      <c r="E1473" s="331">
        <v>383.39</v>
      </c>
      <c r="F1473" s="331">
        <v>383.39</v>
      </c>
      <c r="G1473" s="333">
        <f t="shared" si="24"/>
        <v>2760.32</v>
      </c>
      <c r="H1473" s="334"/>
      <c r="I1473" s="335"/>
      <c r="J1473" s="336"/>
      <c r="K1473" s="301"/>
      <c r="L1473" s="336"/>
      <c r="M1473" s="301"/>
      <c r="N1473" s="336"/>
      <c r="O1473" s="301"/>
      <c r="P1473" s="336"/>
      <c r="Q1473" s="301"/>
      <c r="R1473" s="336"/>
      <c r="S1473" s="301"/>
      <c r="T1473" s="336"/>
    </row>
    <row r="1474" spans="1:20" ht="12" customHeight="1" x14ac:dyDescent="0.3">
      <c r="A1474" s="329" t="s">
        <v>287</v>
      </c>
      <c r="B1474" s="330" t="s">
        <v>287</v>
      </c>
      <c r="C1474" s="298">
        <v>46023</v>
      </c>
      <c r="D1474" s="299" t="s">
        <v>300</v>
      </c>
      <c r="E1474" s="331">
        <v>53.24</v>
      </c>
      <c r="F1474" s="331">
        <v>53.24</v>
      </c>
      <c r="G1474" s="333">
        <f t="shared" si="24"/>
        <v>2760.32</v>
      </c>
      <c r="H1474" s="334"/>
      <c r="I1474" s="335"/>
      <c r="J1474" s="336"/>
      <c r="K1474" s="301"/>
      <c r="L1474" s="336"/>
      <c r="M1474" s="301"/>
      <c r="N1474" s="336"/>
      <c r="O1474" s="301"/>
      <c r="P1474" s="336"/>
      <c r="Q1474" s="301"/>
      <c r="R1474" s="336"/>
      <c r="S1474" s="301"/>
      <c r="T1474" s="336"/>
    </row>
    <row r="1475" spans="1:20" ht="12" customHeight="1" x14ac:dyDescent="0.3">
      <c r="A1475" s="329" t="s">
        <v>335</v>
      </c>
      <c r="B1475" s="330" t="s">
        <v>335</v>
      </c>
      <c r="C1475" s="298">
        <v>46023</v>
      </c>
      <c r="D1475" s="337" t="s">
        <v>460</v>
      </c>
      <c r="E1475" s="331">
        <v>239.68</v>
      </c>
      <c r="F1475" s="331"/>
      <c r="G1475" s="333">
        <f t="shared" si="24"/>
        <v>2760.32</v>
      </c>
      <c r="H1475" s="334"/>
      <c r="I1475" s="335"/>
      <c r="J1475" s="336"/>
      <c r="K1475" s="301"/>
      <c r="L1475" s="336"/>
      <c r="M1475" s="301"/>
      <c r="N1475" s="336"/>
      <c r="O1475" s="301"/>
      <c r="P1475" s="336"/>
      <c r="Q1475" s="301"/>
      <c r="R1475" s="336"/>
      <c r="S1475" s="301"/>
      <c r="T1475" s="336"/>
    </row>
    <row r="1476" spans="1:20" ht="12" customHeight="1" x14ac:dyDescent="0.3">
      <c r="A1476" s="329" t="s">
        <v>488</v>
      </c>
      <c r="B1476" s="330" t="s">
        <v>488</v>
      </c>
      <c r="C1476" s="298">
        <v>45658</v>
      </c>
      <c r="D1476" s="298" t="s">
        <v>489</v>
      </c>
      <c r="E1476" s="332"/>
      <c r="F1476" s="332"/>
      <c r="G1476" s="333">
        <v>3000</v>
      </c>
      <c r="H1476" s="334"/>
      <c r="I1476" s="335"/>
      <c r="J1476" s="336"/>
      <c r="K1476" s="301"/>
      <c r="L1476" s="336"/>
      <c r="M1476" s="301"/>
      <c r="N1476" s="336"/>
      <c r="O1476" s="301"/>
      <c r="P1476" s="336"/>
      <c r="Q1476" s="301"/>
      <c r="R1476" s="336"/>
      <c r="S1476" s="301"/>
      <c r="T1476" s="336"/>
    </row>
    <row r="1477" spans="1:20" ht="15.75" customHeight="1" x14ac:dyDescent="0.3"/>
    <row r="1478" spans="1:20" ht="15.75" customHeight="1" x14ac:dyDescent="0.3"/>
    <row r="1479" spans="1:20" ht="15.75" customHeight="1" x14ac:dyDescent="0.3"/>
    <row r="1480" spans="1:20" ht="15.75" customHeight="1" x14ac:dyDescent="0.3"/>
    <row r="1481" spans="1:20" ht="15.75" customHeight="1" x14ac:dyDescent="0.3"/>
    <row r="1482" spans="1:20" ht="15.75" customHeight="1" x14ac:dyDescent="0.3"/>
    <row r="1483" spans="1:20" ht="15.75" customHeight="1" x14ac:dyDescent="0.3"/>
    <row r="1484" spans="1:20" ht="15.75" customHeight="1" x14ac:dyDescent="0.3"/>
    <row r="1485" spans="1:20" ht="15.75" customHeight="1" x14ac:dyDescent="0.3"/>
    <row r="1486" spans="1:20" ht="15.75" customHeight="1" x14ac:dyDescent="0.3"/>
    <row r="1487" spans="1:20" ht="15.75" customHeight="1" x14ac:dyDescent="0.3"/>
    <row r="1488" spans="1:20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ht="15.75" customHeight="1" x14ac:dyDescent="0.3"/>
    <row r="2994" ht="15.75" customHeight="1" x14ac:dyDescent="0.3"/>
    <row r="2995" ht="15.75" customHeight="1" x14ac:dyDescent="0.3"/>
    <row r="2996" ht="15.75" customHeight="1" x14ac:dyDescent="0.3"/>
    <row r="2997" ht="15.75" customHeight="1" x14ac:dyDescent="0.3"/>
    <row r="2998" ht="15.75" customHeight="1" x14ac:dyDescent="0.3"/>
    <row r="2999" ht="15.75" customHeight="1" x14ac:dyDescent="0.3"/>
    <row r="3000" ht="15.75" customHeight="1" x14ac:dyDescent="0.3"/>
    <row r="3001" ht="15.75" customHeight="1" x14ac:dyDescent="0.3"/>
    <row r="3002" ht="15.75" customHeight="1" x14ac:dyDescent="0.3"/>
    <row r="3003" ht="15.75" customHeight="1" x14ac:dyDescent="0.3"/>
    <row r="3004" ht="15.75" customHeight="1" x14ac:dyDescent="0.3"/>
    <row r="3005" ht="15.75" customHeight="1" x14ac:dyDescent="0.3"/>
    <row r="3006" ht="15.75" customHeight="1" x14ac:dyDescent="0.3"/>
    <row r="3007" ht="15.75" customHeight="1" x14ac:dyDescent="0.3"/>
    <row r="3008" ht="15.75" customHeight="1" x14ac:dyDescent="0.3"/>
    <row r="3009" ht="15.75" customHeight="1" x14ac:dyDescent="0.3"/>
    <row r="3010" ht="15.75" customHeight="1" x14ac:dyDescent="0.3"/>
    <row r="3011" ht="15.75" customHeight="1" x14ac:dyDescent="0.3"/>
    <row r="3012" ht="15.75" customHeight="1" x14ac:dyDescent="0.3"/>
    <row r="3013" ht="15.75" customHeight="1" x14ac:dyDescent="0.3"/>
    <row r="3014" ht="15.75" customHeight="1" x14ac:dyDescent="0.3"/>
    <row r="3015" ht="15.75" customHeight="1" x14ac:dyDescent="0.3"/>
    <row r="3016" ht="15.75" customHeight="1" x14ac:dyDescent="0.3"/>
    <row r="3017" ht="15.75" customHeight="1" x14ac:dyDescent="0.3"/>
    <row r="3018" ht="15.75" customHeight="1" x14ac:dyDescent="0.3"/>
    <row r="3019" ht="15.75" customHeight="1" x14ac:dyDescent="0.3"/>
    <row r="3020" ht="15.75" customHeight="1" x14ac:dyDescent="0.3"/>
    <row r="3021" ht="15.75" customHeight="1" x14ac:dyDescent="0.3"/>
    <row r="3022" ht="15.75" customHeight="1" x14ac:dyDescent="0.3"/>
    <row r="3023" ht="15.75" customHeight="1" x14ac:dyDescent="0.3"/>
    <row r="3024" ht="15.75" customHeight="1" x14ac:dyDescent="0.3"/>
    <row r="3025" ht="15.75" customHeight="1" x14ac:dyDescent="0.3"/>
    <row r="3026" ht="15.75" customHeight="1" x14ac:dyDescent="0.3"/>
    <row r="3027" ht="15.75" customHeight="1" x14ac:dyDescent="0.3"/>
    <row r="3028" ht="15.75" customHeight="1" x14ac:dyDescent="0.3"/>
    <row r="3029" ht="15.75" customHeight="1" x14ac:dyDescent="0.3"/>
    <row r="3030" ht="15.75" customHeight="1" x14ac:dyDescent="0.3"/>
    <row r="3031" ht="15.75" customHeight="1" x14ac:dyDescent="0.3"/>
    <row r="3032" ht="15.75" customHeight="1" x14ac:dyDescent="0.3"/>
    <row r="3033" ht="15.75" customHeight="1" x14ac:dyDescent="0.3"/>
    <row r="3034" ht="15.75" customHeight="1" x14ac:dyDescent="0.3"/>
    <row r="3035" ht="15.75" customHeight="1" x14ac:dyDescent="0.3"/>
    <row r="3036" ht="15.75" customHeight="1" x14ac:dyDescent="0.3"/>
    <row r="3037" ht="15.75" customHeight="1" x14ac:dyDescent="0.3"/>
    <row r="3038" ht="15.75" customHeight="1" x14ac:dyDescent="0.3"/>
    <row r="3039" ht="15.75" customHeight="1" x14ac:dyDescent="0.3"/>
    <row r="3040" ht="15.75" customHeight="1" x14ac:dyDescent="0.3"/>
    <row r="3041" ht="15.75" customHeight="1" x14ac:dyDescent="0.3"/>
    <row r="3042" ht="15.75" customHeight="1" x14ac:dyDescent="0.3"/>
    <row r="3043" ht="15.75" customHeight="1" x14ac:dyDescent="0.3"/>
    <row r="3044" ht="15.75" customHeight="1" x14ac:dyDescent="0.3"/>
    <row r="3045" ht="15.75" customHeight="1" x14ac:dyDescent="0.3"/>
    <row r="3046" ht="15.75" customHeight="1" x14ac:dyDescent="0.3"/>
    <row r="3047" ht="15.75" customHeight="1" x14ac:dyDescent="0.3"/>
    <row r="3048" ht="15.75" customHeight="1" x14ac:dyDescent="0.3"/>
    <row r="3049" ht="15.75" customHeight="1" x14ac:dyDescent="0.3"/>
    <row r="3050" ht="15.75" customHeight="1" x14ac:dyDescent="0.3"/>
    <row r="3051" ht="15.75" customHeight="1" x14ac:dyDescent="0.3"/>
    <row r="3052" ht="15.75" customHeight="1" x14ac:dyDescent="0.3"/>
    <row r="3053" ht="15.75" customHeight="1" x14ac:dyDescent="0.3"/>
    <row r="3054" ht="15.75" customHeight="1" x14ac:dyDescent="0.3"/>
    <row r="3055" ht="15.75" customHeight="1" x14ac:dyDescent="0.3"/>
    <row r="3056" ht="15.75" customHeight="1" x14ac:dyDescent="0.3"/>
    <row r="3057" ht="15.75" customHeight="1" x14ac:dyDescent="0.3"/>
    <row r="3058" ht="15.75" customHeight="1" x14ac:dyDescent="0.3"/>
    <row r="3059" ht="15.75" customHeight="1" x14ac:dyDescent="0.3"/>
    <row r="3060" ht="15.75" customHeight="1" x14ac:dyDescent="0.3"/>
    <row r="3061" ht="15.75" customHeight="1" x14ac:dyDescent="0.3"/>
    <row r="3062" ht="15.75" customHeight="1" x14ac:dyDescent="0.3"/>
    <row r="3063" ht="15.75" customHeight="1" x14ac:dyDescent="0.3"/>
    <row r="3064" ht="15.75" customHeight="1" x14ac:dyDescent="0.3"/>
    <row r="3065" ht="15.75" customHeight="1" x14ac:dyDescent="0.3"/>
    <row r="3066" ht="15.75" customHeight="1" x14ac:dyDescent="0.3"/>
    <row r="3067" ht="15.75" customHeight="1" x14ac:dyDescent="0.3"/>
    <row r="3068" ht="15.75" customHeight="1" x14ac:dyDescent="0.3"/>
    <row r="3069" ht="15.75" customHeight="1" x14ac:dyDescent="0.3"/>
    <row r="3070" ht="15.75" customHeight="1" x14ac:dyDescent="0.3"/>
    <row r="3071" ht="15.75" customHeight="1" x14ac:dyDescent="0.3"/>
    <row r="3072" ht="15.75" customHeight="1" x14ac:dyDescent="0.3"/>
    <row r="3073" ht="15.75" customHeight="1" x14ac:dyDescent="0.3"/>
    <row r="3074" ht="15.75" customHeight="1" x14ac:dyDescent="0.3"/>
    <row r="3075" ht="15.75" customHeight="1" x14ac:dyDescent="0.3"/>
    <row r="3076" ht="15.75" customHeight="1" x14ac:dyDescent="0.3"/>
    <row r="3077" ht="15.75" customHeight="1" x14ac:dyDescent="0.3"/>
    <row r="3078" ht="15.75" customHeight="1" x14ac:dyDescent="0.3"/>
    <row r="3079" ht="15.75" customHeight="1" x14ac:dyDescent="0.3"/>
    <row r="3080" ht="15.75" customHeight="1" x14ac:dyDescent="0.3"/>
    <row r="3081" ht="15.75" customHeight="1" x14ac:dyDescent="0.3"/>
    <row r="3082" ht="15.75" customHeight="1" x14ac:dyDescent="0.3"/>
    <row r="3083" ht="15.75" customHeight="1" x14ac:dyDescent="0.3"/>
    <row r="3084" ht="15.75" customHeight="1" x14ac:dyDescent="0.3"/>
    <row r="3085" ht="15.75" customHeight="1" x14ac:dyDescent="0.3"/>
    <row r="3086" ht="15.75" customHeight="1" x14ac:dyDescent="0.3"/>
    <row r="3087" ht="15.75" customHeight="1" x14ac:dyDescent="0.3"/>
    <row r="3088" ht="15.75" customHeight="1" x14ac:dyDescent="0.3"/>
    <row r="3089" ht="15.75" customHeight="1" x14ac:dyDescent="0.3"/>
    <row r="3090" ht="15.75" customHeight="1" x14ac:dyDescent="0.3"/>
    <row r="3091" ht="15.75" customHeight="1" x14ac:dyDescent="0.3"/>
    <row r="3092" ht="15.75" customHeight="1" x14ac:dyDescent="0.3"/>
    <row r="3093" ht="15.75" customHeight="1" x14ac:dyDescent="0.3"/>
    <row r="3094" ht="15.75" customHeight="1" x14ac:dyDescent="0.3"/>
    <row r="3095" ht="15.75" customHeight="1" x14ac:dyDescent="0.3"/>
    <row r="3096" ht="15.75" customHeight="1" x14ac:dyDescent="0.3"/>
    <row r="3097" ht="15.75" customHeight="1" x14ac:dyDescent="0.3"/>
    <row r="3098" ht="15.75" customHeight="1" x14ac:dyDescent="0.3"/>
    <row r="3099" ht="15.75" customHeight="1" x14ac:dyDescent="0.3"/>
    <row r="3100" ht="15.75" customHeight="1" x14ac:dyDescent="0.3"/>
    <row r="3101" ht="15.75" customHeight="1" x14ac:dyDescent="0.3"/>
    <row r="3102" ht="15.75" customHeight="1" x14ac:dyDescent="0.3"/>
    <row r="3103" ht="15.75" customHeight="1" x14ac:dyDescent="0.3"/>
    <row r="3104" ht="15.75" customHeight="1" x14ac:dyDescent="0.3"/>
    <row r="3105" ht="15.75" customHeight="1" x14ac:dyDescent="0.3"/>
    <row r="3106" ht="15.75" customHeight="1" x14ac:dyDescent="0.3"/>
    <row r="3107" ht="15.75" customHeight="1" x14ac:dyDescent="0.3"/>
    <row r="3108" ht="15.75" customHeight="1" x14ac:dyDescent="0.3"/>
    <row r="3109" ht="15.75" customHeight="1" x14ac:dyDescent="0.3"/>
    <row r="3110" ht="15.75" customHeight="1" x14ac:dyDescent="0.3"/>
    <row r="3111" ht="15.75" customHeight="1" x14ac:dyDescent="0.3"/>
    <row r="3112" ht="15.75" customHeight="1" x14ac:dyDescent="0.3"/>
    <row r="3113" ht="15.75" customHeight="1" x14ac:dyDescent="0.3"/>
    <row r="3114" ht="15.75" customHeight="1" x14ac:dyDescent="0.3"/>
    <row r="3115" ht="15.75" customHeight="1" x14ac:dyDescent="0.3"/>
    <row r="3116" ht="15.75" customHeight="1" x14ac:dyDescent="0.3"/>
    <row r="3117" ht="15.75" customHeight="1" x14ac:dyDescent="0.3"/>
    <row r="3118" ht="15.75" customHeight="1" x14ac:dyDescent="0.3"/>
    <row r="3119" ht="15.75" customHeight="1" x14ac:dyDescent="0.3"/>
    <row r="3120" ht="15.75" customHeight="1" x14ac:dyDescent="0.3"/>
    <row r="3121" ht="15.75" customHeight="1" x14ac:dyDescent="0.3"/>
    <row r="3122" ht="15.75" customHeight="1" x14ac:dyDescent="0.3"/>
    <row r="3123" ht="15.75" customHeight="1" x14ac:dyDescent="0.3"/>
    <row r="3124" ht="15.75" customHeight="1" x14ac:dyDescent="0.3"/>
    <row r="3125" ht="15.75" customHeight="1" x14ac:dyDescent="0.3"/>
    <row r="3126" ht="15.75" customHeight="1" x14ac:dyDescent="0.3"/>
    <row r="3127" ht="15.75" customHeight="1" x14ac:dyDescent="0.3"/>
    <row r="3128" ht="15.75" customHeight="1" x14ac:dyDescent="0.3"/>
    <row r="3129" ht="15.75" customHeight="1" x14ac:dyDescent="0.3"/>
    <row r="3130" ht="15.75" customHeight="1" x14ac:dyDescent="0.3"/>
    <row r="3131" ht="15.75" customHeight="1" x14ac:dyDescent="0.3"/>
    <row r="3132" ht="15.75" customHeight="1" x14ac:dyDescent="0.3"/>
    <row r="3133" ht="15.75" customHeight="1" x14ac:dyDescent="0.3"/>
    <row r="3134" ht="15.75" customHeight="1" x14ac:dyDescent="0.3"/>
    <row r="3135" ht="15.75" customHeight="1" x14ac:dyDescent="0.3"/>
    <row r="3136" ht="15.75" customHeight="1" x14ac:dyDescent="0.3"/>
    <row r="3137" ht="15.75" customHeight="1" x14ac:dyDescent="0.3"/>
    <row r="3138" ht="15.75" customHeight="1" x14ac:dyDescent="0.3"/>
    <row r="3139" ht="15.75" customHeight="1" x14ac:dyDescent="0.3"/>
    <row r="3140" ht="15.75" customHeight="1" x14ac:dyDescent="0.3"/>
    <row r="3141" ht="15.75" customHeight="1" x14ac:dyDescent="0.3"/>
    <row r="3142" ht="15.75" customHeight="1" x14ac:dyDescent="0.3"/>
    <row r="3143" ht="15.75" customHeight="1" x14ac:dyDescent="0.3"/>
    <row r="3144" ht="15.75" customHeight="1" x14ac:dyDescent="0.3"/>
    <row r="3145" ht="15.75" customHeight="1" x14ac:dyDescent="0.3"/>
    <row r="3146" ht="15.75" customHeight="1" x14ac:dyDescent="0.3"/>
    <row r="3147" ht="15.75" customHeight="1" x14ac:dyDescent="0.3"/>
    <row r="3148" ht="15.75" customHeight="1" x14ac:dyDescent="0.3"/>
    <row r="3149" ht="15.75" customHeight="1" x14ac:dyDescent="0.3"/>
    <row r="3150" ht="15.75" customHeight="1" x14ac:dyDescent="0.3"/>
    <row r="3151" ht="15.75" customHeight="1" x14ac:dyDescent="0.3"/>
    <row r="3152" ht="15.75" customHeight="1" x14ac:dyDescent="0.3"/>
    <row r="3153" ht="15.75" customHeight="1" x14ac:dyDescent="0.3"/>
    <row r="3154" ht="15.75" customHeight="1" x14ac:dyDescent="0.3"/>
    <row r="3155" ht="15.75" customHeight="1" x14ac:dyDescent="0.3"/>
    <row r="3156" ht="15.75" customHeight="1" x14ac:dyDescent="0.3"/>
    <row r="3157" ht="15.75" customHeight="1" x14ac:dyDescent="0.3"/>
    <row r="3158" ht="15.75" customHeight="1" x14ac:dyDescent="0.3"/>
    <row r="3159" ht="15.75" customHeight="1" x14ac:dyDescent="0.3"/>
    <row r="3160" ht="15.75" customHeight="1" x14ac:dyDescent="0.3"/>
    <row r="3161" ht="15.75" customHeight="1" x14ac:dyDescent="0.3"/>
    <row r="3162" ht="15.75" customHeight="1" x14ac:dyDescent="0.3"/>
    <row r="3163" ht="15.75" customHeight="1" x14ac:dyDescent="0.3"/>
    <row r="3164" ht="15.75" customHeight="1" x14ac:dyDescent="0.3"/>
    <row r="3165" ht="15.75" customHeight="1" x14ac:dyDescent="0.3"/>
    <row r="3166" ht="15.75" customHeight="1" x14ac:dyDescent="0.3"/>
    <row r="3167" ht="15.75" customHeight="1" x14ac:dyDescent="0.3"/>
    <row r="3168" ht="15.75" customHeight="1" x14ac:dyDescent="0.3"/>
    <row r="3169" ht="15.75" customHeight="1" x14ac:dyDescent="0.3"/>
    <row r="3170" ht="15.75" customHeight="1" x14ac:dyDescent="0.3"/>
    <row r="3171" ht="15.75" customHeight="1" x14ac:dyDescent="0.3"/>
    <row r="3172" ht="15.75" customHeight="1" x14ac:dyDescent="0.3"/>
    <row r="3173" ht="15.75" customHeight="1" x14ac:dyDescent="0.3"/>
    <row r="3174" ht="15.75" customHeight="1" x14ac:dyDescent="0.3"/>
    <row r="3175" ht="15.75" customHeight="1" x14ac:dyDescent="0.3"/>
    <row r="3176" ht="15.75" customHeight="1" x14ac:dyDescent="0.3"/>
    <row r="3177" ht="15.75" customHeight="1" x14ac:dyDescent="0.3"/>
    <row r="3178" ht="15.75" customHeight="1" x14ac:dyDescent="0.3"/>
    <row r="3179" ht="15.75" customHeight="1" x14ac:dyDescent="0.3"/>
    <row r="3180" ht="15.75" customHeight="1" x14ac:dyDescent="0.3"/>
    <row r="3181" ht="15.75" customHeight="1" x14ac:dyDescent="0.3"/>
    <row r="3182" ht="15.75" customHeight="1" x14ac:dyDescent="0.3"/>
    <row r="3183" ht="15.75" customHeight="1" x14ac:dyDescent="0.3"/>
    <row r="3184" ht="15.75" customHeight="1" x14ac:dyDescent="0.3"/>
    <row r="3185" ht="15.75" customHeight="1" x14ac:dyDescent="0.3"/>
    <row r="3186" ht="15.75" customHeight="1" x14ac:dyDescent="0.3"/>
    <row r="3187" ht="15.75" customHeight="1" x14ac:dyDescent="0.3"/>
    <row r="3188" ht="15.75" customHeight="1" x14ac:dyDescent="0.3"/>
    <row r="3189" ht="15.75" customHeight="1" x14ac:dyDescent="0.3"/>
    <row r="3190" ht="15.75" customHeight="1" x14ac:dyDescent="0.3"/>
    <row r="3191" ht="15.75" customHeight="1" x14ac:dyDescent="0.3"/>
    <row r="3192" ht="15.75" customHeight="1" x14ac:dyDescent="0.3"/>
    <row r="3193" ht="15.75" customHeight="1" x14ac:dyDescent="0.3"/>
    <row r="3194" ht="15.75" customHeight="1" x14ac:dyDescent="0.3"/>
    <row r="3195" ht="15.75" customHeight="1" x14ac:dyDescent="0.3"/>
    <row r="3196" ht="15.75" customHeight="1" x14ac:dyDescent="0.3"/>
    <row r="3197" ht="15.75" customHeight="1" x14ac:dyDescent="0.3"/>
    <row r="3198" ht="15.75" customHeight="1" x14ac:dyDescent="0.3"/>
    <row r="3199" ht="15.75" customHeight="1" x14ac:dyDescent="0.3"/>
    <row r="3200" ht="15.75" customHeight="1" x14ac:dyDescent="0.3"/>
    <row r="3201" spans="9:9" ht="15.75" customHeight="1" x14ac:dyDescent="0.3"/>
    <row r="3202" spans="9:9" ht="15.75" customHeight="1" x14ac:dyDescent="0.3"/>
    <row r="3203" spans="9:9" ht="15.75" customHeight="1" x14ac:dyDescent="0.3"/>
    <row r="3204" spans="9:9" ht="15.75" customHeight="1" x14ac:dyDescent="0.3"/>
    <row r="3205" spans="9:9" ht="15.75" customHeight="1" x14ac:dyDescent="0.3"/>
    <row r="3206" spans="9:9" ht="12" customHeight="1" x14ac:dyDescent="0.3">
      <c r="I3206" s="335" t="s">
        <v>225</v>
      </c>
    </row>
    <row r="3207" spans="9:9" ht="12" customHeight="1" x14ac:dyDescent="0.3">
      <c r="I3207" s="335"/>
    </row>
    <row r="3208" spans="9:9" ht="12" customHeight="1" x14ac:dyDescent="0.3">
      <c r="I3208" s="335"/>
    </row>
    <row r="3209" spans="9:9" ht="12" customHeight="1" x14ac:dyDescent="0.3">
      <c r="I3209" s="335"/>
    </row>
    <row r="3210" spans="9:9" ht="12" customHeight="1" x14ac:dyDescent="0.3">
      <c r="I3210" s="335"/>
    </row>
    <row r="3211" spans="9:9" ht="12" customHeight="1" x14ac:dyDescent="0.3">
      <c r="I3211" s="335"/>
    </row>
    <row r="3212" spans="9:9" ht="12" customHeight="1" x14ac:dyDescent="0.3">
      <c r="I3212" s="335"/>
    </row>
    <row r="3213" spans="9:9" ht="12" customHeight="1" x14ac:dyDescent="0.3">
      <c r="I3213" s="335"/>
    </row>
    <row r="3214" spans="9:9" ht="12" customHeight="1" x14ac:dyDescent="0.3">
      <c r="I3214" s="335"/>
    </row>
    <row r="3215" spans="9:9" ht="12" customHeight="1" x14ac:dyDescent="0.3">
      <c r="I3215" s="335" t="s">
        <v>226</v>
      </c>
    </row>
    <row r="3216" spans="9:9" ht="15.75" customHeight="1" x14ac:dyDescent="0.3"/>
    <row r="3217" spans="9:9" ht="15.75" customHeight="1" x14ac:dyDescent="0.3"/>
    <row r="3218" spans="9:9" ht="12" customHeight="1" x14ac:dyDescent="0.3">
      <c r="I3218" s="335" t="s">
        <v>226</v>
      </c>
    </row>
    <row r="3219" spans="9:9" ht="12" customHeight="1" x14ac:dyDescent="0.3">
      <c r="I3219" s="335"/>
    </row>
    <row r="3220" spans="9:9" ht="12" customHeight="1" x14ac:dyDescent="0.3">
      <c r="I3220" s="335"/>
    </row>
    <row r="3221" spans="9:9" ht="12" customHeight="1" x14ac:dyDescent="0.3">
      <c r="I3221" s="335"/>
    </row>
    <row r="3222" spans="9:9" ht="12" customHeight="1" x14ac:dyDescent="0.3">
      <c r="I3222" s="335"/>
    </row>
    <row r="3223" spans="9:9" ht="12" customHeight="1" x14ac:dyDescent="0.3">
      <c r="I3223" s="335"/>
    </row>
    <row r="3224" spans="9:9" ht="12" customHeight="1" x14ac:dyDescent="0.3">
      <c r="I3224" s="335" t="s">
        <v>226</v>
      </c>
    </row>
    <row r="3225" spans="9:9" ht="12" customHeight="1" x14ac:dyDescent="0.3">
      <c r="I3225" s="335" t="s">
        <v>226</v>
      </c>
    </row>
    <row r="3226" spans="9:9" ht="12" customHeight="1" x14ac:dyDescent="0.3">
      <c r="I3226" s="335"/>
    </row>
    <row r="3227" spans="9:9" ht="12" customHeight="1" x14ac:dyDescent="0.3">
      <c r="I3227" s="335"/>
    </row>
    <row r="3228" spans="9:9" ht="12" customHeight="1" x14ac:dyDescent="0.3">
      <c r="I3228" s="335"/>
    </row>
    <row r="3229" spans="9:9" ht="12" customHeight="1" x14ac:dyDescent="0.3">
      <c r="I3229" s="335" t="s">
        <v>226</v>
      </c>
    </row>
    <row r="3230" spans="9:9" ht="12" customHeight="1" x14ac:dyDescent="0.3">
      <c r="I3230" s="335" t="s">
        <v>225</v>
      </c>
    </row>
    <row r="3231" spans="9:9" ht="12" customHeight="1" x14ac:dyDescent="0.3">
      <c r="I3231" s="335" t="s">
        <v>225</v>
      </c>
    </row>
    <row r="3232" spans="9:9" ht="15.75" customHeight="1" x14ac:dyDescent="0.3"/>
    <row r="3233" spans="9:9" ht="15.75" customHeight="1" x14ac:dyDescent="0.3"/>
    <row r="3234" spans="9:9" ht="12" customHeight="1" x14ac:dyDescent="0.3">
      <c r="I3234" s="335" t="s">
        <v>225</v>
      </c>
    </row>
    <row r="3235" spans="9:9" ht="12" customHeight="1" x14ac:dyDescent="0.3">
      <c r="I3235" s="335"/>
    </row>
    <row r="3236" spans="9:9" ht="12" customHeight="1" x14ac:dyDescent="0.3">
      <c r="I3236" s="335" t="s">
        <v>226</v>
      </c>
    </row>
    <row r="3237" spans="9:9" ht="12" customHeight="1" x14ac:dyDescent="0.3">
      <c r="I3237" s="335"/>
    </row>
    <row r="3238" spans="9:9" ht="12" customHeight="1" x14ac:dyDescent="0.3">
      <c r="I3238" s="335"/>
    </row>
    <row r="3239" spans="9:9" ht="12" customHeight="1" x14ac:dyDescent="0.3">
      <c r="I3239" s="335" t="s">
        <v>226</v>
      </c>
    </row>
    <row r="3240" spans="9:9" ht="12" customHeight="1" x14ac:dyDescent="0.3">
      <c r="I3240" s="335"/>
    </row>
    <row r="3241" spans="9:9" ht="12" customHeight="1" x14ac:dyDescent="0.3">
      <c r="I3241" s="335" t="s">
        <v>226</v>
      </c>
    </row>
    <row r="3242" spans="9:9" ht="15.75" customHeight="1" x14ac:dyDescent="0.3"/>
    <row r="3243" spans="9:9" ht="15.75" customHeight="1" x14ac:dyDescent="0.3"/>
    <row r="3244" spans="9:9" ht="15.75" customHeight="1" x14ac:dyDescent="0.3"/>
    <row r="3245" spans="9:9" ht="15.75" customHeight="1" x14ac:dyDescent="0.3"/>
    <row r="3246" spans="9:9" ht="15.75" customHeight="1" x14ac:dyDescent="0.3"/>
    <row r="3247" spans="9:9" ht="15.75" customHeight="1" x14ac:dyDescent="0.3"/>
    <row r="3248" spans="9:9" ht="15.75" customHeight="1" x14ac:dyDescent="0.3"/>
    <row r="3249" spans="9:9" ht="15.75" customHeight="1" x14ac:dyDescent="0.3"/>
    <row r="3250" spans="9:9" ht="12" customHeight="1" x14ac:dyDescent="0.3">
      <c r="I3250" s="335" t="s">
        <v>226</v>
      </c>
    </row>
    <row r="3251" spans="9:9" ht="12" customHeight="1" x14ac:dyDescent="0.3">
      <c r="I3251" s="335"/>
    </row>
    <row r="3252" spans="9:9" ht="12" customHeight="1" x14ac:dyDescent="0.3">
      <c r="I3252" s="335" t="s">
        <v>225</v>
      </c>
    </row>
    <row r="3253" spans="9:9" ht="12" customHeight="1" x14ac:dyDescent="0.3">
      <c r="I3253" s="335"/>
    </row>
    <row r="3254" spans="9:9" ht="12" customHeight="1" x14ac:dyDescent="0.3">
      <c r="I3254" s="335" t="s">
        <v>226</v>
      </c>
    </row>
    <row r="3255" spans="9:9" ht="12" customHeight="1" x14ac:dyDescent="0.3">
      <c r="I3255" s="335" t="s">
        <v>225</v>
      </c>
    </row>
    <row r="3256" spans="9:9" ht="15.75" customHeight="1" x14ac:dyDescent="0.3"/>
    <row r="3257" spans="9:9" ht="15.75" customHeight="1" x14ac:dyDescent="0.3"/>
    <row r="3258" spans="9:9" ht="15.75" customHeight="1" x14ac:dyDescent="0.3"/>
    <row r="3259" spans="9:9" ht="15.75" customHeight="1" x14ac:dyDescent="0.3"/>
    <row r="3260" spans="9:9" ht="15.75" customHeight="1" x14ac:dyDescent="0.3"/>
    <row r="3261" spans="9:9" ht="15.75" customHeight="1" x14ac:dyDescent="0.3"/>
    <row r="3262" spans="9:9" ht="15.75" customHeight="1" x14ac:dyDescent="0.3"/>
    <row r="3263" spans="9:9" ht="15.75" customHeight="1" x14ac:dyDescent="0.3"/>
    <row r="3264" spans="9:9" ht="15.75" customHeight="1" x14ac:dyDescent="0.3"/>
    <row r="3265" spans="9:9" ht="15.75" customHeight="1" x14ac:dyDescent="0.3"/>
    <row r="3266" spans="9:9" ht="15.75" customHeight="1" x14ac:dyDescent="0.3"/>
    <row r="3267" spans="9:9" ht="15.75" customHeight="1" x14ac:dyDescent="0.3"/>
    <row r="3268" spans="9:9" ht="15.75" customHeight="1" x14ac:dyDescent="0.3"/>
    <row r="3269" spans="9:9" ht="15.75" customHeight="1" x14ac:dyDescent="0.3"/>
    <row r="3270" spans="9:9" ht="15.75" customHeight="1" x14ac:dyDescent="0.3"/>
    <row r="3271" spans="9:9" ht="15.75" customHeight="1" x14ac:dyDescent="0.3"/>
    <row r="3272" spans="9:9" ht="15.75" customHeight="1" x14ac:dyDescent="0.3"/>
    <row r="3273" spans="9:9" ht="15.75" customHeight="1" x14ac:dyDescent="0.3"/>
    <row r="3274" spans="9:9" ht="12" customHeight="1" x14ac:dyDescent="0.3">
      <c r="I3274" s="335" t="s">
        <v>226</v>
      </c>
    </row>
  </sheetData>
  <autoFilter ref="A1:G1476" xr:uid="{00000000-0009-0000-0000-000006000000}"/>
  <mergeCells count="5">
    <mergeCell ref="A1:B1"/>
    <mergeCell ref="E1:F1"/>
    <mergeCell ref="Q1:R1"/>
    <mergeCell ref="E2:F2"/>
    <mergeCell ref="E3:F3"/>
  </mergeCells>
  <conditionalFormatting sqref="I1 I4:I3274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60"/>
  <sheetViews>
    <sheetView workbookViewId="0">
      <pane ySplit="1" topLeftCell="A2" activePane="bottomLeft" state="frozen"/>
      <selection pane="bottomLeft" activeCell="D13" sqref="D13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48"/>
      <c r="F1" s="565" t="s">
        <v>492</v>
      </c>
      <c r="G1" s="548"/>
      <c r="H1" s="564" t="str">
        <f>'Proposed Budget'!C33</f>
        <v>Vehicle Maintenance</v>
      </c>
      <c r="I1" s="548"/>
      <c r="J1" s="565" t="str">
        <f>'Proposed Budget'!C34</f>
        <v>Car Insurance</v>
      </c>
      <c r="K1" s="548"/>
      <c r="L1" s="564" t="str">
        <f>'Proposed Budget'!C35</f>
        <v>Rental Garbage</v>
      </c>
      <c r="M1" s="548"/>
      <c r="N1" s="565" t="str">
        <f>'Proposed Budget'!C36</f>
        <v>Garbage</v>
      </c>
      <c r="O1" s="548"/>
      <c r="P1" s="564" t="str">
        <f>'Monthly Breakdown'!C37</f>
        <v>Sanitation - Main</v>
      </c>
      <c r="Q1" s="548"/>
      <c r="R1" s="565" t="str">
        <f>'Proposed Budget'!C38</f>
        <v>Camping/Vacation</v>
      </c>
      <c r="S1" s="548"/>
      <c r="T1" s="564" t="str">
        <f>'Proposed Budget'!C39</f>
        <v>Home Maintenance</v>
      </c>
      <c r="U1" s="548"/>
      <c r="V1" s="565" t="str">
        <f>'Proposed Budget'!C40</f>
        <v>Rental Repairs</v>
      </c>
      <c r="W1" s="548"/>
      <c r="X1" s="564" t="str">
        <f>'Proposed Budget'!C41</f>
        <v>Rental Insurance</v>
      </c>
      <c r="Y1" s="548"/>
      <c r="Z1" s="565" t="str">
        <f>'Proposed Budget'!C42</f>
        <v>Rental Property Taxes</v>
      </c>
      <c r="AA1" s="548"/>
      <c r="AB1" s="564" t="str">
        <f>'Proposed Budget'!C43</f>
        <v>Rental Sanitation</v>
      </c>
      <c r="AC1" s="548"/>
    </row>
    <row r="2" spans="1:29" ht="14.25" customHeight="1" x14ac:dyDescent="0.3">
      <c r="A2" s="341">
        <f t="shared" ref="A2:A3" si="0">SUM(G2,E2,U2,I2,S2,O2,K2,M2,Q2,W2,Y2,AA2,AC2)</f>
        <v>-172.4799999999986</v>
      </c>
      <c r="B2" s="339"/>
      <c r="C2" s="340"/>
      <c r="D2" s="342" t="s">
        <v>493</v>
      </c>
      <c r="E2" s="343">
        <f>E3-E118</f>
        <v>17063.949999999997</v>
      </c>
      <c r="F2" s="344" t="s">
        <v>493</v>
      </c>
      <c r="G2" s="345">
        <f>G3-G118</f>
        <v>1171.2400000000002</v>
      </c>
      <c r="H2" s="343" t="s">
        <v>493</v>
      </c>
      <c r="I2" s="343">
        <f>I3-I118</f>
        <v>833.35999999999967</v>
      </c>
      <c r="J2" s="344" t="s">
        <v>493</v>
      </c>
      <c r="K2" s="345">
        <f>K3-K118</f>
        <v>81</v>
      </c>
      <c r="L2" s="343" t="s">
        <v>493</v>
      </c>
      <c r="M2" s="343">
        <f>M3-M118</f>
        <v>-18.53</v>
      </c>
      <c r="N2" s="345" t="s">
        <v>493</v>
      </c>
      <c r="O2" s="345">
        <f>O3-O118</f>
        <v>-18.53</v>
      </c>
      <c r="P2" s="343" t="s">
        <v>493</v>
      </c>
      <c r="Q2" s="343">
        <f>Q3-Q118</f>
        <v>36.54000000000002</v>
      </c>
      <c r="R2" s="345" t="s">
        <v>493</v>
      </c>
      <c r="S2" s="345">
        <f>S3-S118</f>
        <v>-3728.84</v>
      </c>
      <c r="T2" s="346" t="s">
        <v>493</v>
      </c>
      <c r="U2" s="343">
        <f>U3-U118</f>
        <v>-15585.929999999997</v>
      </c>
      <c r="V2" s="345" t="s">
        <v>493</v>
      </c>
      <c r="W2" s="345">
        <f>W3-W118</f>
        <v>700</v>
      </c>
      <c r="X2" s="343" t="s">
        <v>493</v>
      </c>
      <c r="Y2" s="343">
        <f>Y3-Y118</f>
        <v>94.5</v>
      </c>
      <c r="Z2" s="345" t="s">
        <v>493</v>
      </c>
      <c r="AA2" s="345">
        <f>AA3-AA118</f>
        <v>-837.7800000000002</v>
      </c>
      <c r="AB2" s="343" t="s">
        <v>493</v>
      </c>
      <c r="AC2" s="343">
        <f>AC3-AC118</f>
        <v>36.54000000000002</v>
      </c>
    </row>
    <row r="3" spans="1:29" ht="14.25" customHeight="1" x14ac:dyDescent="0.3">
      <c r="A3" s="341">
        <f t="shared" si="0"/>
        <v>12068.010000000004</v>
      </c>
      <c r="B3" s="347"/>
      <c r="C3" s="340"/>
      <c r="D3" s="342" t="s">
        <v>494</v>
      </c>
      <c r="E3" s="343">
        <f>SUM(E6:E118)-SUM(D6:D118)</f>
        <v>18774.439999999999</v>
      </c>
      <c r="F3" s="345" t="s">
        <v>494</v>
      </c>
      <c r="G3" s="345">
        <f>SUM(G6:G118)-SUM(F6:F118)</f>
        <v>1671.2400000000002</v>
      </c>
      <c r="H3" s="343" t="s">
        <v>494</v>
      </c>
      <c r="I3" s="343">
        <f>SUM(I6:I118)-SUM(H6:H118)</f>
        <v>2833.3599999999997</v>
      </c>
      <c r="J3" s="345" t="s">
        <v>494</v>
      </c>
      <c r="K3" s="345">
        <f>SUM(K6:K118)-SUM(J6:J118)</f>
        <v>1081</v>
      </c>
      <c r="L3" s="343" t="s">
        <v>494</v>
      </c>
      <c r="M3" s="343">
        <f>SUM(M6:M118)-SUM(L6:L118)</f>
        <v>46.47</v>
      </c>
      <c r="N3" s="345" t="s">
        <v>494</v>
      </c>
      <c r="O3" s="345">
        <f>SUM(O6:O118)-SUM(N6:N118)</f>
        <v>46.47</v>
      </c>
      <c r="P3" s="343" t="s">
        <v>494</v>
      </c>
      <c r="Q3" s="343">
        <f>SUM(Q6:Q118)-SUM(P6:P118)</f>
        <v>136.54000000000002</v>
      </c>
      <c r="R3" s="345" t="s">
        <v>494</v>
      </c>
      <c r="S3" s="345">
        <f>SUM(S6:S118)-SUM(R6:R118)</f>
        <v>-1728.8400000000001</v>
      </c>
      <c r="T3" s="343" t="s">
        <v>494</v>
      </c>
      <c r="U3" s="343">
        <f>SUM(U6:U118)-SUM(T6:T118)</f>
        <v>-13085.929999999997</v>
      </c>
      <c r="V3" s="345" t="s">
        <v>494</v>
      </c>
      <c r="W3" s="345">
        <f>SUM(W6:W118)-SUM(V6:V118)</f>
        <v>1200</v>
      </c>
      <c r="X3" s="343" t="s">
        <v>494</v>
      </c>
      <c r="Y3" s="343">
        <f>SUM(Y6:Y118)-SUM(X6:X118)</f>
        <v>294.5</v>
      </c>
      <c r="Z3" s="345" t="s">
        <v>494</v>
      </c>
      <c r="AA3" s="345">
        <f>SUM(AA6:AA118)-SUM(Z6:Z118)</f>
        <v>662.2199999999998</v>
      </c>
      <c r="AB3" s="343" t="s">
        <v>494</v>
      </c>
      <c r="AC3" s="343">
        <f>SUM(AC6:AC118)-SUM(AB6:AB118)</f>
        <v>136.54000000000002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48"/>
      <c r="F4" s="565" t="s">
        <v>496</v>
      </c>
      <c r="G4" s="548"/>
      <c r="H4" s="564" t="s">
        <v>496</v>
      </c>
      <c r="I4" s="548"/>
      <c r="J4" s="565" t="s">
        <v>496</v>
      </c>
      <c r="K4" s="548"/>
      <c r="L4" s="564" t="s">
        <v>496</v>
      </c>
      <c r="M4" s="548"/>
      <c r="N4" s="565" t="s">
        <v>496</v>
      </c>
      <c r="O4" s="548"/>
      <c r="P4" s="564" t="s">
        <v>496</v>
      </c>
      <c r="Q4" s="548"/>
      <c r="R4" s="565" t="s">
        <v>497</v>
      </c>
      <c r="S4" s="548"/>
      <c r="T4" s="564" t="s">
        <v>498</v>
      </c>
      <c r="U4" s="548"/>
      <c r="V4" s="565" t="s">
        <v>496</v>
      </c>
      <c r="W4" s="548"/>
      <c r="X4" s="564" t="s">
        <v>496</v>
      </c>
      <c r="Y4" s="548"/>
      <c r="Z4" s="565" t="s">
        <v>496</v>
      </c>
      <c r="AA4" s="548"/>
      <c r="AB4" s="564" t="s">
        <v>496</v>
      </c>
      <c r="AC4" s="548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SUM(D6:D117)</f>
        <v>19111.290000000005</v>
      </c>
      <c r="E5" s="343">
        <f t="shared" si="1"/>
        <v>36175.240000000005</v>
      </c>
      <c r="F5" s="345">
        <f t="shared" si="1"/>
        <v>0</v>
      </c>
      <c r="G5" s="345">
        <f t="shared" si="1"/>
        <v>1171.2400000000002</v>
      </c>
      <c r="H5" s="343">
        <f t="shared" si="1"/>
        <v>1616.6400000000003</v>
      </c>
      <c r="I5" s="343">
        <f t="shared" si="1"/>
        <v>2450</v>
      </c>
      <c r="J5" s="345">
        <f t="shared" si="1"/>
        <v>2159</v>
      </c>
      <c r="K5" s="345">
        <f t="shared" si="1"/>
        <v>2240</v>
      </c>
      <c r="L5" s="343">
        <f t="shared" si="1"/>
        <v>193.53</v>
      </c>
      <c r="M5" s="343">
        <f t="shared" si="1"/>
        <v>175</v>
      </c>
      <c r="N5" s="345">
        <f t="shared" si="1"/>
        <v>193.53</v>
      </c>
      <c r="O5" s="345">
        <f t="shared" si="1"/>
        <v>175</v>
      </c>
      <c r="P5" s="343">
        <f t="shared" si="1"/>
        <v>278.45999999999998</v>
      </c>
      <c r="Q5" s="343">
        <f t="shared" si="1"/>
        <v>315</v>
      </c>
      <c r="R5" s="345">
        <f t="shared" si="1"/>
        <v>6528.84</v>
      </c>
      <c r="S5" s="345">
        <f t="shared" si="1"/>
        <v>2800</v>
      </c>
      <c r="T5" s="343">
        <f t="shared" si="1"/>
        <v>18210.929999999997</v>
      </c>
      <c r="U5" s="343">
        <f t="shared" si="1"/>
        <v>2625</v>
      </c>
      <c r="V5" s="345">
        <f t="shared" si="1"/>
        <v>0</v>
      </c>
      <c r="W5" s="345">
        <f t="shared" si="1"/>
        <v>700</v>
      </c>
      <c r="X5" s="343">
        <f t="shared" si="1"/>
        <v>500.5</v>
      </c>
      <c r="Y5" s="343">
        <f t="shared" si="1"/>
        <v>595</v>
      </c>
      <c r="Z5" s="345">
        <f t="shared" si="1"/>
        <v>2447.7800000000002</v>
      </c>
      <c r="AA5" s="345">
        <f t="shared" si="1"/>
        <v>1610</v>
      </c>
      <c r="AB5" s="343">
        <f t="shared" si="1"/>
        <v>278.45999999999998</v>
      </c>
      <c r="AC5" s="343">
        <f t="shared" si="1"/>
        <v>315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46261</v>
      </c>
      <c r="B7" s="347">
        <f t="shared" ref="B7:B46" si="2">SUM(E7,U7,K7,G7,I7,S7,O7,M7,Q7,W7,Y7,AA7,AC7)-SUM(D7,F7,T7,H7,R7,N7,J7,L7,P7,V7,X7,Z7,AB7)</f>
        <v>99.61</v>
      </c>
      <c r="C7" s="348" t="s">
        <v>509</v>
      </c>
      <c r="D7" s="342"/>
      <c r="E7" s="343"/>
      <c r="F7" s="345"/>
      <c r="G7" s="345">
        <v>99.61</v>
      </c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46244</v>
      </c>
      <c r="B8" s="347">
        <f t="shared" si="2"/>
        <v>-960</v>
      </c>
      <c r="C8" s="348" t="s">
        <v>901</v>
      </c>
      <c r="D8" s="342"/>
      <c r="E8" s="343"/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>
        <v>960</v>
      </c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46243</v>
      </c>
      <c r="B9" s="347">
        <f t="shared" si="2"/>
        <v>-116.04</v>
      </c>
      <c r="C9" s="348" t="s">
        <v>858</v>
      </c>
      <c r="D9" s="342">
        <v>116.04</v>
      </c>
      <c r="E9" s="343"/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46240</v>
      </c>
      <c r="B10" s="347">
        <f t="shared" si="2"/>
        <v>52.8</v>
      </c>
      <c r="C10" s="348" t="s">
        <v>509</v>
      </c>
      <c r="D10" s="342"/>
      <c r="E10" s="343"/>
      <c r="F10" s="345"/>
      <c r="G10" s="345">
        <v>52.8</v>
      </c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46238</v>
      </c>
      <c r="B11" s="347">
        <f t="shared" si="2"/>
        <v>-500</v>
      </c>
      <c r="C11" s="348" t="s">
        <v>896</v>
      </c>
      <c r="D11" s="342">
        <v>500</v>
      </c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46238</v>
      </c>
      <c r="B12" s="347">
        <f t="shared" si="2"/>
        <v>-500</v>
      </c>
      <c r="C12" s="348" t="s">
        <v>897</v>
      </c>
      <c r="D12" s="342">
        <v>500</v>
      </c>
      <c r="E12" s="343"/>
      <c r="F12" s="345"/>
      <c r="G12" s="345"/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46238</v>
      </c>
      <c r="B13" s="347">
        <f t="shared" si="2"/>
        <v>-121.4</v>
      </c>
      <c r="C13" s="348" t="s">
        <v>533</v>
      </c>
      <c r="D13" s="342"/>
      <c r="E13" s="343"/>
      <c r="F13" s="345"/>
      <c r="G13" s="345"/>
      <c r="H13" s="343">
        <v>121.4</v>
      </c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46234</v>
      </c>
      <c r="B14" s="347">
        <f t="shared" si="2"/>
        <v>8746.27</v>
      </c>
      <c r="C14" s="348" t="s">
        <v>1004</v>
      </c>
      <c r="D14" s="342"/>
      <c r="E14" s="343">
        <v>8746.27</v>
      </c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46234</v>
      </c>
      <c r="B15" s="347">
        <f t="shared" si="2"/>
        <v>2000</v>
      </c>
      <c r="C15" s="348" t="s">
        <v>1005</v>
      </c>
      <c r="D15" s="342"/>
      <c r="E15" s="343"/>
      <c r="F15" s="345"/>
      <c r="G15" s="345"/>
      <c r="H15" s="343"/>
      <c r="I15" s="343">
        <v>350</v>
      </c>
      <c r="J15" s="345"/>
      <c r="K15" s="345">
        <v>320</v>
      </c>
      <c r="L15" s="343"/>
      <c r="M15" s="343">
        <v>25</v>
      </c>
      <c r="N15" s="345"/>
      <c r="O15" s="345">
        <v>25</v>
      </c>
      <c r="P15" s="343"/>
      <c r="Q15" s="343">
        <v>45</v>
      </c>
      <c r="R15" s="345"/>
      <c r="S15" s="345">
        <v>400</v>
      </c>
      <c r="T15" s="343"/>
      <c r="U15" s="343">
        <v>375</v>
      </c>
      <c r="V15" s="345"/>
      <c r="W15" s="345">
        <v>100</v>
      </c>
      <c r="X15" s="343"/>
      <c r="Y15" s="343">
        <v>85</v>
      </c>
      <c r="Z15" s="345"/>
      <c r="AA15" s="345">
        <v>230</v>
      </c>
      <c r="AB15" s="343"/>
      <c r="AC15" s="343">
        <v>45</v>
      </c>
    </row>
    <row r="16" spans="1:29" ht="14.25" customHeight="1" x14ac:dyDescent="0.3">
      <c r="A16" s="338">
        <v>46234</v>
      </c>
      <c r="B16" s="347">
        <f t="shared" si="2"/>
        <v>0.22</v>
      </c>
      <c r="C16" s="348" t="s">
        <v>505</v>
      </c>
      <c r="D16" s="342"/>
      <c r="E16" s="343"/>
      <c r="F16" s="345"/>
      <c r="G16" s="345">
        <v>0.22</v>
      </c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46232</v>
      </c>
      <c r="B17" s="347">
        <f t="shared" si="2"/>
        <v>52.7</v>
      </c>
      <c r="C17" s="348" t="s">
        <v>504</v>
      </c>
      <c r="D17" s="342"/>
      <c r="E17" s="343"/>
      <c r="F17" s="345"/>
      <c r="G17" s="345">
        <v>52.7</v>
      </c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46231</v>
      </c>
      <c r="B18" s="347">
        <f t="shared" si="2"/>
        <v>-1171.3800000000001</v>
      </c>
      <c r="C18" s="348" t="s">
        <v>525</v>
      </c>
      <c r="D18" s="342"/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>
        <v>1171.3800000000001</v>
      </c>
      <c r="AA18" s="345"/>
      <c r="AB18" s="343"/>
      <c r="AC18" s="343"/>
    </row>
    <row r="19" spans="1:29" ht="14.25" customHeight="1" x14ac:dyDescent="0.3">
      <c r="A19" s="338">
        <v>46226</v>
      </c>
      <c r="B19" s="347">
        <f t="shared" si="2"/>
        <v>-133.13999999999999</v>
      </c>
      <c r="C19" s="348" t="s">
        <v>315</v>
      </c>
      <c r="D19" s="342"/>
      <c r="E19" s="343"/>
      <c r="F19" s="345"/>
      <c r="G19" s="345"/>
      <c r="H19" s="343"/>
      <c r="I19" s="343"/>
      <c r="J19" s="345"/>
      <c r="K19" s="345"/>
      <c r="L19" s="343">
        <v>66.569999999999993</v>
      </c>
      <c r="M19" s="343"/>
      <c r="N19" s="345">
        <v>66.569999999999993</v>
      </c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46214</v>
      </c>
      <c r="B20" s="347">
        <f t="shared" si="2"/>
        <v>53.11</v>
      </c>
      <c r="C20" s="348" t="s">
        <v>509</v>
      </c>
      <c r="D20" s="342"/>
      <c r="E20" s="343"/>
      <c r="F20" s="345"/>
      <c r="G20" s="345">
        <v>53.11</v>
      </c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46212</v>
      </c>
      <c r="B21" s="347">
        <f t="shared" si="2"/>
        <v>300</v>
      </c>
      <c r="C21" s="348" t="s">
        <v>973</v>
      </c>
      <c r="D21" s="342"/>
      <c r="E21" s="343">
        <v>300</v>
      </c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46211</v>
      </c>
      <c r="B22" s="347">
        <f t="shared" si="2"/>
        <v>-960</v>
      </c>
      <c r="C22" s="348" t="s">
        <v>901</v>
      </c>
      <c r="D22" s="342"/>
      <c r="E22" s="343"/>
      <c r="F22" s="345"/>
      <c r="G22" s="345"/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>
        <v>960</v>
      </c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46209</v>
      </c>
      <c r="B23" s="347">
        <f t="shared" si="2"/>
        <v>-1182.68</v>
      </c>
      <c r="C23" s="348" t="s">
        <v>1002</v>
      </c>
      <c r="D23" s="342">
        <v>1182.68</v>
      </c>
      <c r="E23" s="343"/>
      <c r="F23" s="345"/>
      <c r="G23" s="345"/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46209</v>
      </c>
      <c r="B24" s="347">
        <f t="shared" si="2"/>
        <v>350</v>
      </c>
      <c r="C24" s="348" t="s">
        <v>971</v>
      </c>
      <c r="D24" s="342"/>
      <c r="E24" s="343">
        <v>350</v>
      </c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46209</v>
      </c>
      <c r="B25" s="347">
        <f t="shared" si="2"/>
        <v>-8500</v>
      </c>
      <c r="C25" s="348" t="s">
        <v>957</v>
      </c>
      <c r="D25" s="342">
        <v>8500</v>
      </c>
      <c r="E25" s="343"/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46209</v>
      </c>
      <c r="B26" s="347">
        <f t="shared" si="2"/>
        <v>-150</v>
      </c>
      <c r="C26" s="348" t="s">
        <v>972</v>
      </c>
      <c r="D26" s="342"/>
      <c r="E26" s="343"/>
      <c r="F26" s="345"/>
      <c r="G26" s="345"/>
      <c r="H26" s="343">
        <v>150</v>
      </c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/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46205</v>
      </c>
      <c r="B27" s="347">
        <f t="shared" si="2"/>
        <v>-783</v>
      </c>
      <c r="C27" s="348" t="s">
        <v>1001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>
        <v>783</v>
      </c>
      <c r="S27" s="345"/>
      <c r="T27" s="343"/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46203</v>
      </c>
      <c r="B28" s="347">
        <f t="shared" si="2"/>
        <v>6487.16</v>
      </c>
      <c r="C28" s="348" t="s">
        <v>970</v>
      </c>
      <c r="D28" s="342"/>
      <c r="E28" s="343">
        <v>6487.16</v>
      </c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46203</v>
      </c>
      <c r="B29" s="347">
        <f t="shared" si="2"/>
        <v>2000</v>
      </c>
      <c r="C29" s="348" t="s">
        <v>944</v>
      </c>
      <c r="D29" s="342"/>
      <c r="E29" s="343"/>
      <c r="F29" s="345"/>
      <c r="G29" s="345"/>
      <c r="H29" s="343"/>
      <c r="I29" s="343">
        <v>350</v>
      </c>
      <c r="J29" s="345"/>
      <c r="K29" s="345">
        <v>320</v>
      </c>
      <c r="L29" s="343"/>
      <c r="M29" s="343">
        <v>25</v>
      </c>
      <c r="N29" s="345"/>
      <c r="O29" s="345">
        <v>25</v>
      </c>
      <c r="P29" s="343"/>
      <c r="Q29" s="343">
        <v>45</v>
      </c>
      <c r="R29" s="345"/>
      <c r="S29" s="345">
        <v>400</v>
      </c>
      <c r="T29" s="343"/>
      <c r="U29" s="343">
        <v>375</v>
      </c>
      <c r="V29" s="345"/>
      <c r="W29" s="345">
        <v>100</v>
      </c>
      <c r="X29" s="343"/>
      <c r="Y29" s="343">
        <v>85</v>
      </c>
      <c r="Z29" s="345"/>
      <c r="AA29" s="345">
        <v>230</v>
      </c>
      <c r="AB29" s="343"/>
      <c r="AC29" s="343">
        <v>45</v>
      </c>
    </row>
    <row r="30" spans="1:29" ht="14.25" customHeight="1" x14ac:dyDescent="0.3">
      <c r="A30" s="338">
        <v>46203</v>
      </c>
      <c r="B30" s="347">
        <f t="shared" si="2"/>
        <v>0.35</v>
      </c>
      <c r="C30" s="348" t="s">
        <v>505</v>
      </c>
      <c r="D30" s="342"/>
      <c r="E30" s="343"/>
      <c r="F30" s="345"/>
      <c r="G30" s="345">
        <v>0.35</v>
      </c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46203</v>
      </c>
      <c r="B31" s="347">
        <f t="shared" si="2"/>
        <v>-580</v>
      </c>
      <c r="C31" s="348" t="s">
        <v>949</v>
      </c>
      <c r="D31" s="342">
        <v>580</v>
      </c>
      <c r="E31" s="343"/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46203</v>
      </c>
      <c r="B32" s="347">
        <f t="shared" si="2"/>
        <v>-185.64</v>
      </c>
      <c r="C32" s="348" t="s">
        <v>423</v>
      </c>
      <c r="D32" s="342"/>
      <c r="E32" s="343"/>
      <c r="F32" s="345"/>
      <c r="G32" s="345"/>
      <c r="H32" s="343"/>
      <c r="I32" s="343"/>
      <c r="J32" s="345"/>
      <c r="K32" s="345"/>
      <c r="L32" s="343"/>
      <c r="M32" s="343"/>
      <c r="N32" s="345"/>
      <c r="O32" s="345"/>
      <c r="P32" s="343">
        <v>92.82</v>
      </c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>
        <v>92.82</v>
      </c>
      <c r="AC32" s="343"/>
    </row>
    <row r="33" spans="1:29" ht="14.25" customHeight="1" x14ac:dyDescent="0.3">
      <c r="A33" s="338">
        <v>46203</v>
      </c>
      <c r="B33" s="347">
        <f t="shared" si="2"/>
        <v>51.56</v>
      </c>
      <c r="C33" s="348" t="s">
        <v>509</v>
      </c>
      <c r="D33" s="342"/>
      <c r="E33" s="343"/>
      <c r="F33" s="345"/>
      <c r="G33" s="345">
        <v>51.56</v>
      </c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46203</v>
      </c>
      <c r="B34" s="347">
        <f t="shared" si="2"/>
        <v>53.44</v>
      </c>
      <c r="C34" s="348" t="s">
        <v>504</v>
      </c>
      <c r="D34" s="342"/>
      <c r="E34" s="343"/>
      <c r="F34" s="345"/>
      <c r="G34" s="345">
        <v>53.44</v>
      </c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46203</v>
      </c>
      <c r="B35" s="347">
        <f t="shared" si="2"/>
        <v>-207.96</v>
      </c>
      <c r="C35" s="348" t="s">
        <v>946</v>
      </c>
      <c r="D35" s="342"/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>
        <v>207.96</v>
      </c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46203</v>
      </c>
      <c r="B36" s="347">
        <f t="shared" si="2"/>
        <v>-1713.1</v>
      </c>
      <c r="C36" s="348" t="s">
        <v>531</v>
      </c>
      <c r="D36" s="342"/>
      <c r="E36" s="343"/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>
        <v>1713.1</v>
      </c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46189</v>
      </c>
      <c r="B37" s="347">
        <f t="shared" si="2"/>
        <v>53.17</v>
      </c>
      <c r="C37" s="348" t="s">
        <v>509</v>
      </c>
      <c r="D37" s="342"/>
      <c r="E37" s="343"/>
      <c r="F37" s="345"/>
      <c r="G37" s="345">
        <v>53.17</v>
      </c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46186</v>
      </c>
      <c r="B38" s="347">
        <f t="shared" si="2"/>
        <v>57.38</v>
      </c>
      <c r="C38" s="348" t="s">
        <v>509</v>
      </c>
      <c r="D38" s="342"/>
      <c r="E38" s="343"/>
      <c r="F38" s="345"/>
      <c r="G38" s="345">
        <v>57.38</v>
      </c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46184</v>
      </c>
      <c r="B39" s="347">
        <f t="shared" si="2"/>
        <v>-2159</v>
      </c>
      <c r="C39" s="348" t="s">
        <v>911</v>
      </c>
      <c r="D39" s="342"/>
      <c r="E39" s="343"/>
      <c r="F39" s="345"/>
      <c r="G39" s="345"/>
      <c r="H39" s="343"/>
      <c r="I39" s="343"/>
      <c r="J39" s="345">
        <v>2159</v>
      </c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46183</v>
      </c>
      <c r="B40" s="347">
        <f t="shared" si="2"/>
        <v>-816.19</v>
      </c>
      <c r="C40" s="348" t="s">
        <v>912</v>
      </c>
      <c r="D40" s="342"/>
      <c r="E40" s="343"/>
      <c r="F40" s="345"/>
      <c r="G40" s="345"/>
      <c r="H40" s="343">
        <v>816.19</v>
      </c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46180</v>
      </c>
      <c r="B41" s="347">
        <f t="shared" si="2"/>
        <v>-313.77999999999997</v>
      </c>
      <c r="C41" s="348" t="s">
        <v>890</v>
      </c>
      <c r="D41" s="342"/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>
        <v>313.77999999999997</v>
      </c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46176</v>
      </c>
      <c r="B42" s="347">
        <f t="shared" si="2"/>
        <v>-1000</v>
      </c>
      <c r="C42" s="348" t="s">
        <v>901</v>
      </c>
      <c r="D42" s="342"/>
      <c r="E42" s="343"/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>
        <v>1000</v>
      </c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46174</v>
      </c>
      <c r="B43" s="347">
        <f t="shared" si="2"/>
        <v>-320</v>
      </c>
      <c r="C43" s="348" t="s">
        <v>913</v>
      </c>
      <c r="D43" s="342">
        <v>320</v>
      </c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46173</v>
      </c>
      <c r="B44" s="347">
        <f t="shared" si="2"/>
        <v>-3000</v>
      </c>
      <c r="C44" s="348" t="s">
        <v>897</v>
      </c>
      <c r="D44" s="342">
        <v>3000</v>
      </c>
      <c r="E44" s="343"/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46173</v>
      </c>
      <c r="B45" s="347">
        <f t="shared" si="2"/>
        <v>-1000</v>
      </c>
      <c r="C45" s="348" t="s">
        <v>896</v>
      </c>
      <c r="D45" s="342">
        <v>1000</v>
      </c>
      <c r="E45" s="343"/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46173</v>
      </c>
      <c r="B46" s="347">
        <f t="shared" si="2"/>
        <v>1160.3599999999999</v>
      </c>
      <c r="C46" s="348" t="s">
        <v>895</v>
      </c>
      <c r="D46" s="342"/>
      <c r="E46" s="343">
        <v>1160.3599999999999</v>
      </c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46173</v>
      </c>
      <c r="B47" s="347">
        <f t="shared" ref="B47:B118" si="3">SUM(E47,U47,K47,G47,I47,S47,O47,M47,Q47,W47,Y47,AA47,AC47)-SUM(D47,F47,T47,H47,R47,N47,J47,L47,P47,V47,X47,Z47,AB47)</f>
        <v>2000</v>
      </c>
      <c r="C47" s="348" t="s">
        <v>886</v>
      </c>
      <c r="D47" s="342"/>
      <c r="E47" s="343"/>
      <c r="F47" s="345"/>
      <c r="G47" s="345"/>
      <c r="H47" s="343"/>
      <c r="I47" s="343">
        <v>350</v>
      </c>
      <c r="J47" s="345"/>
      <c r="K47" s="345">
        <v>320</v>
      </c>
      <c r="L47" s="343"/>
      <c r="M47" s="343">
        <v>25</v>
      </c>
      <c r="N47" s="345"/>
      <c r="O47" s="345">
        <v>25</v>
      </c>
      <c r="P47" s="343"/>
      <c r="Q47" s="343">
        <v>45</v>
      </c>
      <c r="R47" s="345"/>
      <c r="S47" s="345">
        <v>400</v>
      </c>
      <c r="T47" s="343"/>
      <c r="U47" s="343">
        <v>375</v>
      </c>
      <c r="V47" s="345"/>
      <c r="W47" s="345">
        <v>100</v>
      </c>
      <c r="X47" s="343"/>
      <c r="Y47" s="343">
        <v>85</v>
      </c>
      <c r="Z47" s="345"/>
      <c r="AA47" s="345">
        <v>230</v>
      </c>
      <c r="AB47" s="343"/>
      <c r="AC47" s="343">
        <v>45</v>
      </c>
    </row>
    <row r="48" spans="1:29" ht="14.25" customHeight="1" x14ac:dyDescent="0.3">
      <c r="A48" s="338">
        <v>46173</v>
      </c>
      <c r="B48" s="347">
        <f t="shared" si="3"/>
        <v>0.63</v>
      </c>
      <c r="C48" s="348" t="s">
        <v>505</v>
      </c>
      <c r="D48" s="342"/>
      <c r="E48" s="343"/>
      <c r="F48" s="345"/>
      <c r="G48" s="345">
        <v>0.63</v>
      </c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46172</v>
      </c>
      <c r="B49" s="347">
        <f t="shared" si="3"/>
        <v>-530.36</v>
      </c>
      <c r="C49" s="348" t="s">
        <v>890</v>
      </c>
      <c r="D49" s="342"/>
      <c r="E49" s="343"/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>
        <v>530.36</v>
      </c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46168</v>
      </c>
      <c r="B50" s="347">
        <f t="shared" si="3"/>
        <v>0</v>
      </c>
      <c r="C50" s="348" t="s">
        <v>887</v>
      </c>
      <c r="D50" s="342">
        <v>400</v>
      </c>
      <c r="E50" s="343">
        <v>400</v>
      </c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46170</v>
      </c>
      <c r="B51" s="347">
        <f t="shared" si="3"/>
        <v>87.5</v>
      </c>
      <c r="C51" s="348" t="s">
        <v>509</v>
      </c>
      <c r="D51" s="342"/>
      <c r="E51" s="343"/>
      <c r="F51" s="345"/>
      <c r="G51" s="345">
        <v>87.5</v>
      </c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46170</v>
      </c>
      <c r="B52" s="347">
        <f t="shared" si="3"/>
        <v>56.18</v>
      </c>
      <c r="C52" s="348" t="s">
        <v>504</v>
      </c>
      <c r="D52" s="342"/>
      <c r="E52" s="343"/>
      <c r="F52" s="345"/>
      <c r="G52" s="345">
        <v>56.18</v>
      </c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46170</v>
      </c>
      <c r="B53" s="347">
        <f t="shared" si="3"/>
        <v>-4500</v>
      </c>
      <c r="C53" s="348" t="s">
        <v>512</v>
      </c>
      <c r="D53" s="342"/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>
        <v>4500</v>
      </c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46166</v>
      </c>
      <c r="B54" s="347">
        <f t="shared" si="3"/>
        <v>-69.2</v>
      </c>
      <c r="C54" s="348" t="s">
        <v>858</v>
      </c>
      <c r="D54" s="342">
        <v>69.2</v>
      </c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46165</v>
      </c>
      <c r="B55" s="347">
        <f t="shared" si="3"/>
        <v>-138.44</v>
      </c>
      <c r="C55" s="348" t="s">
        <v>876</v>
      </c>
      <c r="D55" s="342">
        <v>138.44</v>
      </c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46158</v>
      </c>
      <c r="B56" s="347">
        <f t="shared" si="3"/>
        <v>-87.13</v>
      </c>
      <c r="C56" s="348" t="s">
        <v>847</v>
      </c>
      <c r="D56" s="342"/>
      <c r="E56" s="343"/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>
        <v>87.13</v>
      </c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46158</v>
      </c>
      <c r="B57" s="347">
        <f t="shared" si="3"/>
        <v>-95.85</v>
      </c>
      <c r="C57" s="348" t="s">
        <v>849</v>
      </c>
      <c r="D57" s="342"/>
      <c r="E57" s="343"/>
      <c r="F57" s="345"/>
      <c r="G57" s="345"/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>
        <v>95.85</v>
      </c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46157</v>
      </c>
      <c r="B58" s="347">
        <f t="shared" si="3"/>
        <v>-146.15</v>
      </c>
      <c r="C58" s="348" t="s">
        <v>506</v>
      </c>
      <c r="D58" s="342"/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>
        <v>146.15</v>
      </c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46155</v>
      </c>
      <c r="B59" s="347">
        <f t="shared" si="3"/>
        <v>-221.4</v>
      </c>
      <c r="C59" s="348" t="s">
        <v>856</v>
      </c>
      <c r="D59" s="342"/>
      <c r="E59" s="343"/>
      <c r="F59" s="345"/>
      <c r="G59" s="345"/>
      <c r="H59" s="343">
        <v>221.4</v>
      </c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46155</v>
      </c>
      <c r="B60" s="347">
        <f t="shared" si="3"/>
        <v>444.44</v>
      </c>
      <c r="C60" s="348" t="s">
        <v>519</v>
      </c>
      <c r="D60" s="342"/>
      <c r="E60" s="343">
        <v>444.44</v>
      </c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46155</v>
      </c>
      <c r="B61" s="347">
        <f t="shared" si="3"/>
        <v>351.69</v>
      </c>
      <c r="C61" s="348" t="s">
        <v>859</v>
      </c>
      <c r="D61" s="342"/>
      <c r="E61" s="343">
        <v>351.69</v>
      </c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46153</v>
      </c>
      <c r="B62" s="347">
        <f t="shared" si="3"/>
        <v>-1045.8699999999999</v>
      </c>
      <c r="C62" s="348" t="s">
        <v>843</v>
      </c>
      <c r="D62" s="342"/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>
        <v>1045.8699999999999</v>
      </c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46151</v>
      </c>
      <c r="B63" s="347">
        <f t="shared" si="3"/>
        <v>-903.88</v>
      </c>
      <c r="C63" s="348" t="s">
        <v>857</v>
      </c>
      <c r="D63" s="342"/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>
        <v>903.88</v>
      </c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46149</v>
      </c>
      <c r="B64" s="347">
        <f t="shared" si="3"/>
        <v>69.400000000000006</v>
      </c>
      <c r="C64" s="348" t="s">
        <v>509</v>
      </c>
      <c r="D64" s="342"/>
      <c r="E64" s="343"/>
      <c r="F64" s="345"/>
      <c r="G64" s="345">
        <v>69.400000000000006</v>
      </c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46148</v>
      </c>
      <c r="B65" s="347">
        <f t="shared" si="3"/>
        <v>-500.5</v>
      </c>
      <c r="C65" s="348" t="s">
        <v>212</v>
      </c>
      <c r="D65" s="342"/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>
        <v>500.5</v>
      </c>
      <c r="Y65" s="343"/>
      <c r="Z65" s="345"/>
      <c r="AA65" s="345"/>
      <c r="AB65" s="343"/>
      <c r="AC65" s="343"/>
    </row>
    <row r="66" spans="1:29" ht="14.25" customHeight="1" x14ac:dyDescent="0.3">
      <c r="A66" s="338">
        <v>46148</v>
      </c>
      <c r="B66" s="347">
        <f t="shared" si="3"/>
        <v>-457.94</v>
      </c>
      <c r="C66" s="348" t="s">
        <v>858</v>
      </c>
      <c r="D66" s="342">
        <v>457.94</v>
      </c>
      <c r="E66" s="343"/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46142</v>
      </c>
      <c r="B67" s="347">
        <f t="shared" si="3"/>
        <v>5616.82</v>
      </c>
      <c r="C67" s="348" t="s">
        <v>285</v>
      </c>
      <c r="D67" s="342"/>
      <c r="E67" s="343">
        <v>5616.82</v>
      </c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46142</v>
      </c>
      <c r="B68" s="347">
        <f t="shared" si="3"/>
        <v>2000</v>
      </c>
      <c r="C68" s="348" t="s">
        <v>503</v>
      </c>
      <c r="D68" s="342"/>
      <c r="E68" s="343"/>
      <c r="F68" s="345"/>
      <c r="G68" s="345"/>
      <c r="H68" s="343"/>
      <c r="I68" s="343">
        <v>350</v>
      </c>
      <c r="J68" s="345"/>
      <c r="K68" s="345">
        <v>320</v>
      </c>
      <c r="L68" s="343"/>
      <c r="M68" s="343">
        <v>25</v>
      </c>
      <c r="N68" s="345"/>
      <c r="O68" s="345">
        <v>25</v>
      </c>
      <c r="P68" s="343"/>
      <c r="Q68" s="343">
        <v>45</v>
      </c>
      <c r="R68" s="345"/>
      <c r="S68" s="345">
        <v>400</v>
      </c>
      <c r="T68" s="343"/>
      <c r="U68" s="343">
        <v>375</v>
      </c>
      <c r="V68" s="345"/>
      <c r="W68" s="345">
        <v>100</v>
      </c>
      <c r="X68" s="343"/>
      <c r="Y68" s="343">
        <v>85</v>
      </c>
      <c r="Z68" s="345"/>
      <c r="AA68" s="345">
        <v>230</v>
      </c>
      <c r="AB68" s="343"/>
      <c r="AC68" s="343">
        <v>45</v>
      </c>
    </row>
    <row r="69" spans="1:29" ht="14.25" customHeight="1" x14ac:dyDescent="0.3">
      <c r="A69" s="338">
        <v>46142</v>
      </c>
      <c r="B69" s="347">
        <f t="shared" si="3"/>
        <v>62.26</v>
      </c>
      <c r="C69" s="348" t="s">
        <v>504</v>
      </c>
      <c r="D69" s="342"/>
      <c r="E69" s="343"/>
      <c r="F69" s="345"/>
      <c r="G69" s="345">
        <v>62.26</v>
      </c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46142</v>
      </c>
      <c r="B70" s="347">
        <f t="shared" si="3"/>
        <v>-185.64</v>
      </c>
      <c r="C70" s="348" t="s">
        <v>423</v>
      </c>
      <c r="D70" s="342"/>
      <c r="E70" s="343"/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>
        <v>92.82</v>
      </c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>
        <v>92.82</v>
      </c>
      <c r="AC70" s="343"/>
    </row>
    <row r="71" spans="1:29" ht="14.25" customHeight="1" x14ac:dyDescent="0.3">
      <c r="A71" s="338">
        <v>46142</v>
      </c>
      <c r="B71" s="347">
        <f t="shared" si="3"/>
        <v>-127.68</v>
      </c>
      <c r="C71" s="348" t="s">
        <v>315</v>
      </c>
      <c r="D71" s="342"/>
      <c r="E71" s="343"/>
      <c r="F71" s="345"/>
      <c r="G71" s="345"/>
      <c r="H71" s="343"/>
      <c r="I71" s="343"/>
      <c r="J71" s="345"/>
      <c r="K71" s="345"/>
      <c r="L71" s="343">
        <v>63.84</v>
      </c>
      <c r="M71" s="343"/>
      <c r="N71" s="345">
        <v>63.84</v>
      </c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46142</v>
      </c>
      <c r="B72" s="347">
        <f t="shared" si="3"/>
        <v>0.52</v>
      </c>
      <c r="C72" s="348" t="s">
        <v>505</v>
      </c>
      <c r="D72" s="342"/>
      <c r="E72" s="343"/>
      <c r="F72" s="345"/>
      <c r="G72" s="345">
        <v>0.52</v>
      </c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46130</v>
      </c>
      <c r="B73" s="347">
        <f t="shared" si="3"/>
        <v>-578.57000000000005</v>
      </c>
      <c r="C73" s="348" t="s">
        <v>506</v>
      </c>
      <c r="D73" s="342"/>
      <c r="E73" s="343"/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>
        <v>578.57000000000005</v>
      </c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46130</v>
      </c>
      <c r="B74" s="347">
        <f t="shared" si="3"/>
        <v>-93.71</v>
      </c>
      <c r="C74" s="348" t="s">
        <v>507</v>
      </c>
      <c r="D74" s="342"/>
      <c r="E74" s="343"/>
      <c r="F74" s="345"/>
      <c r="G74" s="345"/>
      <c r="H74" s="343">
        <v>93.71</v>
      </c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46130</v>
      </c>
      <c r="B75" s="347">
        <f t="shared" si="3"/>
        <v>-318.36</v>
      </c>
      <c r="C75" s="348" t="s">
        <v>508</v>
      </c>
      <c r="D75" s="342"/>
      <c r="E75" s="343"/>
      <c r="F75" s="345"/>
      <c r="G75" s="345"/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>
        <v>318.36</v>
      </c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46129</v>
      </c>
      <c r="B76" s="347">
        <f t="shared" si="3"/>
        <v>62.19</v>
      </c>
      <c r="C76" s="348" t="s">
        <v>509</v>
      </c>
      <c r="D76" s="342"/>
      <c r="E76" s="343"/>
      <c r="F76" s="345"/>
      <c r="G76" s="345">
        <v>62.19</v>
      </c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46112</v>
      </c>
      <c r="B77" s="347">
        <f t="shared" si="3"/>
        <v>4309.58</v>
      </c>
      <c r="C77" s="348" t="s">
        <v>510</v>
      </c>
      <c r="D77" s="342"/>
      <c r="E77" s="343">
        <v>4309.58</v>
      </c>
      <c r="F77" s="345"/>
      <c r="G77" s="345"/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46112</v>
      </c>
      <c r="B78" s="347">
        <f t="shared" si="3"/>
        <v>2000</v>
      </c>
      <c r="C78" s="348" t="s">
        <v>511</v>
      </c>
      <c r="D78" s="342"/>
      <c r="E78" s="343"/>
      <c r="F78" s="345"/>
      <c r="G78" s="345"/>
      <c r="H78" s="343"/>
      <c r="I78" s="343">
        <v>350</v>
      </c>
      <c r="J78" s="345"/>
      <c r="K78" s="345">
        <v>320</v>
      </c>
      <c r="L78" s="343"/>
      <c r="M78" s="343">
        <v>25</v>
      </c>
      <c r="N78" s="345"/>
      <c r="O78" s="345">
        <v>25</v>
      </c>
      <c r="P78" s="343"/>
      <c r="Q78" s="343">
        <v>45</v>
      </c>
      <c r="R78" s="345"/>
      <c r="S78" s="345">
        <v>400</v>
      </c>
      <c r="T78" s="343"/>
      <c r="U78" s="343">
        <v>375</v>
      </c>
      <c r="V78" s="345"/>
      <c r="W78" s="345">
        <v>100</v>
      </c>
      <c r="X78" s="343"/>
      <c r="Y78" s="343">
        <v>85</v>
      </c>
      <c r="Z78" s="345"/>
      <c r="AA78" s="345">
        <v>230</v>
      </c>
      <c r="AB78" s="343"/>
      <c r="AC78" s="343">
        <v>45</v>
      </c>
    </row>
    <row r="79" spans="1:29" ht="14.25" customHeight="1" x14ac:dyDescent="0.3">
      <c r="A79" s="338">
        <v>46112</v>
      </c>
      <c r="B79" s="347">
        <f t="shared" si="3"/>
        <v>0.34</v>
      </c>
      <c r="C79" s="348" t="s">
        <v>505</v>
      </c>
      <c r="D79" s="342"/>
      <c r="E79" s="343"/>
      <c r="F79" s="345"/>
      <c r="G79" s="345">
        <v>0.34</v>
      </c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46112</v>
      </c>
      <c r="B80" s="347">
        <f t="shared" si="3"/>
        <v>-1200</v>
      </c>
      <c r="C80" s="348" t="s">
        <v>512</v>
      </c>
      <c r="D80" s="342"/>
      <c r="E80" s="343"/>
      <c r="F80" s="345"/>
      <c r="G80" s="345"/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>
        <v>1200</v>
      </c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46108</v>
      </c>
      <c r="B81" s="347">
        <f t="shared" si="3"/>
        <v>68.72</v>
      </c>
      <c r="C81" s="348" t="s">
        <v>504</v>
      </c>
      <c r="D81" s="342"/>
      <c r="E81" s="343"/>
      <c r="F81" s="345"/>
      <c r="G81" s="345">
        <v>68.72</v>
      </c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46104</v>
      </c>
      <c r="B82" s="347">
        <f t="shared" si="3"/>
        <v>-6</v>
      </c>
      <c r="C82" s="348" t="s">
        <v>513</v>
      </c>
      <c r="D82" s="342">
        <v>6</v>
      </c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/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46103</v>
      </c>
      <c r="B83" s="347">
        <f t="shared" si="3"/>
        <v>-100</v>
      </c>
      <c r="C83" s="348" t="s">
        <v>514</v>
      </c>
      <c r="D83" s="342">
        <v>100</v>
      </c>
      <c r="E83" s="343"/>
      <c r="F83" s="345"/>
      <c r="G83" s="345"/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46103</v>
      </c>
      <c r="B84" s="347">
        <f t="shared" si="3"/>
        <v>-100</v>
      </c>
      <c r="C84" s="348" t="s">
        <v>515</v>
      </c>
      <c r="D84" s="342">
        <v>100</v>
      </c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46103</v>
      </c>
      <c r="B85" s="347">
        <f t="shared" si="3"/>
        <v>-50</v>
      </c>
      <c r="C85" s="348" t="s">
        <v>516</v>
      </c>
      <c r="D85" s="342">
        <v>50</v>
      </c>
      <c r="E85" s="343"/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46103</v>
      </c>
      <c r="B86" s="347">
        <f t="shared" si="3"/>
        <v>-100</v>
      </c>
      <c r="C86" s="348" t="s">
        <v>517</v>
      </c>
      <c r="D86" s="342">
        <v>100</v>
      </c>
      <c r="E86" s="343"/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46103</v>
      </c>
      <c r="B87" s="347">
        <f t="shared" si="3"/>
        <v>-100</v>
      </c>
      <c r="C87" s="348" t="s">
        <v>518</v>
      </c>
      <c r="D87" s="342">
        <v>100</v>
      </c>
      <c r="E87" s="343"/>
      <c r="F87" s="345"/>
      <c r="G87" s="345"/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46102</v>
      </c>
      <c r="B88" s="347">
        <f t="shared" si="3"/>
        <v>-300</v>
      </c>
      <c r="C88" s="348" t="s">
        <v>519</v>
      </c>
      <c r="D88" s="342">
        <v>300</v>
      </c>
      <c r="E88" s="343"/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/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46102</v>
      </c>
      <c r="B89" s="347">
        <f t="shared" si="3"/>
        <v>1384.5</v>
      </c>
      <c r="C89" s="348" t="s">
        <v>520</v>
      </c>
      <c r="D89" s="342"/>
      <c r="E89" s="343"/>
      <c r="F89" s="345"/>
      <c r="G89" s="345"/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>
        <v>-1384.5</v>
      </c>
      <c r="S89" s="345"/>
      <c r="T89" s="343"/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46094</v>
      </c>
      <c r="B90" s="347">
        <f t="shared" si="3"/>
        <v>55.66</v>
      </c>
      <c r="C90" s="348" t="s">
        <v>509</v>
      </c>
      <c r="D90" s="342"/>
      <c r="E90" s="343"/>
      <c r="F90" s="345"/>
      <c r="G90" s="345">
        <v>55.66</v>
      </c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/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46090</v>
      </c>
      <c r="B91" s="347">
        <f t="shared" si="3"/>
        <v>-380</v>
      </c>
      <c r="C91" s="348" t="s">
        <v>521</v>
      </c>
      <c r="D91" s="342"/>
      <c r="E91" s="343"/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>
        <v>380</v>
      </c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46083</v>
      </c>
      <c r="B92" s="347">
        <f t="shared" si="3"/>
        <v>-185.64</v>
      </c>
      <c r="C92" s="348" t="s">
        <v>423</v>
      </c>
      <c r="D92" s="342"/>
      <c r="E92" s="343"/>
      <c r="F92" s="345"/>
      <c r="G92" s="345"/>
      <c r="H92" s="343"/>
      <c r="I92" s="343"/>
      <c r="J92" s="345"/>
      <c r="K92" s="345"/>
      <c r="L92" s="343"/>
      <c r="M92" s="343"/>
      <c r="N92" s="345"/>
      <c r="O92" s="345"/>
      <c r="P92" s="343">
        <v>92.82</v>
      </c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>
        <v>92.82</v>
      </c>
      <c r="AC92" s="343"/>
    </row>
    <row r="93" spans="1:29" ht="14.25" customHeight="1" x14ac:dyDescent="0.3">
      <c r="A93" s="338">
        <v>46081</v>
      </c>
      <c r="B93" s="347">
        <f t="shared" si="3"/>
        <v>3764.91</v>
      </c>
      <c r="C93" s="348" t="s">
        <v>425</v>
      </c>
      <c r="D93" s="342"/>
      <c r="E93" s="343">
        <v>3764.91</v>
      </c>
      <c r="F93" s="345"/>
      <c r="G93" s="345"/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46081</v>
      </c>
      <c r="B94" s="347">
        <f t="shared" si="3"/>
        <v>2000</v>
      </c>
      <c r="C94" s="348" t="s">
        <v>522</v>
      </c>
      <c r="D94" s="342"/>
      <c r="E94" s="343"/>
      <c r="F94" s="345"/>
      <c r="G94" s="345"/>
      <c r="H94" s="343"/>
      <c r="I94" s="343">
        <v>350</v>
      </c>
      <c r="J94" s="345"/>
      <c r="K94" s="345">
        <v>320</v>
      </c>
      <c r="L94" s="343"/>
      <c r="M94" s="343">
        <v>25</v>
      </c>
      <c r="N94" s="345"/>
      <c r="O94" s="345">
        <v>25</v>
      </c>
      <c r="P94" s="343"/>
      <c r="Q94" s="343">
        <v>45</v>
      </c>
      <c r="R94" s="345"/>
      <c r="S94" s="345">
        <v>400</v>
      </c>
      <c r="T94" s="343"/>
      <c r="U94" s="343">
        <v>375</v>
      </c>
      <c r="V94" s="345"/>
      <c r="W94" s="345">
        <v>100</v>
      </c>
      <c r="X94" s="343"/>
      <c r="Y94" s="343">
        <v>85</v>
      </c>
      <c r="Z94" s="345"/>
      <c r="AA94" s="345">
        <v>230</v>
      </c>
      <c r="AB94" s="343"/>
      <c r="AC94" s="343">
        <v>45</v>
      </c>
    </row>
    <row r="95" spans="1:29" ht="14.25" customHeight="1" x14ac:dyDescent="0.3">
      <c r="A95" s="338">
        <v>46081</v>
      </c>
      <c r="B95" s="347">
        <f t="shared" si="3"/>
        <v>0.23</v>
      </c>
      <c r="C95" s="348" t="s">
        <v>505</v>
      </c>
      <c r="D95" s="342"/>
      <c r="E95" s="343"/>
      <c r="F95" s="345"/>
      <c r="G95" s="345">
        <v>0.23</v>
      </c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46070</v>
      </c>
      <c r="B96" s="347">
        <f t="shared" si="3"/>
        <v>-1920</v>
      </c>
      <c r="C96" s="348" t="s">
        <v>523</v>
      </c>
      <c r="D96" s="342"/>
      <c r="E96" s="343"/>
      <c r="F96" s="345"/>
      <c r="G96" s="345"/>
      <c r="H96" s="343"/>
      <c r="I96" s="343"/>
      <c r="J96" s="345"/>
      <c r="K96" s="345"/>
      <c r="L96" s="343"/>
      <c r="M96" s="343"/>
      <c r="N96" s="345"/>
      <c r="O96" s="345"/>
      <c r="P96" s="343"/>
      <c r="Q96" s="343"/>
      <c r="R96" s="345"/>
      <c r="S96" s="345"/>
      <c r="T96" s="343">
        <v>1920</v>
      </c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46069</v>
      </c>
      <c r="B97" s="347">
        <f t="shared" si="3"/>
        <v>-243.8</v>
      </c>
      <c r="C97" s="348" t="s">
        <v>523</v>
      </c>
      <c r="D97" s="342"/>
      <c r="E97" s="343"/>
      <c r="F97" s="345"/>
      <c r="G97" s="345"/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/>
      <c r="S97" s="345"/>
      <c r="T97" s="343">
        <v>243.8</v>
      </c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46068</v>
      </c>
      <c r="B98" s="347">
        <f t="shared" si="3"/>
        <v>63.46</v>
      </c>
      <c r="C98" s="348" t="s">
        <v>509</v>
      </c>
      <c r="D98" s="342"/>
      <c r="E98" s="343"/>
      <c r="F98" s="345"/>
      <c r="G98" s="345">
        <v>63.46</v>
      </c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/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46067</v>
      </c>
      <c r="B99" s="347">
        <f t="shared" si="3"/>
        <v>-1007.99</v>
      </c>
      <c r="C99" s="348" t="s">
        <v>524</v>
      </c>
      <c r="D99" s="342">
        <v>1007.99</v>
      </c>
      <c r="E99" s="343"/>
      <c r="F99" s="345"/>
      <c r="G99" s="345"/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46063</v>
      </c>
      <c r="B100" s="347">
        <f t="shared" si="3"/>
        <v>-1276.4000000000001</v>
      </c>
      <c r="C100" s="348" t="s">
        <v>525</v>
      </c>
      <c r="D100" s="342"/>
      <c r="E100" s="343"/>
      <c r="F100" s="345"/>
      <c r="G100" s="345"/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/>
      <c r="S100" s="345"/>
      <c r="T100" s="343"/>
      <c r="U100" s="343"/>
      <c r="V100" s="345"/>
      <c r="W100" s="345"/>
      <c r="X100" s="343"/>
      <c r="Y100" s="343"/>
      <c r="Z100" s="345">
        <v>1276.4000000000001</v>
      </c>
      <c r="AA100" s="345"/>
      <c r="AB100" s="343"/>
      <c r="AC100" s="343"/>
    </row>
    <row r="101" spans="1:29" ht="14.25" customHeight="1" x14ac:dyDescent="0.3">
      <c r="A101" s="338">
        <v>46063</v>
      </c>
      <c r="B101" s="347">
        <f t="shared" si="3"/>
        <v>-955</v>
      </c>
      <c r="C101" s="348" t="s">
        <v>526</v>
      </c>
      <c r="D101" s="342"/>
      <c r="E101" s="343"/>
      <c r="F101" s="345"/>
      <c r="G101" s="345"/>
      <c r="H101" s="343"/>
      <c r="I101" s="343"/>
      <c r="J101" s="345"/>
      <c r="K101" s="345"/>
      <c r="L101" s="343"/>
      <c r="M101" s="343"/>
      <c r="N101" s="345"/>
      <c r="O101" s="345"/>
      <c r="P101" s="343"/>
      <c r="Q101" s="343"/>
      <c r="R101" s="345">
        <v>955</v>
      </c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46063</v>
      </c>
      <c r="B102" s="347">
        <f t="shared" si="3"/>
        <v>59.19</v>
      </c>
      <c r="C102" s="348" t="s">
        <v>504</v>
      </c>
      <c r="D102" s="342"/>
      <c r="E102" s="343"/>
      <c r="F102" s="345"/>
      <c r="G102" s="345">
        <v>59.19</v>
      </c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/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46061</v>
      </c>
      <c r="B103" s="347">
        <f t="shared" si="3"/>
        <v>-2203.44</v>
      </c>
      <c r="C103" s="348" t="s">
        <v>523</v>
      </c>
      <c r="D103" s="342"/>
      <c r="E103" s="343"/>
      <c r="F103" s="345"/>
      <c r="G103" s="345"/>
      <c r="H103" s="343"/>
      <c r="I103" s="343"/>
      <c r="J103" s="345"/>
      <c r="K103" s="345"/>
      <c r="L103" s="343"/>
      <c r="M103" s="343"/>
      <c r="N103" s="345"/>
      <c r="O103" s="345"/>
      <c r="P103" s="343"/>
      <c r="Q103" s="343"/>
      <c r="R103" s="345"/>
      <c r="S103" s="345"/>
      <c r="T103" s="343">
        <v>2203.44</v>
      </c>
      <c r="U103" s="343"/>
      <c r="V103" s="345"/>
      <c r="W103" s="345"/>
      <c r="X103" s="343"/>
      <c r="Y103" s="343"/>
      <c r="Z103" s="345"/>
      <c r="AA103" s="345"/>
      <c r="AB103" s="343"/>
      <c r="AC103" s="343"/>
    </row>
    <row r="104" spans="1:29" ht="14.25" customHeight="1" x14ac:dyDescent="0.3">
      <c r="A104" s="338">
        <v>46061</v>
      </c>
      <c r="B104" s="347">
        <f t="shared" si="3"/>
        <v>-831.92</v>
      </c>
      <c r="C104" s="348" t="s">
        <v>527</v>
      </c>
      <c r="D104" s="342"/>
      <c r="E104" s="343"/>
      <c r="F104" s="345"/>
      <c r="G104" s="345"/>
      <c r="H104" s="343"/>
      <c r="I104" s="343"/>
      <c r="J104" s="345"/>
      <c r="K104" s="345"/>
      <c r="L104" s="343"/>
      <c r="M104" s="343"/>
      <c r="N104" s="345"/>
      <c r="O104" s="345"/>
      <c r="P104" s="343"/>
      <c r="Q104" s="343"/>
      <c r="R104" s="345">
        <v>831.92</v>
      </c>
      <c r="S104" s="345"/>
      <c r="T104" s="343"/>
      <c r="U104" s="343"/>
      <c r="V104" s="345"/>
      <c r="W104" s="345"/>
      <c r="X104" s="343"/>
      <c r="Y104" s="343"/>
      <c r="Z104" s="345"/>
      <c r="AA104" s="345"/>
      <c r="AB104" s="343"/>
      <c r="AC104" s="343"/>
    </row>
    <row r="105" spans="1:29" ht="14.25" customHeight="1" x14ac:dyDescent="0.3">
      <c r="A105" s="338">
        <v>46055</v>
      </c>
      <c r="B105" s="347">
        <f t="shared" si="3"/>
        <v>-900</v>
      </c>
      <c r="C105" s="348" t="s">
        <v>512</v>
      </c>
      <c r="D105" s="342"/>
      <c r="E105" s="343"/>
      <c r="F105" s="345"/>
      <c r="G105" s="345"/>
      <c r="H105" s="343"/>
      <c r="I105" s="343"/>
      <c r="J105" s="345"/>
      <c r="K105" s="345"/>
      <c r="L105" s="343"/>
      <c r="M105" s="343"/>
      <c r="N105" s="345"/>
      <c r="O105" s="345"/>
      <c r="P105" s="343"/>
      <c r="Q105" s="343"/>
      <c r="R105" s="345"/>
      <c r="S105" s="345"/>
      <c r="T105" s="343">
        <v>900</v>
      </c>
      <c r="U105" s="343"/>
      <c r="V105" s="345"/>
      <c r="W105" s="345"/>
      <c r="X105" s="343"/>
      <c r="Y105" s="343"/>
      <c r="Z105" s="345"/>
      <c r="AA105" s="345"/>
      <c r="AB105" s="343"/>
      <c r="AC105" s="343"/>
    </row>
    <row r="106" spans="1:29" ht="14.25" customHeight="1" x14ac:dyDescent="0.3">
      <c r="A106" s="338">
        <v>46053</v>
      </c>
      <c r="B106" s="347">
        <f t="shared" si="3"/>
        <v>3194.64</v>
      </c>
      <c r="C106" s="348" t="s">
        <v>459</v>
      </c>
      <c r="D106" s="342"/>
      <c r="E106" s="343">
        <v>3194.64</v>
      </c>
      <c r="F106" s="345"/>
      <c r="G106" s="345"/>
      <c r="H106" s="343"/>
      <c r="I106" s="343"/>
      <c r="J106" s="345"/>
      <c r="K106" s="345"/>
      <c r="L106" s="343"/>
      <c r="M106" s="343"/>
      <c r="N106" s="345"/>
      <c r="O106" s="345"/>
      <c r="P106" s="343"/>
      <c r="Q106" s="343"/>
      <c r="R106" s="345"/>
      <c r="S106" s="345"/>
      <c r="T106" s="343"/>
      <c r="U106" s="343"/>
      <c r="V106" s="345"/>
      <c r="W106" s="345"/>
      <c r="X106" s="343"/>
      <c r="Y106" s="343"/>
      <c r="Z106" s="345"/>
      <c r="AA106" s="345"/>
      <c r="AB106" s="343"/>
      <c r="AC106" s="343"/>
    </row>
    <row r="107" spans="1:29" ht="14.25" customHeight="1" x14ac:dyDescent="0.3">
      <c r="A107" s="338">
        <v>46053</v>
      </c>
      <c r="B107" s="347">
        <f t="shared" si="3"/>
        <v>2000</v>
      </c>
      <c r="C107" s="348" t="s">
        <v>528</v>
      </c>
      <c r="D107" s="342"/>
      <c r="E107" s="343"/>
      <c r="F107" s="345"/>
      <c r="G107" s="345"/>
      <c r="H107" s="343"/>
      <c r="I107" s="343">
        <v>350</v>
      </c>
      <c r="J107" s="345"/>
      <c r="K107" s="345">
        <v>320</v>
      </c>
      <c r="L107" s="343"/>
      <c r="M107" s="343">
        <v>25</v>
      </c>
      <c r="N107" s="345"/>
      <c r="O107" s="345">
        <v>25</v>
      </c>
      <c r="P107" s="343"/>
      <c r="Q107" s="343">
        <v>45</v>
      </c>
      <c r="R107" s="345"/>
      <c r="S107" s="345">
        <v>400</v>
      </c>
      <c r="T107" s="343"/>
      <c r="U107" s="343">
        <v>375</v>
      </c>
      <c r="V107" s="345"/>
      <c r="W107" s="345">
        <v>100</v>
      </c>
      <c r="X107" s="343"/>
      <c r="Y107" s="343">
        <v>85</v>
      </c>
      <c r="Z107" s="345"/>
      <c r="AA107" s="345">
        <v>230</v>
      </c>
      <c r="AB107" s="343"/>
      <c r="AC107" s="343">
        <v>45</v>
      </c>
    </row>
    <row r="108" spans="1:29" ht="14.25" customHeight="1" x14ac:dyDescent="0.3">
      <c r="A108" s="338">
        <v>46053</v>
      </c>
      <c r="B108" s="347">
        <f t="shared" si="3"/>
        <v>0.38</v>
      </c>
      <c r="C108" s="348" t="s">
        <v>505</v>
      </c>
      <c r="D108" s="342"/>
      <c r="E108" s="343"/>
      <c r="F108" s="345"/>
      <c r="G108" s="345">
        <v>0.38</v>
      </c>
      <c r="H108" s="343"/>
      <c r="I108" s="343"/>
      <c r="J108" s="345"/>
      <c r="K108" s="345"/>
      <c r="L108" s="343"/>
      <c r="M108" s="343"/>
      <c r="N108" s="345"/>
      <c r="O108" s="345"/>
      <c r="P108" s="343"/>
      <c r="Q108" s="343"/>
      <c r="R108" s="345"/>
      <c r="S108" s="345"/>
      <c r="T108" s="343"/>
      <c r="U108" s="343"/>
      <c r="V108" s="345"/>
      <c r="W108" s="345"/>
      <c r="X108" s="343"/>
      <c r="Y108" s="343"/>
      <c r="Z108" s="345"/>
      <c r="AA108" s="345"/>
      <c r="AB108" s="343"/>
      <c r="AC108" s="343"/>
    </row>
    <row r="109" spans="1:29" ht="14.25" customHeight="1" x14ac:dyDescent="0.3">
      <c r="A109" s="338">
        <v>46053</v>
      </c>
      <c r="B109" s="347">
        <f t="shared" si="3"/>
        <v>54.55</v>
      </c>
      <c r="C109" s="348" t="s">
        <v>509</v>
      </c>
      <c r="D109" s="342"/>
      <c r="E109" s="343"/>
      <c r="F109" s="345"/>
      <c r="G109" s="345">
        <v>54.55</v>
      </c>
      <c r="H109" s="343"/>
      <c r="I109" s="343"/>
      <c r="J109" s="345"/>
      <c r="K109" s="345"/>
      <c r="L109" s="343"/>
      <c r="M109" s="343"/>
      <c r="N109" s="345"/>
      <c r="O109" s="345"/>
      <c r="P109" s="343"/>
      <c r="Q109" s="343"/>
      <c r="R109" s="345"/>
      <c r="S109" s="345"/>
      <c r="T109" s="343"/>
      <c r="U109" s="343"/>
      <c r="V109" s="345"/>
      <c r="W109" s="345"/>
      <c r="X109" s="343"/>
      <c r="Y109" s="343"/>
      <c r="Z109" s="345"/>
      <c r="AA109" s="345"/>
      <c r="AB109" s="343"/>
      <c r="AC109" s="343"/>
    </row>
    <row r="110" spans="1:29" ht="14.25" customHeight="1" x14ac:dyDescent="0.3">
      <c r="A110" s="338">
        <v>46048</v>
      </c>
      <c r="B110" s="347">
        <f t="shared" si="3"/>
        <v>-583</v>
      </c>
      <c r="C110" s="348" t="s">
        <v>529</v>
      </c>
      <c r="D110" s="342">
        <v>583</v>
      </c>
      <c r="E110" s="343"/>
      <c r="F110" s="345"/>
      <c r="G110" s="345"/>
      <c r="H110" s="343"/>
      <c r="I110" s="343"/>
      <c r="J110" s="345"/>
      <c r="K110" s="345"/>
      <c r="L110" s="343"/>
      <c r="M110" s="343"/>
      <c r="N110" s="345"/>
      <c r="O110" s="345"/>
      <c r="P110" s="343"/>
      <c r="Q110" s="343"/>
      <c r="R110" s="345"/>
      <c r="S110" s="345"/>
      <c r="T110" s="343"/>
      <c r="U110" s="343"/>
      <c r="V110" s="345"/>
      <c r="W110" s="345"/>
      <c r="X110" s="343"/>
      <c r="Y110" s="343"/>
      <c r="Z110" s="345"/>
      <c r="AA110" s="345"/>
      <c r="AB110" s="343"/>
      <c r="AC110" s="343"/>
    </row>
    <row r="111" spans="1:29" ht="14.25" customHeight="1" x14ac:dyDescent="0.3">
      <c r="A111" s="338">
        <v>46044</v>
      </c>
      <c r="B111" s="347">
        <f t="shared" si="3"/>
        <v>-126.24</v>
      </c>
      <c r="C111" s="348" t="s">
        <v>315</v>
      </c>
      <c r="D111" s="342"/>
      <c r="E111" s="343"/>
      <c r="F111" s="345"/>
      <c r="G111" s="345"/>
      <c r="H111" s="343"/>
      <c r="I111" s="343"/>
      <c r="J111" s="345"/>
      <c r="K111" s="345"/>
      <c r="L111" s="343">
        <v>63.12</v>
      </c>
      <c r="M111" s="343"/>
      <c r="N111" s="345">
        <v>63.12</v>
      </c>
      <c r="O111" s="345"/>
      <c r="P111" s="343"/>
      <c r="Q111" s="343"/>
      <c r="R111" s="345"/>
      <c r="S111" s="345"/>
      <c r="T111" s="343"/>
      <c r="U111" s="343"/>
      <c r="V111" s="345"/>
      <c r="W111" s="345"/>
      <c r="X111" s="343"/>
      <c r="Y111" s="343"/>
      <c r="Z111" s="345"/>
      <c r="AA111" s="345"/>
      <c r="AB111" s="343"/>
      <c r="AC111" s="343"/>
    </row>
    <row r="112" spans="1:29" ht="14.25" customHeight="1" x14ac:dyDescent="0.3">
      <c r="A112" s="338">
        <v>46043</v>
      </c>
      <c r="B112" s="347">
        <f t="shared" si="3"/>
        <v>-100</v>
      </c>
      <c r="C112" s="348" t="s">
        <v>530</v>
      </c>
      <c r="D112" s="342"/>
      <c r="E112" s="343"/>
      <c r="F112" s="345"/>
      <c r="G112" s="345"/>
      <c r="H112" s="343">
        <v>100</v>
      </c>
      <c r="I112" s="343"/>
      <c r="J112" s="345"/>
      <c r="K112" s="345"/>
      <c r="L112" s="343"/>
      <c r="M112" s="343"/>
      <c r="N112" s="345"/>
      <c r="O112" s="345"/>
      <c r="P112" s="343"/>
      <c r="Q112" s="343"/>
      <c r="R112" s="345"/>
      <c r="S112" s="345"/>
      <c r="T112" s="343"/>
      <c r="U112" s="343"/>
      <c r="V112" s="345"/>
      <c r="W112" s="345"/>
      <c r="X112" s="343"/>
      <c r="Y112" s="343"/>
      <c r="Z112" s="345"/>
      <c r="AA112" s="345"/>
      <c r="AB112" s="343"/>
      <c r="AC112" s="343"/>
    </row>
    <row r="113" spans="1:29" ht="14.25" customHeight="1" x14ac:dyDescent="0.3">
      <c r="A113" s="338">
        <v>46043</v>
      </c>
      <c r="B113" s="347">
        <f t="shared" si="3"/>
        <v>-2724</v>
      </c>
      <c r="C113" s="348" t="s">
        <v>531</v>
      </c>
      <c r="D113" s="342"/>
      <c r="E113" s="343"/>
      <c r="F113" s="345"/>
      <c r="G113" s="345"/>
      <c r="H113" s="343"/>
      <c r="I113" s="343"/>
      <c r="J113" s="345"/>
      <c r="K113" s="345"/>
      <c r="L113" s="343"/>
      <c r="M113" s="343"/>
      <c r="N113" s="345"/>
      <c r="O113" s="345"/>
      <c r="P113" s="343"/>
      <c r="Q113" s="343"/>
      <c r="R113" s="345">
        <v>2724</v>
      </c>
      <c r="S113" s="345"/>
      <c r="T113" s="343"/>
      <c r="U113" s="343"/>
      <c r="V113" s="345"/>
      <c r="W113" s="345"/>
      <c r="X113" s="343"/>
      <c r="Y113" s="343"/>
      <c r="Z113" s="345"/>
      <c r="AA113" s="345"/>
      <c r="AB113" s="343"/>
      <c r="AC113" s="343"/>
    </row>
    <row r="114" spans="1:29" ht="14.25" customHeight="1" x14ac:dyDescent="0.3">
      <c r="A114" s="338">
        <v>46038</v>
      </c>
      <c r="B114" s="347">
        <f t="shared" si="3"/>
        <v>55.69</v>
      </c>
      <c r="C114" s="348" t="s">
        <v>509</v>
      </c>
      <c r="D114" s="342"/>
      <c r="E114" s="343"/>
      <c r="F114" s="345"/>
      <c r="G114" s="345">
        <v>55.69</v>
      </c>
      <c r="H114" s="343"/>
      <c r="I114" s="343"/>
      <c r="J114" s="345"/>
      <c r="K114" s="345"/>
      <c r="L114" s="343"/>
      <c r="M114" s="343"/>
      <c r="N114" s="345"/>
      <c r="O114" s="345"/>
      <c r="P114" s="343"/>
      <c r="Q114" s="343"/>
      <c r="R114" s="345"/>
      <c r="S114" s="345"/>
      <c r="T114" s="343"/>
      <c r="U114" s="343"/>
      <c r="V114" s="345"/>
      <c r="W114" s="345"/>
      <c r="X114" s="343"/>
      <c r="Y114" s="343"/>
      <c r="Z114" s="345"/>
      <c r="AA114" s="345"/>
      <c r="AB114" s="343"/>
      <c r="AC114" s="343"/>
    </row>
    <row r="115" spans="1:29" ht="14.25" customHeight="1" x14ac:dyDescent="0.3">
      <c r="A115" s="338">
        <v>46030</v>
      </c>
      <c r="B115" s="347">
        <f t="shared" si="3"/>
        <v>1049.3699999999999</v>
      </c>
      <c r="C115" s="340" t="s">
        <v>532</v>
      </c>
      <c r="D115" s="342"/>
      <c r="E115" s="343">
        <v>1049.3699999999999</v>
      </c>
      <c r="F115" s="345"/>
      <c r="G115" s="345"/>
      <c r="H115" s="343"/>
      <c r="I115" s="343"/>
      <c r="J115" s="345"/>
      <c r="K115" s="345"/>
      <c r="L115" s="343"/>
      <c r="M115" s="343"/>
      <c r="N115" s="345"/>
      <c r="O115" s="345"/>
      <c r="P115" s="343"/>
      <c r="Q115" s="343"/>
      <c r="R115" s="345"/>
      <c r="S115" s="345"/>
      <c r="T115" s="343"/>
      <c r="U115" s="343"/>
      <c r="V115" s="345"/>
      <c r="W115" s="345"/>
      <c r="X115" s="343"/>
      <c r="Y115" s="343"/>
      <c r="Z115" s="345"/>
      <c r="AA115" s="345"/>
      <c r="AB115" s="343"/>
      <c r="AC115" s="343"/>
    </row>
    <row r="116" spans="1:29" ht="14.25" customHeight="1" x14ac:dyDescent="0.3">
      <c r="A116" s="338">
        <v>46027</v>
      </c>
      <c r="B116" s="347">
        <f t="shared" si="3"/>
        <v>-113.94</v>
      </c>
      <c r="C116" s="348" t="s">
        <v>533</v>
      </c>
      <c r="D116" s="342"/>
      <c r="E116" s="343"/>
      <c r="F116" s="345"/>
      <c r="G116" s="345"/>
      <c r="H116" s="343">
        <v>113.94</v>
      </c>
      <c r="I116" s="343"/>
      <c r="J116" s="345"/>
      <c r="K116" s="345"/>
      <c r="L116" s="343"/>
      <c r="M116" s="343"/>
      <c r="N116" s="345"/>
      <c r="O116" s="345"/>
      <c r="P116" s="343"/>
      <c r="Q116" s="343"/>
      <c r="R116" s="345"/>
      <c r="S116" s="345"/>
      <c r="T116" s="343"/>
      <c r="U116" s="343"/>
      <c r="V116" s="345"/>
      <c r="W116" s="345"/>
      <c r="X116" s="343"/>
      <c r="Y116" s="343"/>
      <c r="Z116" s="345"/>
      <c r="AA116" s="345"/>
      <c r="AB116" s="343"/>
      <c r="AC116" s="343"/>
    </row>
    <row r="117" spans="1:29" ht="14.25" customHeight="1" x14ac:dyDescent="0.3">
      <c r="A117" s="338">
        <v>46027</v>
      </c>
      <c r="B117" s="347">
        <f t="shared" si="3"/>
        <v>-622.1</v>
      </c>
      <c r="C117" s="348" t="s">
        <v>523</v>
      </c>
      <c r="D117" s="342"/>
      <c r="E117" s="343"/>
      <c r="F117" s="345"/>
      <c r="G117" s="345"/>
      <c r="H117" s="343"/>
      <c r="I117" s="343"/>
      <c r="J117" s="345"/>
      <c r="K117" s="345"/>
      <c r="L117" s="343"/>
      <c r="M117" s="343"/>
      <c r="N117" s="345"/>
      <c r="O117" s="345"/>
      <c r="P117" s="343"/>
      <c r="Q117" s="343"/>
      <c r="R117" s="345"/>
      <c r="S117" s="345"/>
      <c r="T117" s="343">
        <v>622.1</v>
      </c>
      <c r="U117" s="343"/>
      <c r="V117" s="345"/>
      <c r="W117" s="345"/>
      <c r="X117" s="343"/>
      <c r="Y117" s="343"/>
      <c r="Z117" s="345"/>
      <c r="AA117" s="345"/>
      <c r="AB117" s="343"/>
      <c r="AC117" s="343"/>
    </row>
    <row r="118" spans="1:29" ht="14.25" customHeight="1" x14ac:dyDescent="0.3">
      <c r="A118" s="338">
        <v>44562</v>
      </c>
      <c r="B118" s="347">
        <f t="shared" si="3"/>
        <v>12240.49</v>
      </c>
      <c r="C118" s="348" t="s">
        <v>534</v>
      </c>
      <c r="D118" s="342"/>
      <c r="E118" s="343">
        <v>1710.49</v>
      </c>
      <c r="F118" s="345"/>
      <c r="G118" s="345">
        <v>500</v>
      </c>
      <c r="H118" s="343"/>
      <c r="I118" s="343">
        <v>2000</v>
      </c>
      <c r="J118" s="345"/>
      <c r="K118" s="345">
        <v>1000</v>
      </c>
      <c r="L118" s="343"/>
      <c r="M118" s="343">
        <v>65</v>
      </c>
      <c r="N118" s="345"/>
      <c r="O118" s="345">
        <v>65</v>
      </c>
      <c r="P118" s="343"/>
      <c r="Q118" s="343">
        <v>100</v>
      </c>
      <c r="R118" s="345"/>
      <c r="S118" s="345">
        <v>2000</v>
      </c>
      <c r="T118" s="343"/>
      <c r="U118" s="343">
        <v>2500</v>
      </c>
      <c r="V118" s="345"/>
      <c r="W118" s="345">
        <v>500</v>
      </c>
      <c r="X118" s="343"/>
      <c r="Y118" s="343">
        <v>200</v>
      </c>
      <c r="Z118" s="345"/>
      <c r="AA118" s="345">
        <v>1500</v>
      </c>
      <c r="AB118" s="343"/>
      <c r="AC118" s="343">
        <v>100</v>
      </c>
    </row>
    <row r="119" spans="1:29" ht="14.25" customHeight="1" x14ac:dyDescent="0.3"/>
    <row r="120" spans="1:29" ht="14.25" customHeight="1" x14ac:dyDescent="0.3"/>
    <row r="121" spans="1:29" ht="14.25" customHeight="1" x14ac:dyDescent="0.3"/>
    <row r="122" spans="1:29" ht="14.25" customHeight="1" x14ac:dyDescent="0.3"/>
    <row r="123" spans="1:29" ht="14.25" customHeight="1" x14ac:dyDescent="0.3"/>
    <row r="124" spans="1:29" ht="14.25" customHeight="1" x14ac:dyDescent="0.3"/>
    <row r="125" spans="1:29" ht="14.25" customHeight="1" x14ac:dyDescent="0.3"/>
    <row r="126" spans="1:29" ht="14.25" customHeight="1" x14ac:dyDescent="0.3"/>
    <row r="127" spans="1:29" ht="14.25" customHeight="1" x14ac:dyDescent="0.3"/>
    <row r="128" spans="1:29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  <row r="1054" ht="14.25" customHeight="1" x14ac:dyDescent="0.3"/>
    <row r="1055" ht="14.25" customHeight="1" x14ac:dyDescent="0.3"/>
    <row r="1056" ht="14.25" customHeight="1" x14ac:dyDescent="0.3"/>
    <row r="1057" ht="14.25" customHeight="1" x14ac:dyDescent="0.3"/>
    <row r="1058" ht="14.25" customHeight="1" x14ac:dyDescent="0.3"/>
    <row r="1059" ht="14.25" customHeight="1" x14ac:dyDescent="0.3"/>
    <row r="1060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297749.59999999998</v>
      </c>
      <c r="C1" s="351" t="s">
        <v>549</v>
      </c>
      <c r="D1" s="352">
        <v>175500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53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491286.83999999991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91.25</v>
      </c>
      <c r="F6" s="384">
        <f ca="1">'Isaac 401k'!D4</f>
        <v>84585</v>
      </c>
      <c r="G6" s="385">
        <f ca="1">(F6-B9)/365.25</f>
        <v>149.70294318959617</v>
      </c>
      <c r="H6" s="23"/>
      <c r="I6" s="23"/>
      <c r="J6" s="566" t="s">
        <v>576</v>
      </c>
      <c r="K6" s="553"/>
      <c r="L6" s="23"/>
      <c r="M6" s="386" t="s">
        <v>577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54.583333333333336</v>
      </c>
      <c r="F7" s="392">
        <f ca="1">'Lorri 401b'!D4</f>
        <v>71194</v>
      </c>
      <c r="G7" s="393">
        <f ca="1">(F7-C9)/365.25</f>
        <v>108.42984257357973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3438239.9111825912</v>
      </c>
      <c r="R11" s="25">
        <f t="array" aca="1" ref="R11" ca="1">INDEX('Lorri 401b'!L:L,MATCH('Retirement Calculator'!A11,'Lorri 401b'!N:N,0),0)</f>
        <v>3658960.6928776153</v>
      </c>
      <c r="S11" s="25">
        <f t="shared" ref="S11:S265" ca="1" si="7">SUM(Q11:R11)</f>
        <v>7097200.6040602066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3419180.4486796018</v>
      </c>
      <c r="R12" s="25">
        <f t="array" aca="1" ref="R12" ca="1">INDEX('Lorri 401b'!L:L,MATCH('Retirement Calculator'!A12,'Lorri 401b'!N:N,0),0)</f>
        <v>3674206.3624312719</v>
      </c>
      <c r="S12" s="25">
        <f t="shared" ca="1" si="7"/>
        <v>7093386.8111108737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3400041.5717495163</v>
      </c>
      <c r="R13" s="25">
        <f t="array" aca="1" ref="R13" ca="1">INDEX('Lorri 401b'!L:L,MATCH('Retirement Calculator'!A13,'Lorri 401b'!N:N,0),0)</f>
        <v>3689515.5556080691</v>
      </c>
      <c r="S13" s="25">
        <f t="shared" ca="1" si="7"/>
        <v>7089557.1273575854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3380822.949498889</v>
      </c>
      <c r="R14" s="25">
        <f t="array" aca="1" ref="R14" ca="1">INDEX('Lorri 401b'!L:L,MATCH('Retirement Calculator'!A14,'Lorri 401b'!N:N,0),0)</f>
        <v>3704888.5370897693</v>
      </c>
      <c r="S14" s="25">
        <f t="shared" ca="1" si="7"/>
        <v>7085711.4865886588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3361524.2496555508</v>
      </c>
      <c r="R15" s="25">
        <f t="array" aca="1" ref="R15" ca="1">INDEX('Lorri 401b'!L:L,MATCH('Retirement Calculator'!A15,'Lorri 401b'!N:N,0),0)</f>
        <v>3720325.5726609766</v>
      </c>
      <c r="S15" s="25">
        <f t="shared" ca="1" si="7"/>
        <v>7081849.8223165274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3342145.1385628651</v>
      </c>
      <c r="R16" s="25">
        <f t="array" aca="1" ref="R16" ca="1">INDEX('Lorri 401b'!L:L,MATCH('Retirement Calculator'!A16,'Lorri 401b'!N:N,0),0)</f>
        <v>3735826.9292137306</v>
      </c>
      <c r="S16" s="25">
        <f t="shared" ca="1" si="7"/>
        <v>7077972.0677765962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3322685.2811739598</v>
      </c>
      <c r="R17" s="25">
        <f t="array" aca="1" ref="R17" ca="1">INDEX('Lorri 401b'!L:L,MATCH('Retirement Calculator'!A17,'Lorri 401b'!N:N,0),0)</f>
        <v>3751392.874752121</v>
      </c>
      <c r="S17" s="25">
        <f t="shared" ca="1" si="7"/>
        <v>7074078.1559260804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3303144.3410459342</v>
      </c>
      <c r="R18" s="25">
        <f t="array" aca="1" ref="R18" ca="1">INDEX('Lorri 401b'!L:L,MATCH('Retirement Calculator'!A18,'Lorri 401b'!N:N,0),0)</f>
        <v>3767023.6783969216</v>
      </c>
      <c r="S18" s="25">
        <f t="shared" ca="1" si="7"/>
        <v>7070168.0194428563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3283521.9803340416</v>
      </c>
      <c r="R19" s="25">
        <f t="array" aca="1" ref="R19" ca="1">INDEX('Lorri 401b'!L:L,MATCH('Retirement Calculator'!A19,'Lorri 401b'!N:N,0),0)</f>
        <v>3782719.6103902422</v>
      </c>
      <c r="S19" s="25">
        <f t="shared" ca="1" si="7"/>
        <v>7066241.5907242838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3263817.8597858497</v>
      </c>
      <c r="R20" s="25">
        <f t="array" aca="1" ref="R20" ca="1">INDEX('Lorri 401b'!L:L,MATCH('Retirement Calculator'!A20,'Lorri 401b'!N:N,0),0)</f>
        <v>3798480.9421002017</v>
      </c>
      <c r="S20" s="25">
        <f t="shared" ca="1" si="7"/>
        <v>7062298.8018860519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3244031.6387353735</v>
      </c>
      <c r="R21" s="25">
        <f t="array" aca="1" ref="R21" ca="1">INDEX('Lorri 401b'!L:L,MATCH('Retirement Calculator'!A21,'Lorri 401b'!N:N,0),0)</f>
        <v>3814307.9460256193</v>
      </c>
      <c r="S21" s="25">
        <f t="shared" ca="1" si="7"/>
        <v>7058339.5847609928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3224162.9750971873</v>
      </c>
      <c r="R22" s="25">
        <f t="array" aca="1" ref="R22" ca="1">INDEX('Lorri 401b'!L:L,MATCH('Retirement Calculator'!A22,'Lorri 401b'!N:N,0),0)</f>
        <v>3830200.895800726</v>
      </c>
      <c r="S22" s="25">
        <f t="shared" ca="1" si="7"/>
        <v>7054363.8708979134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3204211.5253605084</v>
      </c>
      <c r="R23" s="25">
        <f t="array" aca="1" ref="R23" ca="1">INDEX('Lorri 401b'!L:L,MATCH('Retirement Calculator'!A23,'Lorri 401b'!N:N,0),0)</f>
        <v>3846160.0661998959</v>
      </c>
      <c r="S23" s="25">
        <f t="shared" ca="1" si="7"/>
        <v>7050371.5915604047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3184176.94458326</v>
      </c>
      <c r="R24" s="25">
        <f t="array" aca="1" ref="R24" ca="1">INDEX('Lorri 401b'!L:L,MATCH('Retirement Calculator'!A24,'Lorri 401b'!N:N,0),0)</f>
        <v>3862185.7331423955</v>
      </c>
      <c r="S24" s="25">
        <f t="shared" ca="1" si="7"/>
        <v>7046362.677725656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3164058.8863861063</v>
      </c>
      <c r="R25" s="25">
        <f t="array" aca="1" ref="R25" ca="1">INDEX('Lorri 401b'!L:L,MATCH('Retirement Calculator'!A25,'Lorri 401b'!N:N,0),0)</f>
        <v>3878278.1736971554</v>
      </c>
      <c r="S25" s="25">
        <f t="shared" ca="1" si="7"/>
        <v>7042337.0600832617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3143857.0029464643</v>
      </c>
      <c r="R26" s="25">
        <f t="array" aca="1" ref="R26" ca="1">INDEX('Lorri 401b'!L:L,MATCH('Retirement Calculator'!A26,'Lorri 401b'!N:N,0),0)</f>
        <v>3894437.6660875604</v>
      </c>
      <c r="S26" s="25">
        <f t="shared" ca="1" si="7"/>
        <v>7038294.6690340247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3123570.944992491</v>
      </c>
      <c r="R27" s="25">
        <f t="array" aca="1" ref="R27" ca="1">INDEX('Lorri 401b'!L:L,MATCH('Retirement Calculator'!A27,'Lorri 401b'!N:N,0),0)</f>
        <v>3910664.4896962587</v>
      </c>
      <c r="S27" s="25">
        <f t="shared" ca="1" si="7"/>
        <v>7034235.4346887497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3103200.3617970427</v>
      </c>
      <c r="R28" s="25">
        <f t="array" aca="1" ref="R28" ca="1">INDEX('Lorri 401b'!L:L,MATCH('Retirement Calculator'!A28,'Lorri 401b'!N:N,0),0)</f>
        <v>3926958.9250699929</v>
      </c>
      <c r="S28" s="25">
        <f t="shared" ca="1" si="7"/>
        <v>7030159.2868670356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3082744.901171613</v>
      </c>
      <c r="R29" s="25">
        <f t="array" aca="1" ref="R29" ca="1">INDEX('Lorri 401b'!L:L,MATCH('Retirement Calculator'!A29,'Lorri 401b'!N:N,0),0)</f>
        <v>3943321.2539244513</v>
      </c>
      <c r="S29" s="25">
        <f t="shared" ca="1" si="7"/>
        <v>7026066.1550960643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3062204.2094602445</v>
      </c>
      <c r="R30" s="25">
        <f t="array" aca="1" ref="R30" ca="1">INDEX('Lorri 401b'!L:L,MATCH('Retirement Calculator'!A30,'Lorri 401b'!N:N,0),0)</f>
        <v>3959751.7591491365</v>
      </c>
      <c r="S30" s="25">
        <f t="shared" ca="1" si="7"/>
        <v>7021955.9686093815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3041577.9315334116</v>
      </c>
      <c r="R31" s="25">
        <f t="array" aca="1" ref="R31" ca="1">INDEX('Lorri 401b'!L:L,MATCH('Retirement Calculator'!A31,'Lorri 401b'!N:N,0),0)</f>
        <v>3976250.724812258</v>
      </c>
      <c r="S31" s="25">
        <f t="shared" ca="1" si="7"/>
        <v>7017828.6563456692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3020865.7107818839</v>
      </c>
      <c r="R32" s="25">
        <f t="array" aca="1" ref="R32" ca="1">INDEX('Lorri 401b'!L:L,MATCH('Retirement Calculator'!A32,'Lorri 401b'!N:N,0),0)</f>
        <v>3992818.4361656425</v>
      </c>
      <c r="S32" s="25">
        <f t="shared" ca="1" si="7"/>
        <v>7013684.1469475264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3000067.189110558</v>
      </c>
      <c r="R33" s="25">
        <f t="array" aca="1" ref="R33" ca="1">INDEX('Lorri 401b'!L:L,MATCH('Retirement Calculator'!A33,'Lorri 401b'!N:N,0),0)</f>
        <v>4009455.179649666</v>
      </c>
      <c r="S33" s="25">
        <f t="shared" ca="1" si="7"/>
        <v>7009522.3687602244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2979182.0069322684</v>
      </c>
      <c r="R34" s="25">
        <f t="array" aca="1" ref="R34" ca="1">INDEX('Lorri 401b'!L:L,MATCH('Retirement Calculator'!A34,'Lorri 401b'!N:N,0),0)</f>
        <v>4026161.2428982062</v>
      </c>
      <c r="S34" s="25">
        <f t="shared" ca="1" si="7"/>
        <v>7005343.2498304751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2958209.8031615689</v>
      </c>
      <c r="R35" s="25">
        <f t="array" aca="1" ref="R35" ca="1">INDEX('Lorri 401b'!L:L,MATCH('Retirement Calculator'!A35,'Lorri 401b'!N:N,0),0)</f>
        <v>4042936.9147436153</v>
      </c>
      <c r="S35" s="25">
        <f t="shared" ca="1" si="7"/>
        <v>7001146.7179051843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2937150.2152084918</v>
      </c>
      <c r="R36" s="25">
        <f t="array" aca="1" ref="R36" ca="1">INDEX('Lorri 401b'!L:L,MATCH('Retirement Calculator'!A36,'Lorri 401b'!N:N,0),0)</f>
        <v>4059782.4852217138</v>
      </c>
      <c r="S36" s="25">
        <f t="shared" ca="1" si="7"/>
        <v>6996932.7004302051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2916002.8789722766</v>
      </c>
      <c r="R37" s="25">
        <f t="array" aca="1" ref="R37" ca="1">INDEX('Lorri 401b'!L:L,MATCH('Retirement Calculator'!A37,'Lorri 401b'!N:N,0),0)</f>
        <v>4076698.245576804</v>
      </c>
      <c r="S37" s="25">
        <f t="shared" ca="1" si="7"/>
        <v>6992701.1245490806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2894767.4288350772</v>
      </c>
      <c r="R38" s="25">
        <f t="array" aca="1" ref="R38" ca="1">INDEX('Lorri 401b'!L:L,MATCH('Retirement Calculator'!A38,'Lorri 401b'!N:N,0),0)</f>
        <v>4093684.4882667074</v>
      </c>
      <c r="S38" s="25">
        <f t="shared" ca="1" si="7"/>
        <v>6988451.9171017846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2873443.4976556394</v>
      </c>
      <c r="R39" s="25">
        <f t="array" aca="1" ref="R39" ca="1">INDEX('Lorri 401b'!L:L,MATCH('Retirement Calculator'!A39,'Lorri 401b'!N:N,0),0)</f>
        <v>4110741.5069678188</v>
      </c>
      <c r="S39" s="25">
        <f t="shared" ca="1" si="7"/>
        <v>6984185.0046234578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2852030.7167629539</v>
      </c>
      <c r="R40" s="25">
        <f t="array" aca="1" ref="R40" ca="1">INDEX('Lorri 401b'!L:L,MATCH('Retirement Calculator'!A40,'Lorri 401b'!N:N,0),0)</f>
        <v>4127869.5965801845</v>
      </c>
      <c r="S40" s="25">
        <f t="shared" ca="1" si="7"/>
        <v>6979900.3133431384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2830528.7159498823</v>
      </c>
      <c r="R41" s="25">
        <f t="array" aca="1" ref="R41" ca="1">INDEX('Lorri 401b'!L:L,MATCH('Retirement Calculator'!A41,'Lorri 401b'!N:N,0),0)</f>
        <v>4145069.0532326018</v>
      </c>
      <c r="S41" s="25">
        <f t="shared" ca="1" si="7"/>
        <v>6975597.7691824846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2808937.1234667562</v>
      </c>
      <c r="R42" s="25">
        <f t="array" aca="1" ref="R42" ca="1">INDEX('Lorri 401b'!L:L,MATCH('Retirement Calculator'!A42,'Lorri 401b'!N:N,0),0)</f>
        <v>4162340.1742877378</v>
      </c>
      <c r="S42" s="25">
        <f t="shared" ca="1" si="7"/>
        <v>6971277.2977544945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2787255.5660149506</v>
      </c>
      <c r="R43" s="25">
        <f t="array" aca="1" ref="R43" ca="1">INDEX('Lorri 401b'!L:L,MATCH('Retirement Calculator'!A43,'Lorri 401b'!N:N,0),0)</f>
        <v>4179683.2583472701</v>
      </c>
      <c r="S43" s="25">
        <f t="shared" ca="1" si="7"/>
        <v>6966938.8243622202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2765483.668740429</v>
      </c>
      <c r="R44" s="25">
        <f t="array" aca="1" ref="R44" ca="1">INDEX('Lorri 401b'!L:L,MATCH('Retirement Calculator'!A44,'Lorri 401b'!N:N,0),0)</f>
        <v>4197098.6052570501</v>
      </c>
      <c r="S44" s="25">
        <f t="shared" ca="1" si="7"/>
        <v>6962582.2739974791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2743621.0552272638</v>
      </c>
      <c r="R45" s="25">
        <f t="array" aca="1" ref="R45" ca="1">INDEX('Lorri 401b'!L:L,MATCH('Retirement Calculator'!A45,'Lorri 401b'!N:N,0),0)</f>
        <v>4214586.5161122875</v>
      </c>
      <c r="S45" s="25">
        <f t="shared" ca="1" si="7"/>
        <v>6958207.5713395514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2721667.347491127</v>
      </c>
      <c r="R46" s="25">
        <f t="array" aca="1" ref="R46" ca="1">INDEX('Lorri 401b'!L:L,MATCH('Retirement Calculator'!A46,'Lorri 401b'!N:N,0),0)</f>
        <v>4232147.2932627555</v>
      </c>
      <c r="S46" s="25">
        <f t="shared" ca="1" si="7"/>
        <v>6953814.640753882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2699622.1659727562</v>
      </c>
      <c r="R47" s="25">
        <f t="array" aca="1" ref="R47" ca="1">INDEX('Lorri 401b'!L:L,MATCH('Retirement Calculator'!A47,'Lorri 401b'!N:N,0),0)</f>
        <v>4249781.2403180171</v>
      </c>
      <c r="S47" s="25">
        <f t="shared" ca="1" si="7"/>
        <v>6949403.4062907733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2677485.1295313924</v>
      </c>
      <c r="R48" s="25">
        <f t="array" aca="1" ref="R48" ca="1">INDEX('Lorri 401b'!L:L,MATCH('Retirement Calculator'!A48,'Lorri 401b'!N:N,0),0)</f>
        <v>4267488.6621526759</v>
      </c>
      <c r="S48" s="25">
        <f t="shared" ca="1" si="7"/>
        <v>6944973.7916840687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2655255.8554381896</v>
      </c>
      <c r="R49" s="25">
        <f t="array" aca="1" ref="R49" ca="1">INDEX('Lorri 401b'!L:L,MATCH('Retirement Calculator'!A49,'Lorri 401b'!N:N,0),0)</f>
        <v>4285269.8649116457</v>
      </c>
      <c r="S49" s="25">
        <f t="shared" ca="1" si="7"/>
        <v>6940525.7203498352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2632933.9593695984</v>
      </c>
      <c r="R50" s="25">
        <f t="array" aca="1" ref="R50" ca="1">INDEX('Lorri 401b'!L:L,MATCH('Retirement Calculator'!A50,'Lorri 401b'!N:N,0),0)</f>
        <v>4303125.1560154445</v>
      </c>
      <c r="S50" s="25">
        <f t="shared" ca="1" si="7"/>
        <v>6936059.1153850425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2610519.0554007213</v>
      </c>
      <c r="R51" s="25">
        <f t="array" aca="1" ref="R51" ca="1">INDEX('Lorri 401b'!L:L,MATCH('Retirement Calculator'!A51,'Lorri 401b'!N:N,0),0)</f>
        <v>4321054.8441655086</v>
      </c>
      <c r="S51" s="25">
        <f t="shared" ca="1" si="7"/>
        <v>6931573.8995662294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2588010.7559986403</v>
      </c>
      <c r="R52" s="25">
        <f t="array" aca="1" ref="R52" ca="1">INDEX('Lorri 401b'!L:L,MATCH('Retirement Calculator'!A52,'Lorri 401b'!N:N,0),0)</f>
        <v>4339059.2393495319</v>
      </c>
      <c r="S52" s="25">
        <f t="shared" ca="1" si="7"/>
        <v>6927069.9953481723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2566187.9053490506</v>
      </c>
      <c r="R53" s="25">
        <f t="array" aca="1" ref="R53" ca="1">INDEX('Lorri 401b'!L:L,MATCH('Retirement Calculator'!A53,'Lorri 401b'!N:N,0),0)</f>
        <v>4357138.6528468216</v>
      </c>
      <c r="S53" s="25">
        <f t="shared" ca="1" si="7"/>
        <v>6923326.5581958722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2544274.1261550877</v>
      </c>
      <c r="R54" s="25">
        <f t="array" aca="1" ref="R54" ca="1">INDEX('Lorri 401b'!L:L,MATCH('Retirement Calculator'!A54,'Lorri 401b'!N:N,0),0)</f>
        <v>4375293.3972336836</v>
      </c>
      <c r="S54" s="25">
        <f t="shared" ca="1" si="7"/>
        <v>6919567.5233887713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2522269.0395478169</v>
      </c>
      <c r="R55" s="25">
        <f t="array" aca="1" ref="R55" ca="1">INDEX('Lorri 401b'!L:L,MATCH('Retirement Calculator'!A55,'Lorri 401b'!N:N,0),0)</f>
        <v>4393523.7863888238</v>
      </c>
      <c r="S55" s="25">
        <f t="shared" ca="1" si="7"/>
        <v>6915792.8259366406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2500172.2650796822</v>
      </c>
      <c r="R56" s="25">
        <f t="array" aca="1" ref="R56" ca="1">INDEX('Lorri 401b'!L:L,MATCH('Retirement Calculator'!A56,'Lorri 401b'!N:N,0),0)</f>
        <v>4411830.135498777</v>
      </c>
      <c r="S56" s="25">
        <f t="shared" ca="1" si="7"/>
        <v>6912002.4005784597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2477983.4207179304</v>
      </c>
      <c r="R57" s="25">
        <f t="array" aca="1" ref="R57" ca="1">INDEX('Lorri 401b'!L:L,MATCH('Retirement Calculator'!A57,'Lorri 401b'!N:N,0),0)</f>
        <v>4430212.761063355</v>
      </c>
      <c r="S57" s="25">
        <f t="shared" ca="1" si="7"/>
        <v>6908196.1817812854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2455702.1228380045</v>
      </c>
      <c r="R58" s="25">
        <f t="array" aca="1" ref="R58" ca="1">INDEX('Lorri 401b'!L:L,MATCH('Retirement Calculator'!A58,'Lorri 401b'!N:N,0),0)</f>
        <v>4448671.9809011193</v>
      </c>
      <c r="S58" s="25">
        <f t="shared" ca="1" si="7"/>
        <v>6904374.1037391238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2433327.9862169125</v>
      </c>
      <c r="R59" s="25">
        <f t="array" aca="1" ref="R59" ca="1">INDEX('Lorri 401b'!L:L,MATCH('Retirement Calculator'!A59,'Lorri 401b'!N:N,0),0)</f>
        <v>4467208.1141548743</v>
      </c>
      <c r="S59" s="25">
        <f t="shared" ca="1" si="7"/>
        <v>6900536.1003717873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2410860.6240265658</v>
      </c>
      <c r="R60" s="25">
        <f t="array" aca="1" ref="R60" ca="1">INDEX('Lorri 401b'!L:L,MATCH('Retirement Calculator'!A60,'Lorri 401b'!N:N,0),0)</f>
        <v>4485821.4812971866</v>
      </c>
      <c r="S60" s="25">
        <f t="shared" ca="1" si="7"/>
        <v>6896682.1053237524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2388299.6478270926</v>
      </c>
      <c r="R61" s="25">
        <f t="array" aca="1" ref="R61" ca="1">INDEX('Lorri 401b'!L:L,MATCH('Retirement Calculator'!A61,'Lorri 401b'!N:N,0),0)</f>
        <v>4504512.4041359248</v>
      </c>
      <c r="S61" s="25">
        <f t="shared" ca="1" si="7"/>
        <v>6892812.0519630173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2365644.6675601215</v>
      </c>
      <c r="R62" s="25">
        <f t="array" aca="1" ref="R62" ca="1">INDEX('Lorri 401b'!L:L,MATCH('Retirement Calculator'!A62,'Lorri 401b'!N:N,0),0)</f>
        <v>4523281.2058198247</v>
      </c>
      <c r="S62" s="25">
        <f t="shared" ca="1" si="7"/>
        <v>6888925.8733799458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2342895.2915420383</v>
      </c>
      <c r="R63" s="25">
        <f t="array" aca="1" ref="R63" ca="1">INDEX('Lorri 401b'!L:L,MATCH('Retirement Calculator'!A63,'Lorri 401b'!N:N,0),0)</f>
        <v>4542128.2108440744</v>
      </c>
      <c r="S63" s="25">
        <f t="shared" ca="1" si="7"/>
        <v>6885023.5023861127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2320051.126457213</v>
      </c>
      <c r="R64" s="25">
        <f t="array" aca="1" ref="R64" ca="1">INDEX('Lorri 401b'!L:L,MATCH('Retirement Calculator'!A64,'Lorri 401b'!N:N,0),0)</f>
        <v>4561053.7450559251</v>
      </c>
      <c r="S64" s="25">
        <f t="shared" ca="1" si="7"/>
        <v>6881104.8715131376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2297111.777351201</v>
      </c>
      <c r="R65" s="25">
        <f t="array" aca="1" ref="R65" ca="1">INDEX('Lorri 401b'!L:L,MATCH('Retirement Calculator'!A65,'Lorri 401b'!N:N,0),0)</f>
        <v>4580058.1356603252</v>
      </c>
      <c r="S65" s="25">
        <f t="shared" ca="1" si="7"/>
        <v>6877169.9130115267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2274076.847623914</v>
      </c>
      <c r="R66" s="25">
        <f t="array" aca="1" ref="R66" ca="1">INDEX('Lorri 401b'!L:L,MATCH('Retirement Calculator'!A66,'Lorri 401b'!N:N,0),0)</f>
        <v>4599141.7112255767</v>
      </c>
      <c r="S66" s="25">
        <f t="shared" ca="1" si="7"/>
        <v>6873218.5588494912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2250945.9390227632</v>
      </c>
      <c r="R67" s="25">
        <f t="array" aca="1" ref="R67" ca="1">INDEX('Lorri 401b'!L:L,MATCH('Retirement Calculator'!A67,'Lorri 401b'!N:N,0),0)</f>
        <v>4618304.8016890166</v>
      </c>
      <c r="S67" s="25">
        <f t="shared" ca="1" si="7"/>
        <v>6869250.7407117803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2227718.6516357744</v>
      </c>
      <c r="R68" s="25">
        <f t="array" aca="1" ref="R68" ca="1">INDEX('Lorri 401b'!L:L,MATCH('Retirement Calculator'!A68,'Lorri 401b'!N:N,0),0)</f>
        <v>4637547.7383627212</v>
      </c>
      <c r="S68" s="25">
        <f t="shared" ca="1" si="7"/>
        <v>6865266.3899984956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2204394.5838846732</v>
      </c>
      <c r="R69" s="25">
        <f t="array" aca="1" ref="R69" ca="1">INDEX('Lorri 401b'!L:L,MATCH('Retirement Calculator'!A69,'Lorri 401b'!N:N,0),0)</f>
        <v>4656870.8539392324</v>
      </c>
      <c r="S69" s="25">
        <f t="shared" ca="1" si="7"/>
        <v>6861265.4378239056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2180973.3325179424</v>
      </c>
      <c r="R70" s="25">
        <f t="array" aca="1" ref="R70" ca="1">INDEX('Lorri 401b'!L:L,MATCH('Retirement Calculator'!A70,'Lorri 401b'!N:N,0),0)</f>
        <v>4676274.4824973121</v>
      </c>
      <c r="S70" s="25">
        <f t="shared" ca="1" si="7"/>
        <v>6857247.8150152545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2157454.4926038501</v>
      </c>
      <c r="R71" s="25">
        <f t="array" aca="1" ref="R71" ca="1">INDEX('Lorri 401b'!L:L,MATCH('Retirement Calculator'!A71,'Lorri 401b'!N:N,0),0)</f>
        <v>4695758.9595077178</v>
      </c>
      <c r="S71" s="25">
        <f t="shared" ca="1" si="7"/>
        <v>6853213.4521115683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2133837.657523449</v>
      </c>
      <c r="R72" s="25">
        <f t="array" aca="1" ref="R72" ca="1">INDEX('Lorri 401b'!L:L,MATCH('Retirement Calculator'!A72,'Lorri 401b'!N:N,0),0)</f>
        <v>4715324.6218389999</v>
      </c>
      <c r="S72" s="25">
        <f t="shared" ca="1" si="7"/>
        <v>6849162.2793624494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2110122.4189635464</v>
      </c>
      <c r="R73" s="25">
        <f t="array" aca="1" ref="R73" ca="1">INDEX('Lorri 401b'!L:L,MATCH('Retirement Calculator'!A73,'Lorri 401b'!N:N,0),0)</f>
        <v>4734971.8077633288</v>
      </c>
      <c r="S73" s="25">
        <f t="shared" ca="1" si="7"/>
        <v>6845094.2267268747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2086308.3669096439</v>
      </c>
      <c r="R74" s="25">
        <f t="array" aca="1" ref="R74" ca="1">INDEX('Lorri 401b'!L:L,MATCH('Retirement Calculator'!A74,'Lorri 401b'!N:N,0),0)</f>
        <v>4754700.8569623427</v>
      </c>
      <c r="S74" s="25">
        <f t="shared" ca="1" si="7"/>
        <v>6841009.2238719864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2062395.08963885</v>
      </c>
      <c r="R75" s="25">
        <f t="array" aca="1" ref="R75" ca="1">INDEX('Lorri 401b'!L:L,MATCH('Retirement Calculator'!A75,'Lorri 401b'!N:N,0),0)</f>
        <v>4774512.1105330195</v>
      </c>
      <c r="S75" s="25">
        <f t="shared" ca="1" si="7"/>
        <v>6836907.2001718692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2038382.1737127611</v>
      </c>
      <c r="R76" s="25">
        <f t="array" aca="1" ref="R76" ca="1">INDEX('Lorri 401b'!L:L,MATCH('Retirement Calculator'!A76,'Lorri 401b'!N:N,0),0)</f>
        <v>4794405.9109935742</v>
      </c>
      <c r="S76" s="25">
        <f t="shared" ca="1" si="7"/>
        <v>6832788.0847063353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2014269.2039703135</v>
      </c>
      <c r="R77" s="25">
        <f t="array" aca="1" ref="R77" ca="1">INDEX('Lorri 401b'!L:L,MATCH('Retirement Calculator'!A77,'Lorri 401b'!N:N,0),0)</f>
        <v>4814382.6022893805</v>
      </c>
      <c r="S77" s="25">
        <f t="shared" ca="1" si="7"/>
        <v>6828651.8062596936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2013552.4641181619</v>
      </c>
      <c r="R78" s="25">
        <f t="array" aca="1" ref="R78" ca="1">INDEX('Lorri 401b'!L:L,MATCH('Retirement Calculator'!A78,'Lorri 401b'!N:N,0),0)</f>
        <v>4810945.829201363</v>
      </c>
      <c r="S78" s="25">
        <f t="shared" ca="1" si="7"/>
        <v>6824498.2933195252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2012832.7378499599</v>
      </c>
      <c r="R79" s="25">
        <f t="array" aca="1" ref="R79" ca="1">INDEX('Lorri 401b'!L:L,MATCH('Retirement Calculator'!A79,'Lorri 401b'!N:N,0),0)</f>
        <v>4807494.7362254793</v>
      </c>
      <c r="S79" s="25">
        <f t="shared" ca="1" si="7"/>
        <v>6820327.4740754394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2012110.0127223069</v>
      </c>
      <c r="R80" s="25">
        <f t="array" aca="1" ref="R80" ca="1">INDEX('Lorri 401b'!L:L,MATCH('Retirement Calculator'!A80,'Lorri 401b'!N:N,0),0)</f>
        <v>4804029.2636955287</v>
      </c>
      <c r="S80" s="25">
        <f t="shared" ca="1" si="7"/>
        <v>6816139.2764178356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2011384.2762399553</v>
      </c>
      <c r="R81" s="25">
        <f t="array" aca="1" ref="R81" ca="1">INDEX('Lorri 401b'!L:L,MATCH('Retirement Calculator'!A81,'Lorri 401b'!N:N,0),0)</f>
        <v>4800549.3516967036</v>
      </c>
      <c r="S81" s="25">
        <f t="shared" ca="1" si="7"/>
        <v>6811933.6279366594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2010655.5158555941</v>
      </c>
      <c r="R82" s="25">
        <f t="array" aca="1" ref="R82" ca="1">INDEX('Lorri 401b'!L:L,MATCH('Retirement Calculator'!A82,'Lorri 401b'!N:N,0),0)</f>
        <v>4797054.9400645504</v>
      </c>
      <c r="S82" s="25">
        <f t="shared" ca="1" si="7"/>
        <v>6807710.4559201449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2009923.7189696312</v>
      </c>
      <c r="R83" s="25">
        <f t="array" aca="1" ref="R83" ca="1">INDEX('Lorri 401b'!L:L,MATCH('Retirement Calculator'!A83,'Lorri 401b'!N:N,0),0)</f>
        <v>4793545.9683839297</v>
      </c>
      <c r="S83" s="25">
        <f t="shared" ca="1" si="7"/>
        <v>6803469.6873535607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2009188.8729299768</v>
      </c>
      <c r="R84" s="25">
        <f t="array" aca="1" ref="R84" ca="1">INDEX('Lorri 401b'!L:L,MATCH('Retirement Calculator'!A84,'Lorri 401b'!N:N,0),0)</f>
        <v>4790022.3759879731</v>
      </c>
      <c r="S84" s="25">
        <f t="shared" ca="1" si="7"/>
        <v>6799211.2489179503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2008450.9650318238</v>
      </c>
      <c r="R85" s="25">
        <f t="array" aca="1" ref="R85" ca="1">INDEX('Lorri 401b'!L:L,MATCH('Retirement Calculator'!A85,'Lorri 401b'!N:N,0),0)</f>
        <v>4786484.1019570334</v>
      </c>
      <c r="S85" s="25">
        <f t="shared" ca="1" si="7"/>
        <v>6794935.0669888575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2007709.9825174287</v>
      </c>
      <c r="R86" s="25">
        <f t="array" aca="1" ref="R86" ca="1">INDEX('Lorri 401b'!L:L,MATCH('Retirement Calculator'!A86,'Lorri 401b'!N:N,0),0)</f>
        <v>4782931.0851176316</v>
      </c>
      <c r="S86" s="25">
        <f t="shared" ca="1" si="7"/>
        <v>6790641.0676350603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2006965.9125758901</v>
      </c>
      <c r="R87" s="25">
        <f t="array" aca="1" ref="R87" ca="1">INDEX('Lorri 401b'!L:L,MATCH('Retirement Calculator'!A87,'Lorri 401b'!N:N,0),0)</f>
        <v>4779363.2640413987</v>
      </c>
      <c r="S87" s="25">
        <f t="shared" ca="1" si="7"/>
        <v>6786329.176617289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2006218.7423429284</v>
      </c>
      <c r="R88" s="25">
        <f t="array" aca="1" ref="R88" ca="1">INDEX('Lorri 401b'!L:L,MATCH('Retirement Calculator'!A88,'Lorri 401b'!N:N,0),0)</f>
        <v>4775780.5770440148</v>
      </c>
      <c r="S88" s="25">
        <f t="shared" ca="1" si="7"/>
        <v>6781999.3193869432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2005468.4589006628</v>
      </c>
      <c r="R89" s="25">
        <f t="array" aca="1" ref="R89" ca="1">INDEX('Lorri 401b'!L:L,MATCH('Retirement Calculator'!A89,'Lorri 401b'!N:N,0),0)</f>
        <v>4772182.9621841414</v>
      </c>
      <c r="S89" s="25">
        <f t="shared" ca="1" si="7"/>
        <v>6777651.4210848045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2004715.0492773878</v>
      </c>
      <c r="R90" s="25">
        <f t="array" aca="1" ref="R90" ca="1">INDEX('Lorri 401b'!L:L,MATCH('Retirement Calculator'!A90,'Lorri 401b'!N:N,0),0)</f>
        <v>4768570.3572623525</v>
      </c>
      <c r="S90" s="25">
        <f t="shared" ca="1" si="7"/>
        <v>6773285.40653974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2003958.5004473492</v>
      </c>
      <c r="R91" s="25">
        <f t="array" aca="1" ref="R91" ca="1">INDEX('Lorri 401b'!L:L,MATCH('Retirement Calculator'!A91,'Lorri 401b'!N:N,0),0)</f>
        <v>4764942.6998200556</v>
      </c>
      <c r="S91" s="25">
        <f t="shared" ca="1" si="7"/>
        <v>6768901.2002674043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2003198.7993305186</v>
      </c>
      <c r="R92" s="25">
        <f t="array" aca="1" ref="R92" ca="1">INDEX('Lorri 401b'!L:L,MATCH('Retirement Calculator'!A92,'Lorri 401b'!N:N,0),0)</f>
        <v>4761299.9271384161</v>
      </c>
      <c r="S92" s="25">
        <f t="shared" ca="1" si="7"/>
        <v>6764498.7264689347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2002435.9327923679</v>
      </c>
      <c r="R93" s="25">
        <f t="array" aca="1" ref="R93" ca="1">INDEX('Lorri 401b'!L:L,MATCH('Retirement Calculator'!A93,'Lorri 401b'!N:N,0),0)</f>
        <v>4757641.97623727</v>
      </c>
      <c r="S93" s="25">
        <f t="shared" ca="1" si="7"/>
        <v>6760077.9090296384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2001669.8876436416</v>
      </c>
      <c r="R94" s="25">
        <f t="array" aca="1" ref="R94" ca="1">INDEX('Lorri 401b'!L:L,MATCH('Retirement Calculator'!A94,'Lorri 401b'!N:N,0),0)</f>
        <v>4753968.7838740358</v>
      </c>
      <c r="S94" s="25">
        <f t="shared" ca="1" si="7"/>
        <v>6755638.6715176776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2000900.6506401289</v>
      </c>
      <c r="R95" s="25">
        <f t="array" aca="1" ref="R95" ca="1">INDEX('Lorri 401b'!L:L,MATCH('Retirement Calculator'!A95,'Lorri 401b'!N:N,0),0)</f>
        <v>4750280.2865426214</v>
      </c>
      <c r="S95" s="25">
        <f t="shared" ca="1" si="7"/>
        <v>6751180.9371827506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2000128.208482435</v>
      </c>
      <c r="R96" s="25">
        <f t="array" aca="1" ref="R96" ca="1">INDEX('Lorri 401b'!L:L,MATCH('Retirement Calculator'!A96,'Lorri 401b'!N:N,0),0)</f>
        <v>4746576.4204723258</v>
      </c>
      <c r="S96" s="25">
        <f t="shared" ca="1" si="7"/>
        <v>6746704.6289547607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1999352.5478157506</v>
      </c>
      <c r="R97" s="25">
        <f t="array" aca="1" ref="R97" ca="1">INDEX('Lorri 401b'!L:L,MATCH('Retirement Calculator'!A97,'Lorri 401b'!N:N,0),0)</f>
        <v>4742857.1216267375</v>
      </c>
      <c r="S97" s="25">
        <f t="shared" ca="1" si="7"/>
        <v>6742209.6694424879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1998573.6552296218</v>
      </c>
      <c r="R98" s="25">
        <f t="array" aca="1" ref="R98" ca="1">INDEX('Lorri 401b'!L:L,MATCH('Retirement Calculator'!A98,'Lorri 401b'!N:N,0),0)</f>
        <v>4739122.3257026263</v>
      </c>
      <c r="S98" s="25">
        <f t="shared" ca="1" si="7"/>
        <v>6737695.9809322478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1997791.5172577174</v>
      </c>
      <c r="R99" s="25">
        <f t="array" aca="1" ref="R99" ca="1">INDEX('Lorri 401b'!L:L,MATCH('Retirement Calculator'!A99,'Lorri 401b'!N:N,0),0)</f>
        <v>4735371.9681288311</v>
      </c>
      <c r="S99" s="25">
        <f t="shared" ca="1" si="7"/>
        <v>6733163.4853865486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1997006.1203775967</v>
      </c>
      <c r="R100" s="25">
        <f t="array" aca="1" ref="R100" ca="1">INDEX('Lorri 401b'!L:L,MATCH('Retirement Calculator'!A100,'Lorri 401b'!N:N,0),0)</f>
        <v>4731605.9840651453</v>
      </c>
      <c r="S100" s="25">
        <f t="shared" ca="1" si="7"/>
        <v>6728612.1044427417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1996217.4510104754</v>
      </c>
      <c r="R101" s="25">
        <f t="array" aca="1" ref="R101" ca="1">INDEX('Lorri 401b'!L:L,MATCH('Retirement Calculator'!A101,'Lorri 401b'!N:N,0),0)</f>
        <v>4727824.3084011935</v>
      </c>
      <c r="S101" s="25">
        <f t="shared" ca="1" si="7"/>
        <v>6724041.7594116684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1995425.4955209913</v>
      </c>
      <c r="R102" s="25">
        <f t="array" aca="1" ref="R102" ca="1">INDEX('Lorri 401b'!L:L,MATCH('Retirement Calculator'!A102,'Lorri 401b'!N:N,0),0)</f>
        <v>4724026.8757553091</v>
      </c>
      <c r="S102" s="25">
        <f t="shared" ca="1" si="7"/>
        <v>6719452.3712763004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1994630.2402169676</v>
      </c>
      <c r="R103" s="25">
        <f t="array" aca="1" ref="R103" ca="1">INDEX('Lorri 401b'!L:L,MATCH('Retirement Calculator'!A103,'Lorri 401b'!N:N,0),0)</f>
        <v>4720213.6204733998</v>
      </c>
      <c r="S103" s="25">
        <f t="shared" ca="1" si="7"/>
        <v>6714843.8606903674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1993831.6713491771</v>
      </c>
      <c r="R104" s="25">
        <f t="array" aca="1" ref="R104" ca="1">INDEX('Lorri 401b'!L:L,MATCH('Retirement Calculator'!A104,'Lorri 401b'!N:N,0),0)</f>
        <v>4716384.4766278155</v>
      </c>
      <c r="S104" s="25">
        <f t="shared" ca="1" si="7"/>
        <v>6710216.1479769927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1993029.7751111041</v>
      </c>
      <c r="R105" s="25">
        <f t="array" aca="1" ref="R105" ca="1">INDEX('Lorri 401b'!L:L,MATCH('Retirement Calculator'!A105,'Lorri 401b'!N:N,0),0)</f>
        <v>4712539.3780162083</v>
      </c>
      <c r="S105" s="25">
        <f t="shared" ca="1" si="7"/>
        <v>6705569.1531273127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1992224.5376387059</v>
      </c>
      <c r="R106" s="25">
        <f t="array" aca="1" ref="R106" ca="1">INDEX('Lorri 401b'!L:L,MATCH('Retirement Calculator'!A106,'Lorri 401b'!N:N,0),0)</f>
        <v>4708678.2581603862</v>
      </c>
      <c r="S106" s="25">
        <f t="shared" ca="1" si="7"/>
        <v>6700902.7957990924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1991415.9450101727</v>
      </c>
      <c r="R107" s="25">
        <f t="array" aca="1" ref="R107" ca="1">INDEX('Lorri 401b'!L:L,MATCH('Retirement Calculator'!A107,'Lorri 401b'!N:N,0),0)</f>
        <v>4704801.0503051644</v>
      </c>
      <c r="S107" s="25">
        <f t="shared" ca="1" si="7"/>
        <v>6696216.9953153376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1991282.899927354</v>
      </c>
      <c r="R108" s="25">
        <f t="array" aca="1" ref="R108" ca="1">INDEX('Lorri 401b'!L:L,MATCH('Retirement Calculator'!A108,'Lorri 401b'!N:N,0),0)</f>
        <v>4702658.85406888</v>
      </c>
      <c r="S108" s="25">
        <f t="shared" ca="1" si="7"/>
        <v>6693941.7539962344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1991149.3004900236</v>
      </c>
      <c r="R109" s="25">
        <f t="array" aca="1" ref="R109" ca="1">INDEX('Lorri 401b'!L:L,MATCH('Retirement Calculator'!A109,'Lorri 401b'!N:N,0),0)</f>
        <v>4700507.7320149448</v>
      </c>
      <c r="S109" s="25">
        <f t="shared" ca="1" si="7"/>
        <v>6691657.0325049683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1991015.1443883709</v>
      </c>
      <c r="R110" s="25">
        <f t="array" aca="1" ref="R110" ca="1">INDEX('Lorri 401b'!L:L,MATCH('Retirement Calculator'!A110,'Lorri 401b'!N:N,0),0)</f>
        <v>4698347.6469524512</v>
      </c>
      <c r="S110" s="25">
        <f t="shared" ca="1" si="7"/>
        <v>6689362.7913408224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1990880.4293029613</v>
      </c>
      <c r="R111" s="25">
        <f t="array" aca="1" ref="R111" ca="1">INDEX('Lorri 401b'!L:L,MATCH('Retirement Calculator'!A111,'Lorri 401b'!N:N,0),0)</f>
        <v>4696178.5615355307</v>
      </c>
      <c r="S111" s="25">
        <f t="shared" ca="1" si="7"/>
        <v>6687058.9908384923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1990745.1529046958</v>
      </c>
      <c r="R112" s="25">
        <f t="array" aca="1" ref="R112" ca="1">INDEX('Lorri 401b'!L:L,MATCH('Retirement Calculator'!A112,'Lorri 401b'!N:N,0),0)</f>
        <v>4694000.4382627066</v>
      </c>
      <c r="S112" s="25">
        <f t="shared" ca="1" si="7"/>
        <v>6684745.5911674025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1990609.312854771</v>
      </c>
      <c r="R113" s="25">
        <f t="array" aca="1" ref="R113" ca="1">INDEX('Lorri 401b'!L:L,MATCH('Retirement Calculator'!A113,'Lorri 401b'!N:N,0),0)</f>
        <v>4691813.2394762458</v>
      </c>
      <c r="S113" s="25">
        <f t="shared" ca="1" si="7"/>
        <v>6682422.5523310173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1990472.9068046382</v>
      </c>
      <c r="R114" s="25">
        <f t="array" aca="1" ref="R114" ca="1">INDEX('Lorri 401b'!L:L,MATCH('Retirement Calculator'!A114,'Lorri 401b'!N:N,0),0)</f>
        <v>4689616.9273615079</v>
      </c>
      <c r="S114" s="25">
        <f t="shared" ca="1" si="7"/>
        <v>6680089.8341661459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1990335.932395963</v>
      </c>
      <c r="R115" s="25">
        <f t="array" aca="1" ref="R115" ca="1">INDEX('Lorri 401b'!L:L,MATCH('Retirement Calculator'!A115,'Lorri 401b'!N:N,0),0)</f>
        <v>4687411.4639462922</v>
      </c>
      <c r="S115" s="25">
        <f t="shared" ca="1" si="7"/>
        <v>6677747.3963422552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1990198.3872605851</v>
      </c>
      <c r="R116" s="25">
        <f t="array" aca="1" ref="R116" ca="1">INDEX('Lorri 401b'!L:L,MATCH('Retirement Calculator'!A116,'Lorri 401b'!N:N,0),0)</f>
        <v>4685196.8111001793</v>
      </c>
      <c r="S116" s="25">
        <f t="shared" ca="1" si="7"/>
        <v>6675395.1983607644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1990060.2690204764</v>
      </c>
      <c r="R117" s="25">
        <f t="array" aca="1" ref="R117" ca="1">INDEX('Lorri 401b'!L:L,MATCH('Retirement Calculator'!A117,'Lorri 401b'!N:N,0),0)</f>
        <v>4682972.9305338738</v>
      </c>
      <c r="S117" s="25">
        <f t="shared" ca="1" si="7"/>
        <v>6673033.1995543502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1989921.5752877006</v>
      </c>
      <c r="R118" s="25">
        <f t="array" aca="1" ref="R118" ca="1">INDEX('Lorri 401b'!L:L,MATCH('Retirement Calculator'!A118,'Lorri 401b'!N:N,0),0)</f>
        <v>4680739.7837985428</v>
      </c>
      <c r="S118" s="25">
        <f t="shared" ca="1" si="7"/>
        <v>6670661.3590862434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1989782.3036643716</v>
      </c>
      <c r="R119" s="25">
        <f t="array" aca="1" ref="R119" ca="1">INDEX('Lorri 401b'!L:L,MATCH('Retirement Calculator'!A119,'Lorri 401b'!N:N,0),0)</f>
        <v>4678497.3322851472</v>
      </c>
      <c r="S119" s="25">
        <f t="shared" ca="1" si="7"/>
        <v>6668279.6359495185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1989642.4517426121</v>
      </c>
      <c r="R120" s="25">
        <f t="array" aca="1" ref="R120" ca="1">INDEX('Lorri 401b'!L:L,MATCH('Retirement Calculator'!A120,'Lorri 401b'!N:N,0),0)</f>
        <v>4676245.5372237796</v>
      </c>
      <c r="S120" s="25">
        <f t="shared" ca="1" si="7"/>
        <v>6665887.9889663914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1989502.0171045118</v>
      </c>
      <c r="R121" s="25">
        <f t="array" aca="1" ref="R121" ca="1">INDEX('Lorri 401b'!L:L,MATCH('Retirement Calculator'!A121,'Lorri 401b'!N:N,0),0)</f>
        <v>4673984.3596829893</v>
      </c>
      <c r="S121" s="25">
        <f t="shared" ca="1" si="7"/>
        <v>6663486.3767875014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1989360.9973220862</v>
      </c>
      <c r="R122" s="25">
        <f t="array" aca="1" ref="R122" ca="1">INDEX('Lorri 401b'!L:L,MATCH('Retirement Calculator'!A122,'Lorri 401b'!N:N,0),0)</f>
        <v>4671713.7605691124</v>
      </c>
      <c r="S122" s="25">
        <f t="shared" ca="1" si="7"/>
        <v>6661074.7578911986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1989219.3899572338</v>
      </c>
      <c r="R123" s="25">
        <f t="array" aca="1" ref="R123" ca="1">INDEX('Lorri 401b'!L:L,MATCH('Retirement Calculator'!A123,'Lorri 401b'!N:N,0),0)</f>
        <v>4669433.7006255947</v>
      </c>
      <c r="S123" s="25">
        <f t="shared" ca="1" si="7"/>
        <v>6658653.090582829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1989077.1925616944</v>
      </c>
      <c r="R124" s="25">
        <f t="array" aca="1" ref="R124" ca="1">INDEX('Lorri 401b'!L:L,MATCH('Retirement Calculator'!A124,'Lorri 401b'!N:N,0),0)</f>
        <v>4667144.1404323122</v>
      </c>
      <c r="S124" s="25">
        <f t="shared" ca="1" si="7"/>
        <v>6656221.3329940066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1988934.402677007</v>
      </c>
      <c r="R125" s="25">
        <f t="array" aca="1" ref="R125" ca="1">INDEX('Lorri 401b'!L:L,MATCH('Retirement Calculator'!A125,'Lorri 401b'!N:N,0),0)</f>
        <v>4664845.0404048907</v>
      </c>
      <c r="S125" s="25">
        <f t="shared" ca="1" si="7"/>
        <v>6653779.4430818977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1988791.0178344669</v>
      </c>
      <c r="R126" s="25">
        <f t="array" aca="1" ref="R126" ca="1">INDEX('Lorri 401b'!L:L,MATCH('Retirement Calculator'!A126,'Lorri 401b'!N:N,0),0)</f>
        <v>4662536.3607940217</v>
      </c>
      <c r="S126" s="25">
        <f t="shared" ca="1" si="7"/>
        <v>6651327.3786284886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1988647.0355550828</v>
      </c>
      <c r="R127" s="25">
        <f t="array" aca="1" ref="R127" ca="1">INDEX('Lorri 401b'!L:L,MATCH('Retirement Calculator'!A127,'Lorri 401b'!N:N,0),0)</f>
        <v>4660218.0616847742</v>
      </c>
      <c r="S127" s="25">
        <f t="shared" ca="1" si="7"/>
        <v>6648865.0972398575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1988502.4533495347</v>
      </c>
      <c r="R128" s="25">
        <f t="array" aca="1" ref="R128" ca="1">INDEX('Lorri 401b'!L:L,MATCH('Retirement Calculator'!A128,'Lorri 401b'!N:N,0),0)</f>
        <v>4657890.1029959051</v>
      </c>
      <c r="S128" s="25">
        <f t="shared" ca="1" si="7"/>
        <v>6646392.5563454395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1988357.26871813</v>
      </c>
      <c r="R129" s="25">
        <f t="array" aca="1" ref="R129" ca="1">INDEX('Lorri 401b'!L:L,MATCH('Retirement Calculator'!A129,'Lorri 401b'!N:N,0),0)</f>
        <v>4655552.4444791656</v>
      </c>
      <c r="S129" s="25">
        <f t="shared" ca="1" si="7"/>
        <v>6643909.7131972956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1988211.4791507612</v>
      </c>
      <c r="R130" s="25">
        <f t="array" aca="1" ref="R130" ca="1">INDEX('Lorri 401b'!L:L,MATCH('Retirement Calculator'!A130,'Lorri 401b'!N:N,0),0)</f>
        <v>4653205.0457186066</v>
      </c>
      <c r="S130" s="25">
        <f t="shared" ca="1" si="7"/>
        <v>6641416.5248693675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1988065.0821268614</v>
      </c>
      <c r="R131" s="25">
        <f t="array" aca="1" ref="R131" ca="1">INDEX('Lorri 401b'!L:L,MATCH('Retirement Calculator'!A131,'Lorri 401b'!N:N,0),0)</f>
        <v>4650847.866129878</v>
      </c>
      <c r="S131" s="25">
        <f t="shared" ca="1" si="7"/>
        <v>6638912.9482567394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1987918.0751153622</v>
      </c>
      <c r="R132" s="25">
        <f t="array" aca="1" ref="R132" ca="1">INDEX('Lorri 401b'!L:L,MATCH('Retirement Calculator'!A132,'Lorri 401b'!N:N,0),0)</f>
        <v>4648480.8649595296</v>
      </c>
      <c r="S132" s="25">
        <f t="shared" ca="1" si="7"/>
        <v>6636398.9400748918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1987770.4555746485</v>
      </c>
      <c r="R133" s="25">
        <f t="array" aca="1" ref="R133" ca="1">INDEX('Lorri 401b'!L:L,MATCH('Retirement Calculator'!A133,'Lorri 401b'!N:N,0),0)</f>
        <v>4646104.001284305</v>
      </c>
      <c r="S133" s="25">
        <f t="shared" ca="1" si="7"/>
        <v>6633874.4568589535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1987622.220952515</v>
      </c>
      <c r="R134" s="25">
        <f t="array" aca="1" ref="R134" ca="1">INDEX('Lorri 401b'!L:L,MATCH('Retirement Calculator'!A134,'Lorri 401b'!N:N,0),0)</f>
        <v>4643717.2340104338</v>
      </c>
      <c r="S134" s="25">
        <f t="shared" ca="1" si="7"/>
        <v>6631339.4549629483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1987473.3686861228</v>
      </c>
      <c r="R135" s="25">
        <f t="array" aca="1" ref="R135" ca="1">INDEX('Lorri 401b'!L:L,MATCH('Retirement Calculator'!A135,'Lorri 401b'!N:N,0),0)</f>
        <v>4641320.5218729218</v>
      </c>
      <c r="S135" s="25">
        <f t="shared" ca="1" si="7"/>
        <v>6628793.8905590447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1987323.896201954</v>
      </c>
      <c r="R136" s="25">
        <f t="array" aca="1" ref="R136" ca="1">INDEX('Lorri 401b'!L:L,MATCH('Retirement Calculator'!A136,'Lorri 401b'!N:N,0),0)</f>
        <v>4638913.8234348362</v>
      </c>
      <c r="S136" s="25">
        <f t="shared" ca="1" si="7"/>
        <v>6626237.7196367905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1987173.8009157677</v>
      </c>
      <c r="R137" s="25">
        <f t="array" aca="1" ref="R137" ca="1">INDEX('Lorri 401b'!L:L,MATCH('Retirement Calculator'!A137,'Lorri 401b'!N:N,0),0)</f>
        <v>4636497.0970865926</v>
      </c>
      <c r="S137" s="25">
        <f t="shared" ca="1" si="7"/>
        <v>6623670.89800236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1987023.0802325555</v>
      </c>
      <c r="R138" s="25">
        <f t="array" aca="1" ref="R138" ca="1">INDEX('Lorri 401b'!L:L,MATCH('Retirement Calculator'!A138,'Lorri 401b'!N:N,0),0)</f>
        <v>4634070.3010452306</v>
      </c>
      <c r="S138" s="25">
        <f t="shared" ca="1" si="7"/>
        <v>6621093.3812777866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1986871.7315464967</v>
      </c>
      <c r="R139" s="25">
        <f t="array" aca="1" ref="R139" ca="1">INDEX('Lorri 401b'!L:L,MATCH('Retirement Calculator'!A139,'Lorri 401b'!N:N,0),0)</f>
        <v>4631633.3933536969</v>
      </c>
      <c r="S139" s="25">
        <f t="shared" ca="1" si="7"/>
        <v>6618505.1249001939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1986719.7522409128</v>
      </c>
      <c r="R140" s="25">
        <f t="array" aca="1" ref="R140" ca="1">INDEX('Lorri 401b'!L:L,MATCH('Retirement Calculator'!A140,'Lorri 401b'!N:N,0),0)</f>
        <v>4629186.331880115</v>
      </c>
      <c r="S140" s="25">
        <f t="shared" ca="1" si="7"/>
        <v>6615906.084121028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1986567.1396882222</v>
      </c>
      <c r="R141" s="25">
        <f t="array" aca="1" ref="R141" ca="1">INDEX('Lorri 401b'!L:L,MATCH('Retirement Calculator'!A141,'Lorri 401b'!N:N,0),0)</f>
        <v>4626729.0743170595</v>
      </c>
      <c r="S141" s="25">
        <f t="shared" ca="1" si="7"/>
        <v>6613296.2140052821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1986413.8912498953</v>
      </c>
      <c r="R142" s="25">
        <f t="array" aca="1" ref="R142" ca="1">INDEX('Lorri 401b'!L:L,MATCH('Retirement Calculator'!A142,'Lorri 401b'!N:N,0),0)</f>
        <v>4624261.5781808244</v>
      </c>
      <c r="S142" s="25">
        <f t="shared" ca="1" si="7"/>
        <v>6610675.4694307195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1986260.0042764088</v>
      </c>
      <c r="R143" s="25">
        <f t="array" aca="1" ref="R143" ca="1">INDEX('Lorri 401b'!L:L,MATCH('Retirement Calculator'!A143,'Lorri 401b'!N:N,0),0)</f>
        <v>4621783.8008106891</v>
      </c>
      <c r="S143" s="25">
        <f t="shared" ca="1" si="7"/>
        <v>6608043.8050870979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1986105.4761071994</v>
      </c>
      <c r="R144" s="25">
        <f t="array" aca="1" ref="R144" ca="1">INDEX('Lorri 401b'!L:L,MATCH('Retirement Calculator'!A144,'Lorri 401b'!N:N,0),0)</f>
        <v>4619295.6993681779</v>
      </c>
      <c r="S144" s="25">
        <f t="shared" ca="1" si="7"/>
        <v>6605401.1754753776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1985950.3040706182</v>
      </c>
      <c r="R145" s="25">
        <f t="array" aca="1" ref="R145" ca="1">INDEX('Lorri 401b'!L:L,MATCH('Retirement Calculator'!A145,'Lorri 401b'!N:N,0),0)</f>
        <v>4616797.2308363225</v>
      </c>
      <c r="S145" s="25">
        <f t="shared" ca="1" si="7"/>
        <v>6602747.5349069405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1985794.4854838848</v>
      </c>
      <c r="R146" s="25">
        <f t="array" aca="1" ref="R146" ca="1">INDEX('Lorri 401b'!L:L,MATCH('Retirement Calculator'!A146,'Lorri 401b'!N:N,0),0)</f>
        <v>4614288.3520189179</v>
      </c>
      <c r="S146" s="25">
        <f t="shared" ca="1" si="7"/>
        <v>6600082.8375028027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1985638.0176530399</v>
      </c>
      <c r="R147" s="25">
        <f t="array" aca="1" ref="R147" ca="1">INDEX('Lorri 401b'!L:L,MATCH('Retirement Calculator'!A147,'Lorri 401b'!N:N,0),0)</f>
        <v>4611769.0195397744</v>
      </c>
      <c r="S147" s="25">
        <f t="shared" ca="1" si="7"/>
        <v>6597407.0371928141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1985480.8978728999</v>
      </c>
      <c r="R148" s="25">
        <f t="array" aca="1" ref="R148" ca="1">INDEX('Lorri 401b'!L:L,MATCH('Retirement Calculator'!A148,'Lorri 401b'!N:N,0),0)</f>
        <v>4609239.189841968</v>
      </c>
      <c r="S148" s="25">
        <f t="shared" ca="1" si="7"/>
        <v>6594720.0877148677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1985323.1234270092</v>
      </c>
      <c r="R149" s="25">
        <f t="array" aca="1" ref="R149" ca="1">INDEX('Lorri 401b'!L:L,MATCH('Retirement Calculator'!A149,'Lorri 401b'!N:N,0),0)</f>
        <v>4606698.819187087</v>
      </c>
      <c r="S149" s="25">
        <f t="shared" ca="1" si="7"/>
        <v>6592021.9426140962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1985164.6915875939</v>
      </c>
      <c r="R150" s="25">
        <f t="array" aca="1" ref="R150" ca="1">INDEX('Lorri 401b'!L:L,MATCH('Retirement Calculator'!A150,'Lorri 401b'!N:N,0),0)</f>
        <v>4604147.8636544775</v>
      </c>
      <c r="S150" s="25">
        <f t="shared" ca="1" si="7"/>
        <v>6589312.5552420709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1985005.5996155145</v>
      </c>
      <c r="R151" s="25">
        <f t="array" aca="1" ref="R151" ca="1">INDEX('Lorri 401b'!L:L,MATCH('Retirement Calculator'!A151,'Lorri 401b'!N:N,0),0)</f>
        <v>4601586.2791404817</v>
      </c>
      <c r="S151" s="25">
        <f t="shared" ca="1" si="7"/>
        <v>6586591.878755996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1984845.8447602182</v>
      </c>
      <c r="R152" s="25">
        <f t="array" aca="1" ref="R152" ca="1">INDEX('Lorri 401b'!L:L,MATCH('Retirement Calculator'!A152,'Lorri 401b'!N:N,0),0)</f>
        <v>4599014.0213576779</v>
      </c>
      <c r="S152" s="25">
        <f t="shared" ca="1" si="7"/>
        <v>6583859.8661178965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1984685.4242596913</v>
      </c>
      <c r="R153" s="25">
        <f t="array" aca="1" ref="R153" ca="1">INDEX('Lorri 401b'!L:L,MATCH('Retirement Calculator'!A153,'Lorri 401b'!N:N,0),0)</f>
        <v>4596431.045834112</v>
      </c>
      <c r="S153" s="25">
        <f t="shared" ca="1" si="7"/>
        <v>6581116.4700938035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1984524.3353404121</v>
      </c>
      <c r="R154" s="25">
        <f t="array" aca="1" ref="R154" ca="1">INDEX('Lorri 401b'!L:L,MATCH('Retirement Calculator'!A154,'Lorri 401b'!N:N,0),0)</f>
        <v>4593837.3079125313</v>
      </c>
      <c r="S154" s="25">
        <f t="shared" ca="1" si="7"/>
        <v>6578361.6432529436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1984362.5752173027</v>
      </c>
      <c r="R155" s="25">
        <f t="array" aca="1" ref="R155" ca="1">INDEX('Lorri 401b'!L:L,MATCH('Retirement Calculator'!A155,'Lorri 401b'!N:N,0),0)</f>
        <v>4591232.7627496114</v>
      </c>
      <c r="S155" s="25">
        <f t="shared" ca="1" si="7"/>
        <v>6575595.3379669143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1984200.1410936804</v>
      </c>
      <c r="R156" s="25">
        <f t="array" aca="1" ref="R156" ca="1">INDEX('Lorri 401b'!L:L,MATCH('Retirement Calculator'!A156,'Lorri 401b'!N:N,0),0)</f>
        <v>4588617.3653151793</v>
      </c>
      <c r="S156" s="25">
        <f t="shared" ca="1" si="7"/>
        <v>6572817.50640886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1984037.0301612096</v>
      </c>
      <c r="R157" s="25">
        <f t="array" aca="1" ref="R157" ca="1">INDEX('Lorri 401b'!L:L,MATCH('Retirement Calculator'!A157,'Lorri 401b'!N:N,0),0)</f>
        <v>4585991.070391437</v>
      </c>
      <c r="S157" s="25">
        <f t="shared" ca="1" si="7"/>
        <v>6570028.1005526464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1983873.2395998535</v>
      </c>
      <c r="R158" s="25">
        <f t="array" aca="1" ref="R158" ca="1">INDEX('Lorri 401b'!L:L,MATCH('Retirement Calculator'!A158,'Lorri 401b'!N:N,0),0)</f>
        <v>4583353.8325721789</v>
      </c>
      <c r="S158" s="25">
        <f t="shared" ca="1" si="7"/>
        <v>6567227.0721720327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1983708.7665778252</v>
      </c>
      <c r="R159" s="25">
        <f t="array" aca="1" ref="R159" ca="1">INDEX('Lorri 401b'!L:L,MATCH('Retirement Calculator'!A159,'Lorri 401b'!N:N,0),0)</f>
        <v>4580705.6062620068</v>
      </c>
      <c r="S159" s="25">
        <f t="shared" ca="1" si="7"/>
        <v>6564414.3728398317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1983543.6082515384</v>
      </c>
      <c r="R160" s="25">
        <f t="array" aca="1" ref="R160" ca="1">INDEX('Lorri 401b'!L:L,MATCH('Retirement Calculator'!A160,'Lorri 401b'!N:N,0),0)</f>
        <v>4578046.345675543</v>
      </c>
      <c r="S160" s="25">
        <f t="shared" ca="1" si="7"/>
        <v>6561589.9539270811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1983377.7617655587</v>
      </c>
      <c r="R161" s="25">
        <f t="array" aca="1" ref="R161" ca="1">INDEX('Lorri 401b'!L:L,MATCH('Retirement Calculator'!A161,'Lorri 401b'!N:N,0),0)</f>
        <v>4575376.0048366357</v>
      </c>
      <c r="S161" s="25">
        <f t="shared" ca="1" si="7"/>
        <v>6558753.7666021939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1983211.2242525541</v>
      </c>
      <c r="R162" s="25">
        <f t="array" aca="1" ref="R162" ca="1">INDEX('Lorri 401b'!L:L,MATCH('Retirement Calculator'!A162,'Lorri 401b'!N:N,0),0)</f>
        <v>4572694.5375775658</v>
      </c>
      <c r="S162" s="25">
        <f t="shared" ca="1" si="7"/>
        <v>6555905.7618301194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1983043.9928332453</v>
      </c>
      <c r="R163" s="25">
        <f t="array" aca="1" ref="R163" ca="1">INDEX('Lorri 401b'!L:L,MATCH('Retirement Calculator'!A163,'Lorri 401b'!N:N,0),0)</f>
        <v>4570001.8975382494</v>
      </c>
      <c r="S163" s="25">
        <f t="shared" ca="1" si="7"/>
        <v>6553045.8903714949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1982876.064616356</v>
      </c>
      <c r="R164" s="25">
        <f t="array" aca="1" ref="R164" ca="1">INDEX('Lorri 401b'!L:L,MATCH('Retirement Calculator'!A164,'Lorri 401b'!N:N,0),0)</f>
        <v>4567298.0381654361</v>
      </c>
      <c r="S164" s="25">
        <f t="shared" ca="1" si="7"/>
        <v>6550174.1027817922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1982707.4366985632</v>
      </c>
      <c r="R165" s="25">
        <f t="array" aca="1" ref="R165" ca="1">INDEX('Lorri 401b'!L:L,MATCH('Retirement Calculator'!A165,'Lorri 401b'!N:N,0),0)</f>
        <v>4564582.9127119035</v>
      </c>
      <c r="S165" s="25">
        <f t="shared" ca="1" si="7"/>
        <v>6547290.3494104668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1982538.1061644461</v>
      </c>
      <c r="R166" s="25">
        <f t="array" aca="1" ref="R166" ca="1">INDEX('Lorri 401b'!L:L,MATCH('Retirement Calculator'!A166,'Lorri 401b'!N:N,0),0)</f>
        <v>4561856.4742356474</v>
      </c>
      <c r="S166" s="25">
        <f t="shared" ca="1" si="7"/>
        <v>6544394.5804000935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1982368.0700864368</v>
      </c>
      <c r="R167" s="25">
        <f t="array" aca="1" ref="R167" ca="1">INDEX('Lorri 401b'!L:L,MATCH('Retirement Calculator'!A167,'Lorri 401b'!N:N,0),0)</f>
        <v>4559118.6755990731</v>
      </c>
      <c r="S167" s="25">
        <f t="shared" ca="1" si="7"/>
        <v>6541486.7456855103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1982197.3255247693</v>
      </c>
      <c r="R168" s="25">
        <f t="array" aca="1" ref="R168" ca="1">INDEX('Lorri 401b'!L:L,MATCH('Retirement Calculator'!A168,'Lorri 401b'!N:N,0),0)</f>
        <v>4556369.4694681801</v>
      </c>
      <c r="S168" s="25">
        <f t="shared" ca="1" si="7"/>
        <v>6538566.7949929498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1982025.8695274279</v>
      </c>
      <c r="R169" s="25">
        <f t="array" aca="1" ref="R169" ca="1">INDEX('Lorri 401b'!L:L,MATCH('Retirement Calculator'!A169,'Lorri 401b'!N:N,0),0)</f>
        <v>4553608.8083117418</v>
      </c>
      <c r="S169" s="25">
        <f t="shared" ca="1" si="7"/>
        <v>6535634.6778391693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1981853.6991300979</v>
      </c>
      <c r="R170" s="25">
        <f t="array" aca="1" ref="R170" ca="1">INDEX('Lorri 401b'!L:L,MATCH('Retirement Calculator'!A170,'Lorri 401b'!N:N,0),0)</f>
        <v>4550836.6444004849</v>
      </c>
      <c r="S170" s="25">
        <f t="shared" ca="1" si="7"/>
        <v>6532690.3435305823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1981680.8113561121</v>
      </c>
      <c r="R171" s="25">
        <f t="array" aca="1" ref="R171" ca="1">INDEX('Lorri 401b'!L:L,MATCH('Retirement Calculator'!A171,'Lorri 401b'!N:N,0),0)</f>
        <v>4548052.9298062641</v>
      </c>
      <c r="S171" s="25">
        <f t="shared" ca="1" si="7"/>
        <v>6529733.7411623765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1981507.2032164014</v>
      </c>
      <c r="R172" s="25">
        <f t="array" aca="1" ref="R172" ca="1">INDEX('Lorri 401b'!L:L,MATCH('Retirement Calculator'!A172,'Lorri 401b'!N:N,0),0)</f>
        <v>4545257.6164012346</v>
      </c>
      <c r="S172" s="25">
        <f t="shared" ca="1" si="7"/>
        <v>6526764.8196176365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1981332.871709442</v>
      </c>
      <c r="R173" s="25">
        <f t="array" aca="1" ref="R173" ca="1">INDEX('Lorri 401b'!L:L,MATCH('Retirement Calculator'!A173,'Lorri 401b'!N:N,0),0)</f>
        <v>4542450.6558570173</v>
      </c>
      <c r="S173" s="25">
        <f t="shared" ca="1" si="7"/>
        <v>6523783.527566459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1981157.8138212035</v>
      </c>
      <c r="R174" s="25">
        <f t="array" aca="1" ref="R174" ca="1">INDEX('Lorri 401b'!L:L,MATCH('Retirement Calculator'!A174,'Lorri 401b'!N:N,0),0)</f>
        <v>4539631.999643866</v>
      </c>
      <c r="S174" s="25">
        <f t="shared" ca="1" si="7"/>
        <v>6520789.81346507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1980982.0265250974</v>
      </c>
      <c r="R175" s="25">
        <f t="array" aca="1" ref="R175" ca="1">INDEX('Lorri 401b'!L:L,MATCH('Retirement Calculator'!A175,'Lorri 401b'!N:N,0),0)</f>
        <v>4536801.599029826</v>
      </c>
      <c r="S175" s="25">
        <f t="shared" ca="1" si="7"/>
        <v>6517783.625554923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1980805.5067819243</v>
      </c>
      <c r="R176" s="25">
        <f t="array" aca="1" ref="R176" ca="1">INDEX('Lorri 401b'!L:L,MATCH('Retirement Calculator'!A176,'Lorri 401b'!N:N,0),0)</f>
        <v>4533959.4050798947</v>
      </c>
      <c r="S176" s="25">
        <f t="shared" ca="1" si="7"/>
        <v>6514764.9118618192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1980628.2515398213</v>
      </c>
      <c r="R177" s="25">
        <f t="array" aca="1" ref="R177" ca="1">INDEX('Lorri 401b'!L:L,MATCH('Retirement Calculator'!A177,'Lorri 401b'!N:N,0),0)</f>
        <v>4531105.3686551722</v>
      </c>
      <c r="S177" s="25">
        <f t="shared" ca="1" si="7"/>
        <v>6511733.6201949939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1980450.2577342095</v>
      </c>
      <c r="R178" s="25">
        <f t="array" aca="1" ref="R178" ca="1">INDEX('Lorri 401b'!L:L,MATCH('Retirement Calculator'!A178,'Lorri 401b'!N:N,0),0)</f>
        <v>4528239.4404120129</v>
      </c>
      <c r="S178" s="25">
        <f t="shared" ca="1" si="7"/>
        <v>6508689.6981462222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1980271.5222877411</v>
      </c>
      <c r="R179" s="25">
        <f t="array" aca="1" ref="R179" ca="1">INDEX('Lorri 401b'!L:L,MATCH('Retirement Calculator'!A179,'Lorri 401b'!N:N,0),0)</f>
        <v>4525361.5708011733</v>
      </c>
      <c r="S179" s="25">
        <f t="shared" ca="1" si="7"/>
        <v>6505633.0930889146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1980092.0421102457</v>
      </c>
      <c r="R180" s="25">
        <f t="array" aca="1" ref="R180" ca="1">INDEX('Lorri 401b'!L:L,MATCH('Retirement Calculator'!A180,'Lorri 401b'!N:N,0),0)</f>
        <v>4522471.7100669555</v>
      </c>
      <c r="S180" s="25">
        <f t="shared" ca="1" si="7"/>
        <v>6502563.7521772012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1979911.8140986774</v>
      </c>
      <c r="R181" s="25">
        <f t="array" aca="1" ref="R181" ca="1">INDEX('Lorri 401b'!L:L,MATCH('Retirement Calculator'!A181,'Lorri 401b'!N:N,0),0)</f>
        <v>4519569.8082463453</v>
      </c>
      <c r="S181" s="25">
        <f t="shared" ca="1" si="7"/>
        <v>6499481.6223450229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1979730.8351370608</v>
      </c>
      <c r="R182" s="25">
        <f t="array" aca="1" ref="R182" ca="1">INDEX('Lorri 401b'!L:L,MATCH('Retirement Calculator'!A182,'Lorri 401b'!N:N,0),0)</f>
        <v>4516655.8151681488</v>
      </c>
      <c r="S182" s="25">
        <f t="shared" ca="1" si="7"/>
        <v>6496386.6503052097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1979549.1020964375</v>
      </c>
      <c r="R183" s="25">
        <f t="array" aca="1" ref="R183" ca="1">INDEX('Lorri 401b'!L:L,MATCH('Retirement Calculator'!A183,'Lorri 401b'!N:N,0),0)</f>
        <v>4513729.680452127</v>
      </c>
      <c r="S183" s="25">
        <f t="shared" ca="1" si="7"/>
        <v>6493278.7825485645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1979366.6118348115</v>
      </c>
      <c r="R184" s="25">
        <f t="array" aca="1" ref="R184" ca="1">INDEX('Lorri 401b'!L:L,MATCH('Retirement Calculator'!A184,'Lorri 401b'!N:N,0),0)</f>
        <v>4510791.3535081213</v>
      </c>
      <c r="S184" s="25">
        <f t="shared" ca="1" si="7"/>
        <v>6490157.9653429333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1979183.3611970954</v>
      </c>
      <c r="R185" s="25">
        <f t="array" aca="1" ref="R185" ca="1">INDEX('Lorri 401b'!L:L,MATCH('Retirement Calculator'!A185,'Lorri 401b'!N:N,0),0)</f>
        <v>4507840.7835351825</v>
      </c>
      <c r="S185" s="25">
        <f t="shared" ca="1" si="7"/>
        <v>6487024.1447322778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1978999.3470150556</v>
      </c>
      <c r="R186" s="25">
        <f t="array" aca="1" ref="R186" ca="1">INDEX('Lorri 401b'!L:L,MATCH('Retirement Calculator'!A186,'Lorri 401b'!N:N,0),0)</f>
        <v>4504877.9195206901</v>
      </c>
      <c r="S186" s="25">
        <f t="shared" ca="1" si="7"/>
        <v>6483877.2665357459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1978814.5661072573</v>
      </c>
      <c r="R187" s="25">
        <f t="array" aca="1" ref="R187" ca="1">INDEX('Lorri 401b'!L:L,MATCH('Retirement Calculator'!A187,'Lorri 401b'!N:N,0),0)</f>
        <v>4501902.7102394709</v>
      </c>
      <c r="S187" s="25">
        <f t="shared" ca="1" si="7"/>
        <v>6480717.2763467282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1978629.0152790097</v>
      </c>
      <c r="R188" s="25">
        <f t="array" aca="1" ref="R188" ca="1">INDEX('Lorri 401b'!L:L,MATCH('Retirement Calculator'!A188,'Lorri 401b'!N:N,0),0)</f>
        <v>4498915.104252913</v>
      </c>
      <c r="S188" s="25">
        <f t="shared" ca="1" si="7"/>
        <v>6477544.119531923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1978442.6913223111</v>
      </c>
      <c r="R189" s="25">
        <f t="array" aca="1" ref="R189" ca="1">INDEX('Lorri 401b'!L:L,MATCH('Retirement Calculator'!A189,'Lorri 401b'!N:N,0),0)</f>
        <v>4495915.0499080773</v>
      </c>
      <c r="S189" s="25">
        <f t="shared" ca="1" si="7"/>
        <v>6474357.7412303882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1978255.5910157929</v>
      </c>
      <c r="R190" s="25">
        <f t="array" aca="1" ref="R190" ca="1">INDEX('Lorri 401b'!L:L,MATCH('Retirement Calculator'!A190,'Lorri 401b'!N:N,0),0)</f>
        <v>4492902.4953368055</v>
      </c>
      <c r="S190" s="25">
        <f t="shared" ca="1" si="7"/>
        <v>6471158.0863525979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1978067.7111246642</v>
      </c>
      <c r="R191" s="25">
        <f t="array" aca="1" ref="R191" ca="1">INDEX('Lorri 401b'!L:L,MATCH('Retirement Calculator'!A191,'Lorri 401b'!N:N,0),0)</f>
        <v>4489877.38845482</v>
      </c>
      <c r="S191" s="25">
        <f t="shared" ca="1" si="7"/>
        <v>6467945.0995794842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1977879.0484006559</v>
      </c>
      <c r="R192" s="25">
        <f t="array" aca="1" ref="R192" ca="1">INDEX('Lorri 401b'!L:L,MATCH('Retirement Calculator'!A192,'Lorri 401b'!N:N,0),0)</f>
        <v>4486839.6769608259</v>
      </c>
      <c r="S192" s="25">
        <f t="shared" ca="1" si="7"/>
        <v>6464718.7253614813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1977689.5995819641</v>
      </c>
      <c r="R193" s="25">
        <f t="array" aca="1" ref="R193" ca="1">INDEX('Lorri 401b'!L:L,MATCH('Retirement Calculator'!A193,'Lorri 401b'!N:N,0),0)</f>
        <v>4483789.3083356069</v>
      </c>
      <c r="S193" s="25">
        <f t="shared" ca="1" si="7"/>
        <v>6461478.9079175713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1977499.3613931944</v>
      </c>
      <c r="R194" s="25">
        <f t="array" aca="1" ref="R194" ca="1">INDEX('Lorri 401b'!L:L,MATCH('Retirement Calculator'!A194,'Lorri 401b'!N:N,0),0)</f>
        <v>4480726.2298411159</v>
      </c>
      <c r="S194" s="25">
        <f t="shared" ca="1" si="7"/>
        <v>6458225.5912343105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1977308.330545305</v>
      </c>
      <c r="R195" s="25">
        <f t="array" aca="1" ref="R195" ca="1">INDEX('Lorri 401b'!L:L,MATCH('Retirement Calculator'!A195,'Lorri 401b'!N:N,0),0)</f>
        <v>4477650.3885195646</v>
      </c>
      <c r="S195" s="25">
        <f t="shared" ca="1" si="7"/>
        <v>6454958.7190648699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1977116.5037355493</v>
      </c>
      <c r="R196" s="25">
        <f t="array" aca="1" ref="R196" ca="1">INDEX('Lorri 401b'!L:L,MATCH('Retirement Calculator'!A196,'Lorri 401b'!N:N,0),0)</f>
        <v>4474561.7311925068</v>
      </c>
      <c r="S196" s="25">
        <f t="shared" ca="1" si="7"/>
        <v>6451678.2349280566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1976923.8776474197</v>
      </c>
      <c r="R197" s="25">
        <f t="array" aca="1" ref="R197" ca="1">INDEX('Lorri 401b'!L:L,MATCH('Retirement Calculator'!A197,'Lorri 401b'!N:N,0),0)</f>
        <v>4471460.2044599196</v>
      </c>
      <c r="S197" s="25">
        <f t="shared" ca="1" si="7"/>
        <v>6448384.0821073391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1976730.4489505894</v>
      </c>
      <c r="R198" s="25">
        <f t="array" aca="1" ref="R198" ca="1">INDEX('Lorri 401b'!L:L,MATCH('Retirement Calculator'!A198,'Lorri 401b'!N:N,0),0)</f>
        <v>4468345.7546992805</v>
      </c>
      <c r="S198" s="25">
        <f t="shared" ca="1" si="7"/>
        <v>6445076.2036498701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1976536.2143008558</v>
      </c>
      <c r="R199" s="25">
        <f t="array" aca="1" ref="R199" ca="1">INDEX('Lorri 401b'!L:L,MATCH('Retirement Calculator'!A199,'Lorri 401b'!N:N,0),0)</f>
        <v>4465218.3280646382</v>
      </c>
      <c r="S199" s="25">
        <f t="shared" ca="1" si="7"/>
        <v>6441754.5423654942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1976341.1703400817</v>
      </c>
      <c r="R200" s="25">
        <f t="array" aca="1" ref="R200" ca="1">INDEX('Lorri 401b'!L:L,MATCH('Retirement Calculator'!A200,'Lorri 401b'!N:N,0),0)</f>
        <v>4462077.8704856848</v>
      </c>
      <c r="S200" s="25">
        <f t="shared" ca="1" si="7"/>
        <v>6438419.0408257665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1976145.3136961376</v>
      </c>
      <c r="R201" s="25">
        <f t="array" aca="1" ref="R201" ca="1">INDEX('Lorri 401b'!L:L,MATCH('Retirement Calculator'!A201,'Lorri 401b'!N:N,0),0)</f>
        <v>4458924.3276668191</v>
      </c>
      <c r="S201" s="25">
        <f t="shared" ca="1" si="7"/>
        <v>6435069.6413629567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1975948.6409828437</v>
      </c>
      <c r="R202" s="25">
        <f t="array" aca="1" ref="R202" ca="1">INDEX('Lorri 401b'!L:L,MATCH('Retirement Calculator'!A202,'Lorri 401b'!N:N,0),0)</f>
        <v>4455757.6450862084</v>
      </c>
      <c r="S202" s="25">
        <f t="shared" ca="1" si="7"/>
        <v>6431706.2860690523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1975751.1487999111</v>
      </c>
      <c r="R203" s="25">
        <f t="array" aca="1" ref="R203" ca="1">INDEX('Lorri 401b'!L:L,MATCH('Retirement Calculator'!A203,'Lorri 401b'!N:N,0),0)</f>
        <v>4452577.7679948453</v>
      </c>
      <c r="S203" s="25">
        <f t="shared" ca="1" si="7"/>
        <v>6428328.9167947564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1975552.833732883</v>
      </c>
      <c r="R204" s="25">
        <f t="array" aca="1" ref="R204" ca="1">INDEX('Lorri 401b'!L:L,MATCH('Retirement Calculator'!A204,'Lorri 401b'!N:N,0),0)</f>
        <v>4449384.6414156016</v>
      </c>
      <c r="S204" s="25">
        <f t="shared" ca="1" si="7"/>
        <v>6424937.4751484841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1975353.6923530756</v>
      </c>
      <c r="R205" s="25">
        <f t="array" aca="1" ref="R205" ca="1">INDEX('Lorri 401b'!L:L,MATCH('Retirement Calculator'!A205,'Lorri 401b'!N:N,0),0)</f>
        <v>4446178.2101422772</v>
      </c>
      <c r="S205" s="25">
        <f t="shared" ca="1" si="7"/>
        <v>6421531.9024953526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1975153.7212175189</v>
      </c>
      <c r="R206" s="25">
        <f t="array" aca="1" ref="R206" ca="1">INDEX('Lorri 401b'!L:L,MATCH('Retirement Calculator'!A206,'Lorri 401b'!N:N,0),0)</f>
        <v>4442958.4187386474</v>
      </c>
      <c r="S206" s="25">
        <f t="shared" ca="1" si="7"/>
        <v>6418112.139956166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1974952.9168688974</v>
      </c>
      <c r="R207" s="25">
        <f t="array" aca="1" ref="R207" ca="1">INDEX('Lorri 401b'!L:L,MATCH('Retirement Calculator'!A207,'Lorri 401b'!N:N,0),0)</f>
        <v>4439725.2115375027</v>
      </c>
      <c r="S207" s="25">
        <f t="shared" ca="1" si="7"/>
        <v>6414678.1284063999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1974751.2758354901</v>
      </c>
      <c r="R208" s="25">
        <f t="array" aca="1" ref="R208" ca="1">INDEX('Lorri 401b'!L:L,MATCH('Retirement Calculator'!A208,'Lorri 401b'!N:N,0),0)</f>
        <v>4436478.5326396869</v>
      </c>
      <c r="S208" s="25">
        <f t="shared" ca="1" si="7"/>
        <v>6411229.8084751768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1974548.7946311103</v>
      </c>
      <c r="R209" s="25">
        <f t="array" aca="1" ref="R209" ca="1">INDEX('Lorri 401b'!L:L,MATCH('Retirement Calculator'!A209,'Lorri 401b'!N:N,0),0)</f>
        <v>4433218.3259131303</v>
      </c>
      <c r="S209" s="25">
        <f t="shared" ca="1" si="7"/>
        <v>6407767.1205442408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1974345.4697550454</v>
      </c>
      <c r="R210" s="25">
        <f t="array" aca="1" ref="R210" ca="1">INDEX('Lorri 401b'!L:L,MATCH('Retirement Calculator'!A210,'Lorri 401b'!N:N,0),0)</f>
        <v>4429944.534991879</v>
      </c>
      <c r="S210" s="25">
        <f t="shared" ca="1" si="7"/>
        <v>6404290.0047469242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1974141.2976919969</v>
      </c>
      <c r="R211" s="25">
        <f t="array" aca="1" ref="R211" ca="1">INDEX('Lorri 401b'!L:L,MATCH('Retirement Calculator'!A211,'Lorri 401b'!N:N,0),0)</f>
        <v>4426657.1032751231</v>
      </c>
      <c r="S211" s="25">
        <f t="shared" ca="1" si="7"/>
        <v>6400798.4009671202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1973936.274912019</v>
      </c>
      <c r="R212" s="25">
        <f t="array" aca="1" ref="R212" ca="1">INDEX('Lorri 401b'!L:L,MATCH('Retirement Calculator'!A212,'Lorri 401b'!N:N,0),0)</f>
        <v>4423355.9739262136</v>
      </c>
      <c r="S212" s="25">
        <f t="shared" ca="1" si="7"/>
        <v>6397292.2488382328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1973730.397870458</v>
      </c>
      <c r="R213" s="25">
        <f t="array" aca="1" ref="R213" ca="1">INDEX('Lorri 401b'!L:L,MATCH('Retirement Calculator'!A213,'Lorri 401b'!N:N,0),0)</f>
        <v>4420041.0898716841</v>
      </c>
      <c r="S213" s="25">
        <f t="shared" ca="1" si="7"/>
        <v>6393771.4877421418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1973523.6630078903</v>
      </c>
      <c r="R214" s="25">
        <f t="array" aca="1" ref="R214" ca="1">INDEX('Lorri 401b'!L:L,MATCH('Retirement Calculator'!A214,'Lorri 401b'!N:N,0),0)</f>
        <v>4416712.3938002605</v>
      </c>
      <c r="S214" s="25">
        <f t="shared" ca="1" si="7"/>
        <v>6390236.0568081513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1973316.0667500622</v>
      </c>
      <c r="R215" s="25">
        <f t="array" aca="1" ref="R215" ca="1">INDEX('Lorri 401b'!L:L,MATCH('Retirement Calculator'!A215,'Lorri 401b'!N:N,0),0)</f>
        <v>4413369.8281618729</v>
      </c>
      <c r="S215" s="25">
        <f t="shared" ca="1" si="7"/>
        <v>6386685.8949119356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1973107.6055078264</v>
      </c>
      <c r="R216" s="25">
        <f t="array" aca="1" ref="R216" ca="1">INDEX('Lorri 401b'!L:L,MATCH('Retirement Calculator'!A216,'Lorri 401b'!N:N,0),0)</f>
        <v>4410013.3351666583</v>
      </c>
      <c r="S216" s="25">
        <f t="shared" ca="1" si="7"/>
        <v>6383120.9406744847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1972898.2756770812</v>
      </c>
      <c r="R217" s="25">
        <f t="array" aca="1" ref="R217" ca="1">INDEX('Lorri 401b'!L:L,MATCH('Retirement Calculator'!A217,'Lorri 401b'!N:N,0),0)</f>
        <v>4406642.8567839637</v>
      </c>
      <c r="S217" s="25">
        <f t="shared" ca="1" si="7"/>
        <v>6379541.1324610449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1972688.0736387079</v>
      </c>
      <c r="R218" s="25">
        <f t="array" aca="1" ref="R218" ca="1">INDEX('Lorri 401b'!L:L,MATCH('Retirement Calculator'!A218,'Lorri 401b'!N:N,0),0)</f>
        <v>4403258.334741341</v>
      </c>
      <c r="S218" s="25">
        <f t="shared" ca="1" si="7"/>
        <v>6375946.4083800483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1972476.9957585081</v>
      </c>
      <c r="R219" s="25">
        <f t="array" aca="1" ref="R219" ca="1">INDEX('Lorri 401b'!L:L,MATCH('Retirement Calculator'!A219,'Lorri 401b'!N:N,0),0)</f>
        <v>4399859.7105235411</v>
      </c>
      <c r="S219" s="25">
        <f t="shared" ca="1" si="7"/>
        <v>6372336.7062820494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1972265.0383871407</v>
      </c>
      <c r="R220" s="25">
        <f t="array" aca="1" ref="R220" ca="1">INDEX('Lorri 401b'!L:L,MATCH('Retirement Calculator'!A220,'Lorri 401b'!N:N,0),0)</f>
        <v>4396446.9253714997</v>
      </c>
      <c r="S220" s="25">
        <f t="shared" ca="1" si="7"/>
        <v>6368711.96375864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1972052.1978600593</v>
      </c>
      <c r="R221" s="25">
        <f t="array" aca="1" ref="R221" ca="1">INDEX('Lorri 401b'!L:L,MATCH('Retirement Calculator'!A221,'Lorri 401b'!N:N,0),0)</f>
        <v>4393019.9202813255</v>
      </c>
      <c r="S221" s="25">
        <f t="shared" ca="1" si="7"/>
        <v>6365072.1181413848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1971838.4704974485</v>
      </c>
      <c r="R222" s="25">
        <f t="array" aca="1" ref="R222" ca="1">INDEX('Lorri 401b'!L:L,MATCH('Retirement Calculator'!A222,'Lorri 401b'!N:N,0),0)</f>
        <v>4389578.6360032754</v>
      </c>
      <c r="S222" s="25">
        <f t="shared" ca="1" si="7"/>
        <v>6361417.1065007243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1971623.8526041601</v>
      </c>
      <c r="R223" s="25">
        <f t="array" aca="1" ref="R223" ca="1">INDEX('Lorri 401b'!L:L,MATCH('Retirement Calculator'!A223,'Lorri 401b'!N:N,0),0)</f>
        <v>4386123.0130407335</v>
      </c>
      <c r="S223" s="25">
        <f t="shared" ca="1" si="7"/>
        <v>6357746.8656448936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1971408.3404696498</v>
      </c>
      <c r="R224" s="25">
        <f t="array" aca="1" ref="R224" ca="1">INDEX('Lorri 401b'!L:L,MATCH('Retirement Calculator'!A224,'Lorri 401b'!N:N,0),0)</f>
        <v>4382652.9916491807</v>
      </c>
      <c r="S224" s="25">
        <f t="shared" ca="1" si="7"/>
        <v>6354061.3321188306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1971191.9303679122</v>
      </c>
      <c r="R225" s="25">
        <f t="array" aca="1" ref="R225" ca="1">INDEX('Lorri 401b'!L:L,MATCH('Retirement Calculator'!A225,'Lorri 401b'!N:N,0),0)</f>
        <v>4379168.5118351635</v>
      </c>
      <c r="S225" s="25">
        <f t="shared" ca="1" si="7"/>
        <v>6350360.4422030756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1970974.6185574173</v>
      </c>
      <c r="R226" s="25">
        <f t="array" aca="1" ref="R226" ca="1">INDEX('Lorri 401b'!L:L,MATCH('Retirement Calculator'!A226,'Lorri 401b'!N:N,0),0)</f>
        <v>4375669.5133552542</v>
      </c>
      <c r="S226" s="25">
        <f t="shared" ca="1" si="7"/>
        <v>6346644.131912671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1970756.4012810455</v>
      </c>
      <c r="R227" s="25">
        <f t="array" aca="1" ref="R227" ca="1">INDEX('Lorri 401b'!L:L,MATCH('Retirement Calculator'!A227,'Lorri 401b'!N:N,0),0)</f>
        <v>4372155.9357150123</v>
      </c>
      <c r="S227" s="25">
        <f t="shared" ca="1" si="7"/>
        <v>6342912.336996058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1970537.2747660221</v>
      </c>
      <c r="R228" s="25">
        <f t="array" aca="1" ref="R228" ca="1">INDEX('Lorri 401b'!L:L,MATCH('Retirement Calculator'!A228,'Lorri 401b'!N:N,0),0)</f>
        <v>4368627.7181679355</v>
      </c>
      <c r="S228" s="25">
        <f t="shared" ca="1" si="7"/>
        <v>6339164.9929339578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1970317.2352238528</v>
      </c>
      <c r="R229" s="25">
        <f t="array" aca="1" ref="R229" ca="1">INDEX('Lorri 401b'!L:L,MATCH('Retirement Calculator'!A229,'Lorri 401b'!N:N,0),0)</f>
        <v>4365084.7997144125</v>
      </c>
      <c r="S229" s="25">
        <f t="shared" ca="1" si="7"/>
        <v>6335402.0349382656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1970096.2788502579</v>
      </c>
      <c r="R230" s="25">
        <f t="array" aca="1" ref="R230" ca="1">INDEX('Lorri 401b'!L:L,MATCH('Retirement Calculator'!A230,'Lorri 401b'!N:N,0),0)</f>
        <v>4361527.1191006666</v>
      </c>
      <c r="S230" s="25">
        <f t="shared" ca="1" si="7"/>
        <v>6331623.3979509249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1969874.4018251062</v>
      </c>
      <c r="R231" s="25">
        <f t="array" aca="1" ref="R231" ca="1">INDEX('Lorri 401b'!L:L,MATCH('Retirement Calculator'!A231,'Lorri 401b'!N:N,0),0)</f>
        <v>4357954.6148176966</v>
      </c>
      <c r="S231" s="25">
        <f t="shared" ca="1" si="7"/>
        <v>6327829.0166428033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1969651.6003123499</v>
      </c>
      <c r="R232" s="25">
        <f t="array" aca="1" ref="R232" ca="1">INDEX('Lorri 401b'!L:L,MATCH('Retirement Calculator'!A232,'Lorri 401b'!N:N,0),0)</f>
        <v>4354367.2251002146</v>
      </c>
      <c r="S232" s="25">
        <f t="shared" ca="1" si="7"/>
        <v>6324018.825412564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1969427.8704599568</v>
      </c>
      <c r="R233" s="25">
        <f t="array" aca="1" ref="R233" ca="1">INDEX('Lorri 401b'!L:L,MATCH('Retirement Calculator'!A233,'Lorri 401b'!N:N,0),0)</f>
        <v>4350764.8879255764</v>
      </c>
      <c r="S233" s="25">
        <f t="shared" ca="1" si="7"/>
        <v>6320192.7583855335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1969203.2083998455</v>
      </c>
      <c r="R234" s="25">
        <f t="array" aca="1" ref="R234" ca="1">INDEX('Lorri 401b'!L:L,MATCH('Retirement Calculator'!A234,'Lorri 401b'!N:N,0),0)</f>
        <v>4347147.5410127109</v>
      </c>
      <c r="S234" s="25">
        <f t="shared" ca="1" si="7"/>
        <v>6316350.7494125562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1968977.6102478171</v>
      </c>
      <c r="R235" s="25">
        <f t="array" aca="1" ref="R235" ca="1">INDEX('Lorri 401b'!L:L,MATCH('Retirement Calculator'!A235,'Lorri 401b'!N:N,0),0)</f>
        <v>4343515.1218210412</v>
      </c>
      <c r="S235" s="25">
        <f t="shared" ca="1" si="7"/>
        <v>6312492.7320688581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1968751.0721034885</v>
      </c>
      <c r="R236" s="25">
        <f t="array" aca="1" ref="R236" ca="1">INDEX('Lorri 401b'!L:L,MATCH('Retirement Calculator'!A236,'Lorri 401b'!N:N,0),0)</f>
        <v>4339867.5675494066</v>
      </c>
      <c r="S236" s="25">
        <f t="shared" ca="1" si="7"/>
        <v>6308618.6396528948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1968523.5900502251</v>
      </c>
      <c r="R237" s="25">
        <f t="array" aca="1" ref="R237" ca="1">INDEX('Lorri 401b'!L:L,MATCH('Retirement Calculator'!A237,'Lorri 401b'!N:N,0),0)</f>
        <v>4336204.8151349733</v>
      </c>
      <c r="S237" s="25">
        <f t="shared" ca="1" si="7"/>
        <v>6304728.4051851984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1968295.1601550733</v>
      </c>
      <c r="R238" s="25">
        <f t="array" aca="1" ref="R238" ca="1">INDEX('Lorri 401b'!L:L,MATCH('Retirement Calculator'!A238,'Lorri 401b'!N:N,0),0)</f>
        <v>4332526.8012521463</v>
      </c>
      <c r="S238" s="25">
        <f t="shared" ca="1" si="7"/>
        <v>6300821.96140722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1968065.7784686917</v>
      </c>
      <c r="R239" s="25">
        <f t="array" aca="1" ref="R239" ca="1">INDEX('Lorri 401b'!L:L,MATCH('Retirement Calculator'!A239,'Lorri 401b'!N:N,0),0)</f>
        <v>4328833.4623114746</v>
      </c>
      <c r="S239" s="25">
        <f t="shared" ca="1" si="7"/>
        <v>6296899.2407801664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1967835.4410252834</v>
      </c>
      <c r="R240" s="25">
        <f t="array" aca="1" ref="R240" ca="1">INDEX('Lorri 401b'!L:L,MATCH('Retirement Calculator'!A240,'Lorri 401b'!N:N,0),0)</f>
        <v>4325124.7344585499</v>
      </c>
      <c r="S240" s="25">
        <f t="shared" ca="1" si="7"/>
        <v>6292960.1754838331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1967604.1438425276</v>
      </c>
      <c r="R241" s="25">
        <f t="array" aca="1" ref="R241" ca="1">INDEX('Lorri 401b'!L:L,MATCH('Retirement Calculator'!A241,'Lorri 401b'!N:N,0),0)</f>
        <v>4321400.5535729043</v>
      </c>
      <c r="S241" s="25">
        <f t="shared" ca="1" si="7"/>
        <v>6289004.697415432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1967371.8829215104</v>
      </c>
      <c r="R242" s="25">
        <f t="array" aca="1" ref="R242" ca="1">INDEX('Lorri 401b'!L:L,MATCH('Retirement Calculator'!A242,'Lorri 401b'!N:N,0),0)</f>
        <v>4317660.8552669026</v>
      </c>
      <c r="S242" s="25">
        <f t="shared" ca="1" si="7"/>
        <v>6285032.738188413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1967138.6542466555</v>
      </c>
      <c r="R243" s="25">
        <f t="array" aca="1" ref="R243" ca="1">INDEX('Lorri 401b'!L:L,MATCH('Retirement Calculator'!A243,'Lorri 401b'!N:N,0),0)</f>
        <v>4313905.5748846252</v>
      </c>
      <c r="S243" s="25">
        <f t="shared" ca="1" si="7"/>
        <v>6281044.2291312804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1966904.4537856556</v>
      </c>
      <c r="R244" s="25">
        <f t="array" aca="1" ref="R244" ca="1">INDEX('Lorri 401b'!L:L,MATCH('Retirement Calculator'!A244,'Lorri 401b'!N:N,0),0)</f>
        <v>4310134.6475007553</v>
      </c>
      <c r="S244" s="25">
        <f t="shared" ca="1" si="7"/>
        <v>6277039.1012864113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1966669.2774894014</v>
      </c>
      <c r="R245" s="25">
        <f t="array" aca="1" ref="R245" ca="1">INDEX('Lorri 401b'!L:L,MATCH('Retirement Calculator'!A245,'Lorri 401b'!N:N,0),0)</f>
        <v>4306348.0079194531</v>
      </c>
      <c r="S245" s="25">
        <f t="shared" ca="1" si="7"/>
        <v>6273017.2854088545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1966433.1212919129</v>
      </c>
      <c r="R246" s="25">
        <f t="array" aca="1" ref="R246" ca="1">INDEX('Lorri 401b'!L:L,MATCH('Retirement Calculator'!A246,'Lorri 401b'!N:N,0),0)</f>
        <v>4302545.5906732287</v>
      </c>
      <c r="S246" s="25">
        <f t="shared" ca="1" si="7"/>
        <v>6268978.7119651418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1966195.981110268</v>
      </c>
      <c r="R247" s="25">
        <f t="array" aca="1" ref="R247" ca="1">INDEX('Lorri 401b'!L:L,MATCH('Retirement Calculator'!A247,'Lorri 401b'!N:N,0),0)</f>
        <v>4298727.3300218116</v>
      </c>
      <c r="S247" s="25">
        <f t="shared" ca="1" si="7"/>
        <v>6264923.3111320799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1965957.852844533</v>
      </c>
      <c r="R248" s="25">
        <f t="array" aca="1" ref="R248" ca="1">INDEX('Lorri 401b'!L:L,MATCH('Retirement Calculator'!A248,'Lorri 401b'!N:N,0),0)</f>
        <v>4294893.1599510135</v>
      </c>
      <c r="S248" s="25">
        <f t="shared" ca="1" si="7"/>
        <v>6260851.012795547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1965718.7323776907</v>
      </c>
      <c r="R249" s="25">
        <f t="array" aca="1" ref="R249" ca="1">INDEX('Lorri 401b'!L:L,MATCH('Retirement Calculator'!A249,'Lorri 401b'!N:N,0),0)</f>
        <v>4291043.0141715873</v>
      </c>
      <c r="S249" s="25">
        <f t="shared" ca="1" si="7"/>
        <v>6256761.7465492785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1965478.6155755699</v>
      </c>
      <c r="R250" s="25">
        <f t="array" aca="1" ref="R250" ca="1">INDEX('Lorri 401b'!L:L,MATCH('Retirement Calculator'!A250,'Lorri 401b'!N:N,0),0)</f>
        <v>4287176.8261180799</v>
      </c>
      <c r="S250" s="25">
        <f t="shared" ca="1" si="7"/>
        <v>6252655.4416936496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1965237.4982867737</v>
      </c>
      <c r="R251" s="25">
        <f t="array" aca="1" ref="R251" ca="1">INDEX('Lorri 401b'!L:L,MATCH('Retirement Calculator'!A251,'Lorri 401b'!N:N,0),0)</f>
        <v>4283294.5289476831</v>
      </c>
      <c r="S251" s="25">
        <f t="shared" ca="1" si="7"/>
        <v>6248532.0272344565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1964995.3763426074</v>
      </c>
      <c r="R252" s="25">
        <f t="array" aca="1" ref="R252" ca="1">INDEX('Lorri 401b'!L:L,MATCH('Retirement Calculator'!A252,'Lorri 401b'!N:N,0),0)</f>
        <v>4279396.0555390762</v>
      </c>
      <c r="S252" s="25">
        <f t="shared" ca="1" si="7"/>
        <v>6244391.4318816839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1964752.2455570071</v>
      </c>
      <c r="R253" s="25">
        <f t="array" aca="1" ref="R253" ca="1">INDEX('Lorri 401b'!L:L,MATCH('Retirement Calculator'!A253,'Lorri 401b'!N:N,0),0)</f>
        <v>4275481.3384912666</v>
      </c>
      <c r="S253" s="25">
        <f t="shared" ca="1" si="7"/>
        <v>6240233.584048274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1964508.101726467</v>
      </c>
      <c r="R254" s="25">
        <f t="array" aca="1" ref="R254" ca="1">INDEX('Lorri 401b'!L:L,MATCH('Retirement Calculator'!A254,'Lorri 401b'!N:N,0),0)</f>
        <v>4271550.3101224247</v>
      </c>
      <c r="S254" s="25">
        <f t="shared" ca="1" si="7"/>
        <v>6236058.4118488915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1964262.9406299661</v>
      </c>
      <c r="R255" s="25">
        <f t="array" aca="1" ref="R255" ca="1">INDEX('Lorri 401b'!L:L,MATCH('Retirement Calculator'!A255,'Lorri 401b'!N:N,0),0)</f>
        <v>4267602.9024687121</v>
      </c>
      <c r="S255" s="25">
        <f t="shared" ca="1" si="7"/>
        <v>6231865.8430986777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1964016.7580288965</v>
      </c>
      <c r="R256" s="25">
        <f t="array" aca="1" ref="R256" ca="1">INDEX('Lorri 401b'!L:L,MATCH('Retirement Calculator'!A256,'Lorri 401b'!N:N,0),0)</f>
        <v>4263639.0472831093</v>
      </c>
      <c r="S256" s="25">
        <f t="shared" ca="1" si="7"/>
        <v>6227655.8053120058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1963769.5496669891</v>
      </c>
      <c r="R257" s="25">
        <f t="array" aca="1" ref="R257" ca="1">INDEX('Lorri 401b'!L:L,MATCH('Retirement Calculator'!A257,'Lorri 401b'!N:N,0),0)</f>
        <v>4259658.6760342335</v>
      </c>
      <c r="S257" s="25">
        <f t="shared" ca="1" si="7"/>
        <v>6223428.2257012222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1963521.3112702405</v>
      </c>
      <c r="R258" s="25">
        <f t="array" aca="1" ref="R258" ca="1">INDEX('Lorri 401b'!L:L,MATCH('Retirement Calculator'!A258,'Lorri 401b'!N:N,0),0)</f>
        <v>4255661.7199051538</v>
      </c>
      <c r="S258" s="25">
        <f t="shared" ca="1" si="7"/>
        <v>6219183.0311753945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1963272.0385468388</v>
      </c>
      <c r="R259" s="25">
        <f t="array" aca="1" ref="R259" ca="1">INDEX('Lorri 401b'!L:L,MATCH('Retirement Calculator'!A259,'Lorri 401b'!N:N,0),0)</f>
        <v>4251648.1097922027</v>
      </c>
      <c r="S259" s="25">
        <f t="shared" ca="1" si="7"/>
        <v>6214920.1483390415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1963021.7271870896</v>
      </c>
      <c r="R260" s="25">
        <f t="array" aca="1" ref="R260" ca="1">INDEX('Lorri 401b'!L:L,MATCH('Retirement Calculator'!A260,'Lorri 401b'!N:N,0),0)</f>
        <v>4247617.7763037812</v>
      </c>
      <c r="S260" s="25">
        <f t="shared" ca="1" si="7"/>
        <v>6210639.5034908708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1962770.3728633414</v>
      </c>
      <c r="R261" s="25">
        <f t="array" aca="1" ref="R261" ca="1">INDEX('Lorri 401b'!L:L,MATCH('Retirement Calculator'!A261,'Lorri 401b'!N:N,0),0)</f>
        <v>4243570.6497591576</v>
      </c>
      <c r="S261" s="25">
        <f t="shared" ca="1" si="7"/>
        <v>6206341.0226224987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1962517.9712299109</v>
      </c>
      <c r="R262" s="25">
        <f t="array" aca="1" ref="R262" ca="1">INDEX('Lorri 401b'!L:L,MATCH('Retirement Calculator'!A262,'Lorri 401b'!N:N,0),0)</f>
        <v>4239506.6601872649</v>
      </c>
      <c r="S262" s="25">
        <f t="shared" ca="1" si="7"/>
        <v>6202024.6314171758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1962264.5179230077</v>
      </c>
      <c r="R263" s="25">
        <f t="array" aca="1" ref="R263" ca="1">INDEX('Lorri 401b'!L:L,MATCH('Retirement Calculator'!A263,'Lorri 401b'!N:N,0),0)</f>
        <v>4235425.7373254895</v>
      </c>
      <c r="S263" s="25">
        <f t="shared" ca="1" si="7"/>
        <v>6197690.2552484972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1962010.0085606591</v>
      </c>
      <c r="R264" s="25">
        <f t="array" aca="1" ref="R264" ca="1">INDEX('Lorri 401b'!L:L,MATCH('Retirement Calculator'!A264,'Lorri 401b'!N:N,0),0)</f>
        <v>4231327.8106184565</v>
      </c>
      <c r="S264" s="25">
        <f t="shared" ca="1" si="7"/>
        <v>6193337.8191791158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1961754.4387426341</v>
      </c>
      <c r="R265" s="25">
        <f t="array" aca="1" ref="R265" ca="1">INDEX('Lorri 401b'!L:L,MATCH('Retirement Calculator'!A265,'Lorri 401b'!N:N,0),0)</f>
        <v>4227212.8092168113</v>
      </c>
      <c r="S265" s="25">
        <f t="shared" ca="1" si="7"/>
        <v>6188967.2479594452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1961497.8040503673</v>
      </c>
      <c r="R266" s="25">
        <f t="array" aca="1" ref="R266" ca="1">INDEX('Lorri 401b'!L:L,MATCH('Retirement Calculator'!A266,'Lorri 401b'!N:N,0),0)</f>
        <v>4223080.6619759919</v>
      </c>
      <c r="S266" s="25">
        <f t="shared" ref="S266:S520" ca="1" si="267">SUM(Q266:R266)</f>
        <v>6184578.4660263592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1961240.1000468829</v>
      </c>
      <c r="R267" s="25">
        <f t="array" aca="1" ref="R267" ca="1">INDEX('Lorri 401b'!L:L,MATCH('Retirement Calculator'!A267,'Lorri 401b'!N:N,0),0)</f>
        <v>4218931.2974550026</v>
      </c>
      <c r="S267" s="25">
        <f t="shared" ca="1" si="267"/>
        <v>6180171.3975018859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1960981.3222767171</v>
      </c>
      <c r="R268" s="25">
        <f t="array" aca="1" ref="R268" ca="1">INDEX('Lorri 401b'!L:L,MATCH('Retirement Calculator'!A268,'Lorri 401b'!N:N,0),0)</f>
        <v>4214764.6439151764</v>
      </c>
      <c r="S268" s="25">
        <f t="shared" ca="1" si="267"/>
        <v>6175745.9661918934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1960721.4662658423</v>
      </c>
      <c r="R269" s="25">
        <f t="array" aca="1" ref="R269" ca="1">INDEX('Lorri 401b'!L:L,MATCH('Retirement Calculator'!A269,'Lorri 401b'!N:N,0),0)</f>
        <v>4210580.629318933</v>
      </c>
      <c r="S269" s="25">
        <f t="shared" ca="1" si="267"/>
        <v>6171302.0955847753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1960460.5275215888</v>
      </c>
      <c r="R270" s="25">
        <f t="array" aca="1" ref="R270" ca="1">INDEX('Lorri 401b'!L:L,MATCH('Retirement Calculator'!A270,'Lorri 401b'!N:N,0),0)</f>
        <v>4206379.1813285388</v>
      </c>
      <c r="S270" s="25">
        <f t="shared" ca="1" si="267"/>
        <v>6166839.7088501276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1960198.5015325677</v>
      </c>
      <c r="R271" s="25">
        <f t="array" aca="1" ref="R271" ca="1">INDEX('Lorri 401b'!L:L,MATCH('Retirement Calculator'!A271,'Lorri 401b'!N:N,0),0)</f>
        <v>4202160.2273048516</v>
      </c>
      <c r="S271" s="25">
        <f t="shared" ca="1" si="267"/>
        <v>6162358.7288374193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1959935.3837685923</v>
      </c>
      <c r="R272" s="25">
        <f t="array" aca="1" ref="R272" ca="1">INDEX('Lorri 401b'!L:L,MATCH('Retirement Calculator'!A272,'Lorri 401b'!N:N,0),0)</f>
        <v>4197923.6943060653</v>
      </c>
      <c r="S272" s="25">
        <f t="shared" ca="1" si="267"/>
        <v>6157859.0780746574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1959671.1696806003</v>
      </c>
      <c r="R273" s="25">
        <f t="array" aca="1" ref="R273" ca="1">INDEX('Lorri 401b'!L:L,MATCH('Retirement Calculator'!A273,'Lorri 401b'!N:N,0),0)</f>
        <v>4193669.509086451</v>
      </c>
      <c r="S273" s="25">
        <f t="shared" ca="1" si="267"/>
        <v>6153340.6787670515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1959405.8547005751</v>
      </c>
      <c r="R274" s="25">
        <f t="array" aca="1" ref="R274" ca="1">INDEX('Lorri 401b'!L:L,MATCH('Retirement Calculator'!A274,'Lorri 401b'!N:N,0),0)</f>
        <v>4189397.5980950883</v>
      </c>
      <c r="S274" s="25">
        <f t="shared" ca="1" si="267"/>
        <v>6148803.4527956638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1959139.4342414665</v>
      </c>
      <c r="R275" s="25">
        <f t="array" aca="1" ref="R275" ca="1">INDEX('Lorri 401b'!L:L,MATCH('Retirement Calculator'!A275,'Lorri 401b'!N:N,0),0)</f>
        <v>4185107.8874745951</v>
      </c>
      <c r="S275" s="25">
        <f t="shared" ca="1" si="267"/>
        <v>6144247.3217160618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1958871.9036971114</v>
      </c>
      <c r="R276" s="25">
        <f t="array" aca="1" ref="R276" ca="1">INDEX('Lorri 401b'!L:L,MATCH('Retirement Calculator'!A276,'Lorri 401b'!N:N,0),0)</f>
        <v>4180800.3030598499</v>
      </c>
      <c r="S276" s="25">
        <f t="shared" ca="1" si="267"/>
        <v>6139672.2067569615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1958603.2584421549</v>
      </c>
      <c r="R277" s="25">
        <f t="array" aca="1" ref="R277" ca="1">INDEX('Lorri 401b'!L:L,MATCH('Retirement Calculator'!A277,'Lorri 401b'!N:N,0),0)</f>
        <v>4176474.7703767098</v>
      </c>
      <c r="S277" s="25">
        <f t="shared" ca="1" si="267"/>
        <v>6135078.0288188644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1958333.4938319693</v>
      </c>
      <c r="R278" s="25">
        <f t="array" aca="1" ref="R278" ca="1">INDEX('Lorri 401b'!L:L,MATCH('Retirement Calculator'!A278,'Lorri 401b'!N:N,0),0)</f>
        <v>4172131.2146407231</v>
      </c>
      <c r="S278" s="25">
        <f t="shared" ca="1" si="267"/>
        <v>6130464.7084726924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1958062.6052025747</v>
      </c>
      <c r="R279" s="25">
        <f t="array" aca="1" ref="R279" ca="1">INDEX('Lorri 401b'!L:L,MATCH('Retirement Calculator'!A279,'Lorri 401b'!N:N,0),0)</f>
        <v>4167769.5607558363</v>
      </c>
      <c r="S279" s="25">
        <f t="shared" ca="1" si="267"/>
        <v>6125832.1659584111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1957790.5878705578</v>
      </c>
      <c r="R280" s="25">
        <f t="array" aca="1" ref="R280" ca="1">INDEX('Lorri 401b'!L:L,MATCH('Retirement Calculator'!A280,'Lorri 401b'!N:N,0),0)</f>
        <v>4163389.7333130962</v>
      </c>
      <c r="S280" s="25">
        <f t="shared" ca="1" si="267"/>
        <v>6121180.3211836535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1957517.4371329907</v>
      </c>
      <c r="R281" s="25">
        <f t="array" aca="1" ref="R281" ca="1">INDEX('Lorri 401b'!L:L,MATCH('Retirement Calculator'!A281,'Lorri 401b'!N:N,0),0)</f>
        <v>4158991.6565893446</v>
      </c>
      <c r="S281" s="25">
        <f t="shared" ca="1" si="267"/>
        <v>6116509.0937223351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1957243.1482673504</v>
      </c>
      <c r="R282" s="25">
        <f t="array" aca="1" ref="R282" ca="1">INDEX('Lorri 401b'!L:L,MATCH('Retirement Calculator'!A282,'Lorri 401b'!N:N,0),0)</f>
        <v>4154575.2545459107</v>
      </c>
      <c r="S282" s="25">
        <f t="shared" ca="1" si="267"/>
        <v>6111818.4028132614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1956967.7165314367</v>
      </c>
      <c r="R283" s="25">
        <f t="array" aca="1" ref="R283" ca="1">INDEX('Lorri 401b'!L:L,MATCH('Retirement Calculator'!A283,'Lorri 401b'!N:N,0),0)</f>
        <v>4150140.4508272959</v>
      </c>
      <c r="S283" s="25">
        <f t="shared" ca="1" si="267"/>
        <v>6107108.1673587328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1956691.1371632898</v>
      </c>
      <c r="R284" s="25">
        <f t="array" aca="1" ref="R284" ca="1">INDEX('Lorri 401b'!L:L,MATCH('Retirement Calculator'!A284,'Lorri 401b'!N:N,0),0)</f>
        <v>4145687.1687598536</v>
      </c>
      <c r="S284" s="25">
        <f t="shared" ca="1" si="267"/>
        <v>6102378.3059231434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1956413.4053811091</v>
      </c>
      <c r="R285" s="25">
        <f t="array" aca="1" ref="R285" ca="1">INDEX('Lorri 401b'!L:L,MATCH('Retirement Calculator'!A285,'Lorri 401b'!N:N,0),0)</f>
        <v>4141215.3313504634</v>
      </c>
      <c r="S285" s="25">
        <f t="shared" ca="1" si="267"/>
        <v>6097628.7367315721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1956134.5163831692</v>
      </c>
      <c r="R286" s="25">
        <f t="array" aca="1" ref="R286" ca="1">INDEX('Lorri 401b'!L:L,MATCH('Retirement Calculator'!A286,'Lorri 401b'!N:N,0),0)</f>
        <v>4136724.8612852008</v>
      </c>
      <c r="S286" s="25">
        <f t="shared" ca="1" si="267"/>
        <v>6092859.3776683696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1955854.465347738</v>
      </c>
      <c r="R287" s="25">
        <f t="array" aca="1" ref="R287" ca="1">INDEX('Lorri 401b'!L:L,MATCH('Retirement Calculator'!A287,'Lorri 401b'!N:N,0),0)</f>
        <v>4132215.6809279998</v>
      </c>
      <c r="S287" s="25">
        <f t="shared" ca="1" si="267"/>
        <v>6088070.1462757383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1955573.2474329926</v>
      </c>
      <c r="R288" s="25">
        <f t="array" aca="1" ref="R288" ca="1">INDEX('Lorri 401b'!L:L,MATCH('Retirement Calculator'!A288,'Lorri 401b'!N:N,0),0)</f>
        <v>4127687.7123193103</v>
      </c>
      <c r="S288" s="25">
        <f t="shared" ca="1" si="267"/>
        <v>6083260.9597523026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1955290.8577769357</v>
      </c>
      <c r="R289" s="25">
        <f t="array" aca="1" ref="R289" ca="1">INDEX('Lorri 401b'!L:L,MATCH('Retirement Calculator'!A289,'Lorri 401b'!N:N,0),0)</f>
        <v>4123140.8771747514</v>
      </c>
      <c r="S289" s="25">
        <f t="shared" ca="1" si="267"/>
        <v>6078431.734951687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1955007.2914973118</v>
      </c>
      <c r="R290" s="25">
        <f t="array" aca="1" ref="R290" ca="1">INDEX('Lorri 401b'!L:L,MATCH('Retirement Calculator'!A290,'Lorri 401b'!N:N,0),0)</f>
        <v>4118575.0968837566</v>
      </c>
      <c r="S290" s="25">
        <f t="shared" ca="1" si="267"/>
        <v>6073582.3883810686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1954722.5436915229</v>
      </c>
      <c r="R291" s="25">
        <f t="array" aca="1" ref="R291" ca="1">INDEX('Lorri 401b'!L:L,MATCH('Retirement Calculator'!A291,'Lorri 401b'!N:N,0),0)</f>
        <v>4113990.2925082161</v>
      </c>
      <c r="S291" s="25">
        <f t="shared" ca="1" si="267"/>
        <v>6068712.836199739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1954436.6094365432</v>
      </c>
      <c r="R292" s="25">
        <f t="array" aca="1" ref="R292" ca="1">INDEX('Lorri 401b'!L:L,MATCH('Retirement Calculator'!A292,'Lorri 401b'!N:N,0),0)</f>
        <v>4109386.3847811106</v>
      </c>
      <c r="S292" s="25">
        <f t="shared" ca="1" si="267"/>
        <v>6063822.9942176538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1954149.4837888344</v>
      </c>
      <c r="R293" s="25">
        <f t="array" aca="1" ref="R293" ca="1">INDEX('Lorri 401b'!L:L,MATCH('Retirement Calculator'!A293,'Lorri 401b'!N:N,0),0)</f>
        <v>4104763.2941051424</v>
      </c>
      <c r="S293" s="25">
        <f t="shared" ca="1" si="267"/>
        <v>6058912.7778939772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1953861.1617842601</v>
      </c>
      <c r="R294" s="25">
        <f t="array" aca="1" ref="R294" ca="1">INDEX('Lorri 401b'!L:L,MATCH('Retirement Calculator'!A294,'Lorri 401b'!N:N,0),0)</f>
        <v>4100120.9405513573</v>
      </c>
      <c r="S294" s="25">
        <f t="shared" ca="1" si="267"/>
        <v>6053982.1023356169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1953571.6384380001</v>
      </c>
      <c r="R295" s="25">
        <f t="array" aca="1" ref="R295" ca="1">INDEX('Lorri 401b'!L:L,MATCH('Retirement Calculator'!A295,'Lorri 401b'!N:N,0),0)</f>
        <v>4095459.2438577651</v>
      </c>
      <c r="S295" s="25">
        <f t="shared" ca="1" si="267"/>
        <v>6049030.882295765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1953280.9087444639</v>
      </c>
      <c r="R296" s="25">
        <f t="array" aca="1" ref="R296" ca="1">INDEX('Lorri 401b'!L:L,MATCH('Retirement Calculator'!A296,'Lorri 401b'!N:N,0),0)</f>
        <v>4090778.1234279494</v>
      </c>
      <c r="S296" s="25">
        <f t="shared" ca="1" si="267"/>
        <v>6044059.0321724135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1952988.9676772049</v>
      </c>
      <c r="R297" s="25">
        <f t="array" aca="1" ref="R297" ca="1">INDEX('Lorri 401b'!L:L,MATCH('Retirement Calculator'!A297,'Lorri 401b'!N:N,0),0)</f>
        <v>4086077.4983296762</v>
      </c>
      <c r="S297" s="25">
        <f t="shared" ca="1" si="267"/>
        <v>6039066.4660068806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1952695.8101888322</v>
      </c>
      <c r="R298" s="25">
        <f t="array" aca="1" ref="R298" ca="1">INDEX('Lorri 401b'!L:L,MATCH('Retirement Calculator'!A298,'Lorri 401b'!N:N,0),0)</f>
        <v>4081357.2872934937</v>
      </c>
      <c r="S298" s="25">
        <f t="shared" ca="1" si="267"/>
        <v>6034053.0974823255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1952401.4312109246</v>
      </c>
      <c r="R299" s="25">
        <f t="array" aca="1" ref="R299" ca="1">INDEX('Lorri 401b'!L:L,MATCH('Retirement Calculator'!A299,'Lorri 401b'!N:N,0),0)</f>
        <v>4076617.4087113272</v>
      </c>
      <c r="S299" s="25">
        <f t="shared" ca="1" si="267"/>
        <v>6029018.8399222521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1952105.8256539423</v>
      </c>
      <c r="R300" s="25">
        <f t="array" aca="1" ref="R300" ca="1">INDEX('Lorri 401b'!L:L,MATCH('Retirement Calculator'!A300,'Lorri 401b'!N:N,0),0)</f>
        <v>4071857.7806350682</v>
      </c>
      <c r="S300" s="25">
        <f t="shared" ca="1" si="267"/>
        <v>6023963.6062890105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1951808.9884071392</v>
      </c>
      <c r="R301" s="25">
        <f t="array" aca="1" ref="R301" ca="1">INDEX('Lorri 401b'!L:L,MATCH('Retirement Calculator'!A301,'Lorri 401b'!N:N,0),0)</f>
        <v>4067078.3207751582</v>
      </c>
      <c r="S301" s="25">
        <f t="shared" ca="1" si="267"/>
        <v>6018887.3091822974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1951510.9143384746</v>
      </c>
      <c r="R302" s="25">
        <f t="array" aca="1" ref="R302" ca="1">INDEX('Lorri 401b'!L:L,MATCH('Retirement Calculator'!A302,'Lorri 401b'!N:N,0),0)</f>
        <v>4062278.9464991651</v>
      </c>
      <c r="S302" s="25">
        <f t="shared" ca="1" si="267"/>
        <v>6013789.8608376402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1951211.5982945238</v>
      </c>
      <c r="R303" s="25">
        <f t="array" aca="1" ref="R303" ca="1">INDEX('Lorri 401b'!L:L,MATCH('Retirement Calculator'!A303,'Lorri 401b'!N:N,0),0)</f>
        <v>4057459.5748303556</v>
      </c>
      <c r="S303" s="25">
        <f t="shared" ca="1" si="267"/>
        <v>6008671.1731248796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1950911.03510039</v>
      </c>
      <c r="R304" s="25">
        <f t="array" aca="1" ref="R304" ca="1">INDEX('Lorri 401b'!L:L,MATCH('Retirement Calculator'!A304,'Lorri 401b'!N:N,0),0)</f>
        <v>4052620.122446259</v>
      </c>
      <c r="S304" s="25">
        <f t="shared" ca="1" si="267"/>
        <v>6003531.1575466488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1950609.2195596138</v>
      </c>
      <c r="R305" s="25">
        <f t="array" aca="1" ref="R305" ca="1">INDEX('Lorri 401b'!L:L,MATCH('Retirement Calculator'!A305,'Lorri 401b'!N:N,0),0)</f>
        <v>4047760.5056772288</v>
      </c>
      <c r="S305" s="25">
        <f t="shared" ca="1" si="267"/>
        <v>5998369.7252368424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1950306.1464540844</v>
      </c>
      <c r="R306" s="25">
        <f t="array" aca="1" ref="R306" ca="1">INDEX('Lorri 401b'!L:L,MATCH('Retirement Calculator'!A306,'Lorri 401b'!N:N,0),0)</f>
        <v>4042880.6405049944</v>
      </c>
      <c r="S306" s="25">
        <f t="shared" ca="1" si="267"/>
        <v>5993186.7869590791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1950001.8105439488</v>
      </c>
      <c r="R307" s="25">
        <f t="array" aca="1" ref="R307" ca="1">INDEX('Lorri 401b'!L:L,MATCH('Retirement Calculator'!A307,'Lorri 401b'!N:N,0),0)</f>
        <v>4037980.4425612092</v>
      </c>
      <c r="S307" s="25">
        <f t="shared" ca="1" si="267"/>
        <v>5987982.253105158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1949696.2065675207</v>
      </c>
      <c r="R308" s="25">
        <f t="array" aca="1" ref="R308" ca="1">INDEX('Lorri 401b'!L:L,MATCH('Retirement Calculator'!A308,'Lorri 401b'!N:N,0),0)</f>
        <v>4033059.8271259912</v>
      </c>
      <c r="S308" s="25">
        <f t="shared" ca="1" si="267"/>
        <v>5982756.033693512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1949389.329241191</v>
      </c>
      <c r="R309" s="25">
        <f t="array" aca="1" ref="R309" ca="1">INDEX('Lorri 401b'!L:L,MATCH('Retirement Calculator'!A309,'Lorri 401b'!N:N,0),0)</f>
        <v>4028118.7091264599</v>
      </c>
      <c r="S309" s="25">
        <f t="shared" ca="1" si="267"/>
        <v>5977508.0383676514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1949081.1732593349</v>
      </c>
      <c r="R310" s="25">
        <f t="array" aca="1" ref="R310" ca="1">INDEX('Lorri 401b'!L:L,MATCH('Retirement Calculator'!A310,'Lorri 401b'!N:N,0),0)</f>
        <v>4023157.0031352639</v>
      </c>
      <c r="S310" s="25">
        <f t="shared" ca="1" si="267"/>
        <v>5972238.1763945986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1948771.7332942211</v>
      </c>
      <c r="R311" s="25">
        <f t="array" aca="1" ref="R311" ca="1">INDEX('Lorri 401b'!L:L,MATCH('Retirement Calculator'!A311,'Lorri 401b'!N:N,0),0)</f>
        <v>4018174.6233691047</v>
      </c>
      <c r="S311" s="25">
        <f t="shared" ca="1" si="267"/>
        <v>5966946.3566633258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1948461.0039959194</v>
      </c>
      <c r="R312" s="25">
        <f t="array" aca="1" ref="R312" ca="1">INDEX('Lorri 401b'!L:L,MATCH('Retirement Calculator'!A312,'Lorri 401b'!N:N,0),0)</f>
        <v>4013171.4836872532</v>
      </c>
      <c r="S312" s="25">
        <f t="shared" ca="1" si="267"/>
        <v>5961632.4876831723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1948148.9799922078</v>
      </c>
      <c r="R313" s="25">
        <f t="array" aca="1" ref="R313" ca="1">INDEX('Lorri 401b'!L:L,MATCH('Retirement Calculator'!A313,'Lorri 401b'!N:N,0),0)</f>
        <v>4008147.4975900603</v>
      </c>
      <c r="S313" s="25">
        <f t="shared" ca="1" si="267"/>
        <v>5956296.4775822684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1947835.6558884808</v>
      </c>
      <c r="R314" s="25">
        <f t="array" aca="1" ref="R314" ca="1">INDEX('Lorri 401b'!L:L,MATCH('Retirement Calculator'!A314,'Lorri 401b'!N:N,0),0)</f>
        <v>4003102.5782174626</v>
      </c>
      <c r="S314" s="25">
        <f t="shared" ca="1" si="267"/>
        <v>5950938.2341059437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1947521.026267655</v>
      </c>
      <c r="R315" s="25">
        <f t="array" aca="1" ref="R315" ca="1">INDEX('Lorri 401b'!L:L,MATCH('Retirement Calculator'!A315,'Lorri 401b'!N:N,0),0)</f>
        <v>3998036.638347479</v>
      </c>
      <c r="S315" s="25">
        <f t="shared" ca="1" si="267"/>
        <v>5945557.6646151338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1947205.0856900758</v>
      </c>
      <c r="R316" s="25">
        <f t="array" aca="1" ref="R316" ca="1">INDEX('Lorri 401b'!L:L,MATCH('Retirement Calculator'!A316,'Lorri 401b'!N:N,0),0)</f>
        <v>3992949.5903947041</v>
      </c>
      <c r="S316" s="25">
        <f t="shared" ca="1" si="267"/>
        <v>5940154.6760847801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1946887.8286934234</v>
      </c>
      <c r="R317" s="25">
        <f t="array" aca="1" ref="R317" ca="1">INDEX('Lorri 401b'!L:L,MATCH('Retirement Calculator'!A317,'Lorri 401b'!N:N,0),0)</f>
        <v>3987841.3464087923</v>
      </c>
      <c r="S317" s="25">
        <f t="shared" ca="1" si="267"/>
        <v>5934729.1751022153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1946569.2497926182</v>
      </c>
      <c r="R318" s="25">
        <f t="array" aca="1" ref="R318" ca="1">INDEX('Lorri 401b'!L:L,MATCH('Retirement Calculator'!A318,'Lorri 401b'!N:N,0),0)</f>
        <v>3982711.8180729393</v>
      </c>
      <c r="S318" s="25">
        <f t="shared" ca="1" si="267"/>
        <v>5929281.067865558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1946249.3434797265</v>
      </c>
      <c r="R319" s="25">
        <f t="array" aca="1" ref="R319" ca="1">INDEX('Lorri 401b'!L:L,MATCH('Retirement Calculator'!A319,'Lorri 401b'!N:N,0),0)</f>
        <v>3977560.9167023534</v>
      </c>
      <c r="S319" s="25">
        <f t="shared" ca="1" si="267"/>
        <v>5923810.2601820799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1945928.1042238642</v>
      </c>
      <c r="R320" s="25">
        <f t="array" aca="1" ref="R320" ca="1">INDEX('Lorri 401b'!L:L,MATCH('Retirement Calculator'!A320,'Lorri 401b'!N:N,0),0)</f>
        <v>3972388.5532427235</v>
      </c>
      <c r="S320" s="25">
        <f t="shared" ca="1" si="267"/>
        <v>5918316.6574665876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1945605.5264711024</v>
      </c>
      <c r="R321" s="25">
        <f t="array" aca="1" ref="R321" ca="1">INDEX('Lorri 401b'!L:L,MATCH('Retirement Calculator'!A321,'Lorri 401b'!N:N,0),0)</f>
        <v>3967194.6382686784</v>
      </c>
      <c r="S321" s="25">
        <f t="shared" ca="1" si="267"/>
        <v>5912800.1647397811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1945281.604644371</v>
      </c>
      <c r="R322" s="25">
        <f t="array" aca="1" ref="R322" ca="1">INDEX('Lorri 401b'!L:L,MATCH('Retirement Calculator'!A322,'Lorri 401b'!N:N,0),0)</f>
        <v>3961979.0819822415</v>
      </c>
      <c r="S322" s="25">
        <f t="shared" ca="1" si="267"/>
        <v>5907260.6866266122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1944956.3331433614</v>
      </c>
      <c r="R323" s="25">
        <f t="array" aca="1" ref="R323" ca="1">INDEX('Lorri 401b'!L:L,MATCH('Retirement Calculator'!A323,'Lorri 401b'!N:N,0),0)</f>
        <v>3956741.7942112777</v>
      </c>
      <c r="S323" s="25">
        <f t="shared" ca="1" si="267"/>
        <v>5901698.1273546387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1944629.706344431</v>
      </c>
      <c r="R324" s="25">
        <f t="array" aca="1" ref="R324" ca="1">INDEX('Lorri 401b'!L:L,MATCH('Retirement Calculator'!A324,'Lorri 401b'!N:N,0),0)</f>
        <v>3951482.684407935</v>
      </c>
      <c r="S324" s="25">
        <f t="shared" ca="1" si="267"/>
        <v>5896112.3907523658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1944301.718600505</v>
      </c>
      <c r="R325" s="25">
        <f t="array" aca="1" ref="R325" ca="1">INDEX('Lorri 401b'!L:L,MATCH('Retirement Calculator'!A325,'Lorri 401b'!N:N,0),0)</f>
        <v>3946201.6616470786</v>
      </c>
      <c r="S325" s="25">
        <f t="shared" ca="1" si="267"/>
        <v>5890503.3802475836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1943972.3642409793</v>
      </c>
      <c r="R326" s="25">
        <f t="array" aca="1" ref="R326" ca="1">INDEX('Lorri 401b'!L:L,MATCH('Retirement Calculator'!A326,'Lorri 401b'!N:N,0),0)</f>
        <v>3940898.6346247187</v>
      </c>
      <c r="S326" s="25">
        <f t="shared" ca="1" si="267"/>
        <v>5884870.9988656975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1943641.6375716224</v>
      </c>
      <c r="R327" s="25">
        <f t="array" aca="1" ref="R327" ca="1">INDEX('Lorri 401b'!L:L,MATCH('Retirement Calculator'!A327,'Lorri 401b'!N:N,0),0)</f>
        <v>3935573.5116564319</v>
      </c>
      <c r="S327" s="25">
        <f t="shared" ca="1" si="267"/>
        <v>5879215.1492280541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1943309.5328744764</v>
      </c>
      <c r="R328" s="25">
        <f t="array" aca="1" ref="R328" ca="1">INDEX('Lorri 401b'!L:L,MATCH('Retirement Calculator'!A328,'Lorri 401b'!N:N,0),0)</f>
        <v>3930226.2006757776</v>
      </c>
      <c r="S328" s="25">
        <f t="shared" ca="1" si="267"/>
        <v>5873535.7335502543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1942976.0444077589</v>
      </c>
      <c r="R329" s="25">
        <f t="array" aca="1" ref="R329" ca="1">INDEX('Lorri 401b'!L:L,MATCH('Retirement Calculator'!A329,'Lorri 401b'!N:N,0),0)</f>
        <v>3924856.6092327037</v>
      </c>
      <c r="S329" s="25">
        <f t="shared" ca="1" si="267"/>
        <v>5867832.6536404621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1942641.1664057635</v>
      </c>
      <c r="R330" s="25">
        <f t="array" aca="1" ref="R330" ca="1">INDEX('Lorri 401b'!L:L,MATCH('Retirement Calculator'!A330,'Lorri 401b'!N:N,0),0)</f>
        <v>3919464.6444919505</v>
      </c>
      <c r="S330" s="25">
        <f t="shared" ca="1" si="267"/>
        <v>5862105.8108977135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1942304.8930787598</v>
      </c>
      <c r="R331" s="25">
        <f t="array" aca="1" ref="R331" ca="1">INDEX('Lorri 401b'!L:L,MATCH('Retirement Calculator'!A331,'Lorri 401b'!N:N,0),0)</f>
        <v>3914050.2132314439</v>
      </c>
      <c r="S331" s="25">
        <f t="shared" ca="1" si="267"/>
        <v>5856355.1063102037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1941967.2186128935</v>
      </c>
      <c r="R332" s="25">
        <f t="array" aca="1" ref="R332" ca="1">INDEX('Lorri 401b'!L:L,MATCH('Retirement Calculator'!A332,'Lorri 401b'!N:N,0),0)</f>
        <v>3908613.2218406852</v>
      </c>
      <c r="S332" s="25">
        <f t="shared" ca="1" si="267"/>
        <v>5850580.4404535787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1941628.1371700861</v>
      </c>
      <c r="R333" s="25">
        <f t="array" aca="1" ref="R333" ca="1">INDEX('Lorri 401b'!L:L,MATCH('Retirement Calculator'!A333,'Lorri 401b'!N:N,0),0)</f>
        <v>3903153.576319132</v>
      </c>
      <c r="S333" s="25">
        <f t="shared" ca="1" si="267"/>
        <v>5844781.7134892177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1941287.6428879336</v>
      </c>
      <c r="R334" s="25">
        <f t="array" aca="1" ref="R334" ca="1">INDEX('Lorri 401b'!L:L,MATCH('Retirement Calculator'!A334,'Lorri 401b'!N:N,0),0)</f>
        <v>3897671.1822745721</v>
      </c>
      <c r="S334" s="25">
        <f t="shared" ca="1" si="267"/>
        <v>5838958.8251625057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1940945.7298796056</v>
      </c>
      <c r="R335" s="25">
        <f t="array" aca="1" ref="R335" ca="1">INDEX('Lorri 401b'!L:L,MATCH('Retirement Calculator'!A335,'Lorri 401b'!N:N,0),0)</f>
        <v>3892165.9449214931</v>
      </c>
      <c r="S335" s="25">
        <f t="shared" ca="1" si="267"/>
        <v>5833111.6748010982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1940602.3922337429</v>
      </c>
      <c r="R336" s="25">
        <f t="array" aca="1" ref="R336" ca="1">INDEX('Lorri 401b'!L:L,MATCH('Retirement Calculator'!A336,'Lorri 401b'!N:N,0),0)</f>
        <v>3886637.7690794431</v>
      </c>
      <c r="S336" s="25">
        <f t="shared" ca="1" si="267"/>
        <v>5827240.1613131855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1940257.6240143557</v>
      </c>
      <c r="R337" s="25">
        <f t="array" aca="1" ref="R337" ca="1">INDEX('Lorri 401b'!L:L,MATCH('Retirement Calculator'!A337,'Lorri 401b'!N:N,0),0)</f>
        <v>3881086.5591713847</v>
      </c>
      <c r="S337" s="25">
        <f t="shared" ca="1" si="267"/>
        <v>5821344.1831857404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1939911.4192607212</v>
      </c>
      <c r="R338" s="25">
        <f t="array" aca="1" ref="R338" ca="1">INDEX('Lorri 401b'!L:L,MATCH('Retirement Calculator'!A338,'Lorri 401b'!N:N,0),0)</f>
        <v>3875512.2192220427</v>
      </c>
      <c r="S338" s="25">
        <f t="shared" ca="1" si="267"/>
        <v>5815423.6384827644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1939563.7719872796</v>
      </c>
      <c r="R339" s="25">
        <f t="array" aca="1" ref="R339" ca="1">INDEX('Lorri 401b'!L:L,MATCH('Retirement Calculator'!A339,'Lorri 401b'!N:N,0),0)</f>
        <v>3869914.6528562452</v>
      </c>
      <c r="S339" s="25">
        <f t="shared" ca="1" si="267"/>
        <v>5809478.4248435246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1939214.6761835322</v>
      </c>
      <c r="R340" s="25">
        <f t="array" aca="1" ref="R340" ca="1">INDEX('Lorri 401b'!L:L,MATCH('Retirement Calculator'!A340,'Lorri 401b'!N:N,0),0)</f>
        <v>3864293.7632972565</v>
      </c>
      <c r="S340" s="25">
        <f t="shared" ca="1" si="267"/>
        <v>5803508.439480789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1938864.1258139359</v>
      </c>
      <c r="R341" s="25">
        <f t="array" aca="1" ref="R341" ca="1">INDEX('Lorri 401b'!L:L,MATCH('Retirement Calculator'!A341,'Lorri 401b'!N:N,0),0)</f>
        <v>3858649.4533651057</v>
      </c>
      <c r="S341" s="25">
        <f t="shared" ca="1" si="267"/>
        <v>5797513.5791790411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1938512.1148177995</v>
      </c>
      <c r="R342" s="25">
        <f t="array" aca="1" ref="R342" ca="1">INDEX('Lorri 401b'!L:L,MATCH('Retirement Calculator'!A342,'Lorri 401b'!N:N,0),0)</f>
        <v>3852981.6254749042</v>
      </c>
      <c r="S342" s="25">
        <f t="shared" ca="1" si="267"/>
        <v>5791493.7402927037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1938158.6371091793</v>
      </c>
      <c r="R343" s="25">
        <f t="array" aca="1" ref="R343" ca="1">INDEX('Lorri 401b'!L:L,MATCH('Retirement Calculator'!A343,'Lorri 401b'!N:N,0),0)</f>
        <v>3847290.18163516</v>
      </c>
      <c r="S343" s="25">
        <f t="shared" ca="1" si="267"/>
        <v>5785448.818744339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1937803.6865767732</v>
      </c>
      <c r="R344" s="25">
        <f t="array" aca="1" ref="R344" ca="1">INDEX('Lorri 401b'!L:L,MATCH('Retirement Calculator'!A344,'Lorri 401b'!N:N,0),0)</f>
        <v>3841575.0234460835</v>
      </c>
      <c r="S344" s="25">
        <f t="shared" ca="1" si="267"/>
        <v>5779378.7100228565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1937447.2570838153</v>
      </c>
      <c r="R345" s="25">
        <f t="array" aca="1" ref="R345" ca="1">INDEX('Lorri 401b'!L:L,MATCH('Retirement Calculator'!A345,'Lorri 401b'!N:N,0),0)</f>
        <v>3835836.0520978859</v>
      </c>
      <c r="S345" s="25">
        <f t="shared" ca="1" si="267"/>
        <v>5773283.3091817014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1937089.34246797</v>
      </c>
      <c r="R346" s="25">
        <f t="array" aca="1" ref="R346" ca="1">INDEX('Lorri 401b'!L:L,MATCH('Retirement Calculator'!A346,'Lorri 401b'!N:N,0),0)</f>
        <v>3830073.1683690706</v>
      </c>
      <c r="S346" s="25">
        <f t="shared" ca="1" si="267"/>
        <v>5767162.5108370408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1936729.9365412255</v>
      </c>
      <c r="R347" s="25">
        <f t="array" aca="1" ref="R347" ca="1">INDEX('Lorri 401b'!L:L,MATCH('Retirement Calculator'!A347,'Lorri 401b'!N:N,0),0)</f>
        <v>3824286.272624719</v>
      </c>
      <c r="S347" s="25">
        <f t="shared" ca="1" si="267"/>
        <v>5761016.2091659447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1936369.0330897863</v>
      </c>
      <c r="R348" s="25">
        <f t="array" aca="1" ref="R348" ca="1">INDEX('Lorri 401b'!L:L,MATCH('Retirement Calculator'!A348,'Lorri 401b'!N:N,0),0)</f>
        <v>3818475.2648147657</v>
      </c>
      <c r="S348" s="25">
        <f t="shared" ca="1" si="267"/>
        <v>5754844.297904552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1936006.6258739659</v>
      </c>
      <c r="R349" s="25">
        <f t="array" aca="1" ref="R349" ca="1">INDEX('Lorri 401b'!L:L,MATCH('Retirement Calculator'!A349,'Lorri 401b'!N:N,0),0)</f>
        <v>3812640.0444722711</v>
      </c>
      <c r="S349" s="25">
        <f t="shared" ca="1" si="267"/>
        <v>5748646.6703462368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1935642.7086280796</v>
      </c>
      <c r="R350" s="25">
        <f t="array" aca="1" ref="R350" ca="1">INDEX('Lorri 401b'!L:L,MATCH('Retirement Calculator'!A350,'Lorri 401b'!N:N,0),0)</f>
        <v>3806780.5107116825</v>
      </c>
      <c r="S350" s="25">
        <f t="shared" ca="1" si="267"/>
        <v>5742423.2193397619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1935277.2750603354</v>
      </c>
      <c r="R351" s="25">
        <f t="array" aca="1" ref="R351" ca="1">INDEX('Lorri 401b'!L:L,MATCH('Retirement Calculator'!A351,'Lorri 401b'!N:N,0),0)</f>
        <v>3800896.5622270918</v>
      </c>
      <c r="S351" s="25">
        <f t="shared" ca="1" si="267"/>
        <v>5736173.8372874269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1934910.3188527257</v>
      </c>
      <c r="R352" s="25">
        <f t="array" aca="1" ref="R352" ca="1">INDEX('Lorri 401b'!L:L,MATCH('Retirement Calculator'!A352,'Lorri 401b'!N:N,0),0)</f>
        <v>3794988.0972904819</v>
      </c>
      <c r="S352" s="25">
        <f t="shared" ca="1" si="267"/>
        <v>5729898.4161432078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1934541.8336609176</v>
      </c>
      <c r="R353" s="25">
        <f t="array" aca="1" ref="R353" ca="1">INDEX('Lorri 401b'!L:L,MATCH('Retirement Calculator'!A353,'Lorri 401b'!N:N,0),0)</f>
        <v>3789055.0137499692</v>
      </c>
      <c r="S353" s="25">
        <f t="shared" ca="1" si="267"/>
        <v>5723596.8474108865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1934171.8131141437</v>
      </c>
      <c r="R354" s="25">
        <f t="array" aca="1" ref="R354" ca="1">INDEX('Lorri 401b'!L:L,MATCH('Retirement Calculator'!A354,'Lorri 401b'!N:N,0),0)</f>
        <v>3783097.2090280377</v>
      </c>
      <c r="S354" s="25">
        <f t="shared" ca="1" si="267"/>
        <v>5717269.0221421812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1933800.2508150914</v>
      </c>
      <c r="R355" s="25">
        <f t="array" aca="1" ref="R355" ca="1">INDEX('Lorri 401b'!L:L,MATCH('Retirement Calculator'!A355,'Lorri 401b'!N:N,0),0)</f>
        <v>3777114.5801197649</v>
      </c>
      <c r="S355" s="25">
        <f t="shared" ca="1" si="267"/>
        <v>5710914.8309348561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1933427.1403397932</v>
      </c>
      <c r="R356" s="25">
        <f t="array" aca="1" ref="R356" ca="1">INDEX('Lorri 401b'!L:L,MATCH('Retirement Calculator'!A356,'Lorri 401b'!N:N,0),0)</f>
        <v>3771107.0235910411</v>
      </c>
      <c r="S356" s="25">
        <f t="shared" ca="1" si="267"/>
        <v>5704534.1639308343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1933052.4752375146</v>
      </c>
      <c r="R357" s="25">
        <f t="array" aca="1" ref="R357" ca="1">INDEX('Lorri 401b'!L:L,MATCH('Retirement Calculator'!A357,'Lorri 401b'!N:N,0),0)</f>
        <v>3765074.4355767807</v>
      </c>
      <c r="S357" s="25">
        <f t="shared" ca="1" si="267"/>
        <v>5698126.9108142955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1932676.2490306431</v>
      </c>
      <c r="R358" s="25">
        <f t="array" aca="1" ref="R358" ca="1">INDEX('Lorri 401b'!L:L,MATCH('Retirement Calculator'!A358,'Lorri 401b'!N:N,0),0)</f>
        <v>3759016.7117791278</v>
      </c>
      <c r="S358" s="25">
        <f t="shared" ca="1" si="267"/>
        <v>5691692.960809771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1932298.4552145763</v>
      </c>
      <c r="R359" s="25">
        <f t="array" aca="1" ref="R359" ca="1">INDEX('Lorri 401b'!L:L,MATCH('Retirement Calculator'!A359,'Lorri 401b'!N:N,0),0)</f>
        <v>3752933.7474656515</v>
      </c>
      <c r="S359" s="25">
        <f t="shared" ca="1" si="267"/>
        <v>5685232.2026802283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1931919.0872576092</v>
      </c>
      <c r="R360" s="25">
        <f t="array" aca="1" ref="R360" ca="1">INDEX('Lorri 401b'!L:L,MATCH('Retirement Calculator'!A360,'Lorri 401b'!N:N,0),0)</f>
        <v>3746825.4374675355</v>
      </c>
      <c r="S360" s="25">
        <f t="shared" ca="1" si="267"/>
        <v>5678744.5247251447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1931538.1386008216</v>
      </c>
      <c r="R361" s="25">
        <f t="array" aca="1" ref="R361" ca="1">INDEX('Lorri 401b'!L:L,MATCH('Retirement Calculator'!A361,'Lorri 401b'!N:N,0),0)</f>
        <v>3740691.6761777606</v>
      </c>
      <c r="S361" s="25">
        <f t="shared" ca="1" si="267"/>
        <v>5672229.8147785822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1931155.602657964</v>
      </c>
      <c r="R362" s="25">
        <f t="array" aca="1" ref="R362" ca="1">INDEX('Lorri 401b'!L:L,MATCH('Retirement Calculator'!A362,'Lorri 401b'!N:N,0),0)</f>
        <v>3734532.3575492785</v>
      </c>
      <c r="S362" s="25">
        <f t="shared" ca="1" si="267"/>
        <v>5665687.9602072425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1930771.4728153443</v>
      </c>
      <c r="R363" s="25">
        <f t="array" aca="1" ref="R363" ca="1">INDEX('Lorri 401b'!L:L,MATCH('Retirement Calculator'!A363,'Lorri 401b'!N:N,0),0)</f>
        <v>3728347.3750931774</v>
      </c>
      <c r="S363" s="25">
        <f t="shared" ca="1" si="267"/>
        <v>5659118.847908522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1930385.7424317137</v>
      </c>
      <c r="R364" s="25">
        <f t="array" aca="1" ref="R364" ca="1">INDEX('Lorri 401b'!L:L,MATCH('Retirement Calculator'!A364,'Lorri 401b'!N:N,0),0)</f>
        <v>3722136.6218768428</v>
      </c>
      <c r="S364" s="25">
        <f t="shared" ca="1" si="267"/>
        <v>5652522.3643085565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1929998.4048381515</v>
      </c>
      <c r="R365" s="25">
        <f t="array" aca="1" ref="R365" ca="1">INDEX('Lorri 401b'!L:L,MATCH('Retirement Calculator'!A365,'Lorri 401b'!N:N,0),0)</f>
        <v>3715899.9905221066</v>
      </c>
      <c r="S365" s="25">
        <f t="shared" ca="1" si="267"/>
        <v>5645898.3953602584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1929609.4533379495</v>
      </c>
      <c r="R366" s="25">
        <f t="array" aca="1" ref="R366" ca="1">INDEX('Lorri 401b'!L:L,MATCH('Retirement Calculator'!A366,'Lorri 401b'!N:N,0),0)</f>
        <v>3709637.3732033926</v>
      </c>
      <c r="S366" s="25">
        <f t="shared" ca="1" si="267"/>
        <v>5639246.8265413418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1929218.8812064964</v>
      </c>
      <c r="R367" s="25">
        <f t="array" aca="1" ref="R367" ca="1">INDEX('Lorri 401b'!L:L,MATCH('Retirement Calculator'!A367,'Lorri 401b'!N:N,0),0)</f>
        <v>3703348.6616458506</v>
      </c>
      <c r="S367" s="25">
        <f t="shared" ca="1" si="267"/>
        <v>5632567.5428523468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1928826.6816911623</v>
      </c>
      <c r="R368" s="25">
        <f t="array" aca="1" ref="R368" ca="1">INDEX('Lorri 401b'!L:L,MATCH('Retirement Calculator'!A368,'Lorri 401b'!N:N,0),0)</f>
        <v>3697033.7471234854</v>
      </c>
      <c r="S368" s="25">
        <f t="shared" ca="1" si="267"/>
        <v>5625860.4288146477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1928432.848011181</v>
      </c>
      <c r="R369" s="25">
        <f t="array" aca="1" ref="R369" ca="1">INDEX('Lorri 401b'!L:L,MATCH('Retirement Calculator'!A369,'Lorri 401b'!N:N,0),0)</f>
        <v>3690692.5204572771</v>
      </c>
      <c r="S369" s="25">
        <f t="shared" ca="1" si="267"/>
        <v>5619125.3684684578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1928037.3733575332</v>
      </c>
      <c r="R370" s="25">
        <f t="array" aca="1" ref="R370" ca="1">INDEX('Lorri 401b'!L:L,MATCH('Retirement Calculator'!A370,'Lorri 401b'!N:N,0),0)</f>
        <v>3684324.8720132927</v>
      </c>
      <c r="S370" s="25">
        <f t="shared" ca="1" si="267"/>
        <v>5612362.2453708258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1927640.2508928285</v>
      </c>
      <c r="R371" s="25">
        <f t="array" aca="1" ref="R371" ca="1">INDEX('Lorri 401b'!L:L,MATCH('Retirement Calculator'!A371,'Lorri 401b'!N:N,0),0)</f>
        <v>3677930.6917007919</v>
      </c>
      <c r="S371" s="25">
        <f t="shared" ca="1" si="267"/>
        <v>5605570.9425936202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1927241.4737511876</v>
      </c>
      <c r="R372" s="25">
        <f t="array" aca="1" ref="R372" ca="1">INDEX('Lorri 401b'!L:L,MATCH('Retirement Calculator'!A372,'Lorri 401b'!N:N,0),0)</f>
        <v>3671509.8689703224</v>
      </c>
      <c r="S372" s="25">
        <f t="shared" ca="1" si="267"/>
        <v>5598751.3427215097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1926841.0350381231</v>
      </c>
      <c r="R373" s="25">
        <f t="array" aca="1" ref="R373" ca="1">INDEX('Lorri 401b'!L:L,MATCH('Retirement Calculator'!A373,'Lorri 401b'!N:N,0),0)</f>
        <v>3665062.2928118091</v>
      </c>
      <c r="S373" s="25">
        <f t="shared" ca="1" si="267"/>
        <v>5591903.327849932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1926438.9278304209</v>
      </c>
      <c r="R374" s="25">
        <f t="array" aca="1" ref="R374" ca="1">INDEX('Lorri 401b'!L:L,MATCH('Retirement Calculator'!A374,'Lorri 401b'!N:N,0),0)</f>
        <v>3658587.8517526356</v>
      </c>
      <c r="S374" s="25">
        <f t="shared" ca="1" si="267"/>
        <v>5585026.7795830565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1926035.14517602</v>
      </c>
      <c r="R375" s="25">
        <f t="array" aca="1" ref="R375" ca="1">INDEX('Lorri 401b'!L:L,MATCH('Retirement Calculator'!A375,'Lorri 401b'!N:N,0),0)</f>
        <v>3652086.4338557152</v>
      </c>
      <c r="S375" s="25">
        <f t="shared" ca="1" si="267"/>
        <v>5578121.5790317357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1925629.6800938924</v>
      </c>
      <c r="R376" s="25">
        <f t="array" aca="1" ref="R376" ca="1">INDEX('Lorri 401b'!L:L,MATCH('Retirement Calculator'!A376,'Lorri 401b'!N:N,0),0)</f>
        <v>3645557.9267175579</v>
      </c>
      <c r="S376" s="25">
        <f t="shared" ca="1" si="267"/>
        <v>5571187.6068114508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1925222.5255739226</v>
      </c>
      <c r="R377" s="25">
        <f t="array" aca="1" ref="R377" ca="1">INDEX('Lorri 401b'!L:L,MATCH('Retirement Calculator'!A377,'Lorri 401b'!N:N,0),0)</f>
        <v>3639002.217466325</v>
      </c>
      <c r="S377" s="25">
        <f t="shared" ca="1" si="267"/>
        <v>5564224.7430402478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1924813.6745767861</v>
      </c>
      <c r="R378" s="25">
        <f t="array" aca="1" ref="R378" ca="1">INDEX('Lorri 401b'!L:L,MATCH('Retirement Calculator'!A378,'Lorri 401b'!N:N,0),0)</f>
        <v>3632419.1927598785</v>
      </c>
      <c r="S378" s="25">
        <f t="shared" ca="1" si="267"/>
        <v>5557232.8673366643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1924403.1200338283</v>
      </c>
      <c r="R379" s="25">
        <f t="array" aca="1" ref="R379" ca="1">INDEX('Lorri 401b'!L:L,MATCH('Retirement Calculator'!A379,'Lorri 401b'!N:N,0),0)</f>
        <v>3625808.7387838219</v>
      </c>
      <c r="S379" s="25">
        <f t="shared" ca="1" si="267"/>
        <v>5550211.85881765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1923990.8548469415</v>
      </c>
      <c r="R380" s="25">
        <f t="array" aca="1" ref="R380" ca="1">INDEX('Lorri 401b'!L:L,MATCH('Retirement Calculator'!A380,'Lorri 401b'!N:N,0),0)</f>
        <v>3619170.7412495315</v>
      </c>
      <c r="S380" s="25">
        <f t="shared" ca="1" si="267"/>
        <v>5543161.5960964728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1923576.8718884427</v>
      </c>
      <c r="R381" s="25">
        <f t="array" aca="1" ref="R381" ca="1">INDEX('Lorri 401b'!L:L,MATCH('Retirement Calculator'!A381,'Lorri 401b'!N:N,0),0)</f>
        <v>3612505.0853921818</v>
      </c>
      <c r="S381" s="25">
        <f t="shared" ca="1" si="267"/>
        <v>5536081.9572806247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1923161.1640009501</v>
      </c>
      <c r="R382" s="25">
        <f t="array" aca="1" ref="R382" ca="1">INDEX('Lorri 401b'!L:L,MATCH('Retirement Calculator'!A382,'Lorri 401b'!N:N,0),0)</f>
        <v>3605811.6559687597</v>
      </c>
      <c r="S382" s="25">
        <f t="shared" ca="1" si="267"/>
        <v>5528972.81996971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1922743.7239972595</v>
      </c>
      <c r="R383" s="25">
        <f t="array" aca="1" ref="R383" ca="1">INDEX('Lorri 401b'!L:L,MATCH('Retirement Calculator'!A383,'Lorri 401b'!N:N,0),0)</f>
        <v>3599090.337256073</v>
      </c>
      <c r="S383" s="25">
        <f t="shared" ca="1" si="267"/>
        <v>5521834.0612533325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1922324.5446602204</v>
      </c>
      <c r="R384" s="25">
        <f t="array" aca="1" ref="R384" ca="1">INDEX('Lorri 401b'!L:L,MATCH('Retirement Calculator'!A384,'Lorri 401b'!N:N,0),0)</f>
        <v>3592341.0130487503</v>
      </c>
      <c r="S384" s="25">
        <f t="shared" ca="1" si="267"/>
        <v>5514665.5577089712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1921903.6187426101</v>
      </c>
      <c r="R385" s="25">
        <f t="array" aca="1" ref="R385" ca="1">INDEX('Lorri 401b'!L:L,MATCH('Retirement Calculator'!A385,'Lorri 401b'!N:N,0),0)</f>
        <v>3585563.5666572307</v>
      </c>
      <c r="S385" s="25">
        <f t="shared" ca="1" si="267"/>
        <v>5507467.1853998406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1921480.9389670098</v>
      </c>
      <c r="R386" s="25">
        <f t="array" aca="1" ref="R386" ca="1">INDEX('Lorri 401b'!L:L,MATCH('Retirement Calculator'!A386,'Lorri 401b'!N:N,0),0)</f>
        <v>3578757.8809057465</v>
      </c>
      <c r="S386" s="25">
        <f t="shared" ca="1" si="267"/>
        <v>5500238.8198727565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1921056.4980256779</v>
      </c>
      <c r="R387" s="25">
        <f t="array" aca="1" ref="R387" ca="1">INDEX('Lorri 401b'!L:L,MATCH('Retirement Calculator'!A387,'Lorri 401b'!N:N,0),0)</f>
        <v>3571923.8381302976</v>
      </c>
      <c r="S387" s="25">
        <f t="shared" ca="1" si="267"/>
        <v>5492980.3361559752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1920630.2885804237</v>
      </c>
      <c r="R388" s="25">
        <f t="array" aca="1" ref="R388" ca="1">INDEX('Lorri 401b'!L:L,MATCH('Retirement Calculator'!A388,'Lorri 401b'!N:N,0),0)</f>
        <v>3565061.3201766177</v>
      </c>
      <c r="S388" s="25">
        <f t="shared" ca="1" si="267"/>
        <v>5485691.6087570414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1920202.303262481</v>
      </c>
      <c r="R389" s="25">
        <f t="array" aca="1" ref="R389" ca="1">INDEX('Lorri 401b'!L:L,MATCH('Retirement Calculator'!A389,'Lorri 401b'!N:N,0),0)</f>
        <v>3558170.2083981307</v>
      </c>
      <c r="S389" s="25">
        <f t="shared" ca="1" si="267"/>
        <v>5478372.5116606113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1919772.5346723802</v>
      </c>
      <c r="R390" s="25">
        <f t="array" aca="1" ref="R390" ca="1">INDEX('Lorri 401b'!L:L,MATCH('Retirement Calculator'!A390,'Lorri 401b'!N:N,0),0)</f>
        <v>3551250.3836539001</v>
      </c>
      <c r="S390" s="25">
        <f t="shared" ca="1" si="267"/>
        <v>5471022.9183262801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1919340.9753798207</v>
      </c>
      <c r="R391" s="25">
        <f t="array" aca="1" ref="R391" ca="1">INDEX('Lorri 401b'!L:L,MATCH('Retirement Calculator'!A391,'Lorri 401b'!N:N,0),0)</f>
        <v>3544301.7263065684</v>
      </c>
      <c r="S391" s="25">
        <f t="shared" ca="1" si="267"/>
        <v>5463642.7016863888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1918907.6179235422</v>
      </c>
      <c r="R392" s="25">
        <f t="array" aca="1" ref="R392" ca="1">INDEX('Lorri 401b'!L:L,MATCH('Retirement Calculator'!A392,'Lorri 401b'!N:N,0),0)</f>
        <v>3537324.1162202894</v>
      </c>
      <c r="S392" s="25">
        <f t="shared" ca="1" si="267"/>
        <v>5456231.7341438318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1918472.4548111958</v>
      </c>
      <c r="R393" s="25">
        <f t="array" aca="1" ref="R393" ca="1">INDEX('Lorri 401b'!L:L,MATCH('Retirement Calculator'!A393,'Lorri 401b'!N:N,0),0)</f>
        <v>3530317.4327586512</v>
      </c>
      <c r="S393" s="25">
        <f t="shared" ca="1" si="267"/>
        <v>5448789.8875698466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1918035.4785192148</v>
      </c>
      <c r="R394" s="25">
        <f t="array" aca="1" ref="R394" ca="1">INDEX('Lorri 401b'!L:L,MATCH('Retirement Calculator'!A394,'Lorri 401b'!N:N,0),0)</f>
        <v>3523281.5547825894</v>
      </c>
      <c r="S394" s="25">
        <f t="shared" ca="1" si="267"/>
        <v>5441317.0333018042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1917596.6814926837</v>
      </c>
      <c r="R395" s="25">
        <f t="array" aca="1" ref="R395" ca="1">INDEX('Lorri 401b'!L:L,MATCH('Retirement Calculator'!A395,'Lorri 401b'!N:N,0),0)</f>
        <v>3516216.360648294</v>
      </c>
      <c r="S395" s="25">
        <f t="shared" ca="1" si="267"/>
        <v>5433813.0421409775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1917156.0561452089</v>
      </c>
      <c r="R396" s="25">
        <f t="array" aca="1" ref="R396" ca="1">INDEX('Lorri 401b'!L:L,MATCH('Retirement Calculator'!A396,'Lorri 401b'!N:N,0),0)</f>
        <v>3509121.7282051058</v>
      </c>
      <c r="S396" s="25">
        <f t="shared" ca="1" si="267"/>
        <v>5426277.7843503151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1916713.5948587861</v>
      </c>
      <c r="R397" s="25">
        <f t="array" aca="1" ref="R397" ca="1">INDEX('Lorri 401b'!L:L,MATCH('Retirement Calculator'!A397,'Lorri 401b'!N:N,0),0)</f>
        <v>3501997.5347934039</v>
      </c>
      <c r="S397" s="25">
        <f t="shared" ca="1" si="267"/>
        <v>5418711.12965219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1916269.28998367</v>
      </c>
      <c r="R398" s="25">
        <f t="array" aca="1" ref="R398" ca="1">INDEX('Lorri 401b'!L:L,MATCH('Retirement Calculator'!A398,'Lorri 401b'!N:N,0),0)</f>
        <v>3494843.6572424867</v>
      </c>
      <c r="S398" s="25">
        <f t="shared" ca="1" si="267"/>
        <v>5411112.9472261565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1915823.1338382408</v>
      </c>
      <c r="R399" s="25">
        <f t="array" aca="1" ref="R399" ca="1">INDEX('Lorri 401b'!L:L,MATCH('Retirement Calculator'!A399,'Lorri 401b'!N:N,0),0)</f>
        <v>3487659.971868441</v>
      </c>
      <c r="S399" s="25">
        <f t="shared" ca="1" si="267"/>
        <v>5403483.1057066815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1915375.1187088722</v>
      </c>
      <c r="R400" s="25">
        <f t="array" aca="1" ref="R400" ca="1">INDEX('Lorri 401b'!L:L,MATCH('Retirement Calculator'!A400,'Lorri 401b'!N:N,0),0)</f>
        <v>3480446.3544720034</v>
      </c>
      <c r="S400" s="25">
        <f t="shared" ca="1" si="267"/>
        <v>5395821.4731808752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1914925.2368497981</v>
      </c>
      <c r="R401" s="25">
        <f t="array" aca="1" ref="R401" ca="1">INDEX('Lorri 401b'!L:L,MATCH('Retirement Calculator'!A401,'Lorri 401b'!N:N,0),0)</f>
        <v>3473202.6803364139</v>
      </c>
      <c r="S401" s="25">
        <f t="shared" ca="1" si="267"/>
        <v>5388127.9171862118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1914473.4804829778</v>
      </c>
      <c r="R402" s="25">
        <f t="array" aca="1" ref="R402" ca="1">INDEX('Lorri 401b'!L:L,MATCH('Retirement Calculator'!A402,'Lorri 401b'!N:N,0),0)</f>
        <v>3465928.8242252595</v>
      </c>
      <c r="S402" s="25">
        <f t="shared" ca="1" si="267"/>
        <v>5380402.3047082368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1914019.8417979626</v>
      </c>
      <c r="R403" s="25">
        <f t="array" aca="1" ref="R403" ca="1">INDEX('Lorri 401b'!L:L,MATCH('Retirement Calculator'!A403,'Lorri 401b'!N:N,0),0)</f>
        <v>3458624.6603803085</v>
      </c>
      <c r="S403" s="25">
        <f t="shared" ca="1" si="267"/>
        <v>5372644.5021782713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1913564.3129517597</v>
      </c>
      <c r="R404" s="25">
        <f t="array" aca="1" ref="R404" ca="1">INDEX('Lorri 401b'!L:L,MATCH('Retirement Calculator'!A404,'Lorri 401b'!N:N,0),0)</f>
        <v>3451290.0625193371</v>
      </c>
      <c r="S404" s="25">
        <f t="shared" ca="1" si="267"/>
        <v>5364854.3754710965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1913106.8860686976</v>
      </c>
      <c r="R405" s="25">
        <f t="array" aca="1" ref="R405" ca="1">INDEX('Lorri 401b'!L:L,MATCH('Retirement Calculator'!A405,'Lorri 401b'!N:N,0),0)</f>
        <v>3443924.9038339448</v>
      </c>
      <c r="S405" s="25">
        <f t="shared" ca="1" si="267"/>
        <v>5357031.7899026424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1912647.5532402894</v>
      </c>
      <c r="R406" s="25">
        <f t="array" aca="1" ref="R406" ca="1">INDEX('Lorri 401b'!L:L,MATCH('Retirement Calculator'!A406,'Lorri 401b'!N:N,0),0)</f>
        <v>3436529.0569873634</v>
      </c>
      <c r="S406" s="25">
        <f t="shared" ca="1" si="267"/>
        <v>5349176.6102276528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1912186.3065250963</v>
      </c>
      <c r="R407" s="25">
        <f t="array" aca="1" ref="R407" ca="1">INDEX('Lorri 401b'!L:L,MATCH('Retirement Calculator'!A407,'Lorri 401b'!N:N,0),0)</f>
        <v>3429102.3941122545</v>
      </c>
      <c r="S407" s="25">
        <f t="shared" ca="1" si="267"/>
        <v>5341288.7006373508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1911723.1379485899</v>
      </c>
      <c r="R408" s="25">
        <f t="array" aca="1" ref="R408" ca="1">INDEX('Lorri 401b'!L:L,MATCH('Retirement Calculator'!A408,'Lorri 401b'!N:N,0),0)</f>
        <v>3421644.7868084991</v>
      </c>
      <c r="S408" s="25">
        <f t="shared" ca="1" si="267"/>
        <v>5333367.9247570895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1911258.0395030146</v>
      </c>
      <c r="R409" s="25">
        <f t="array" aca="1" ref="R409" ca="1">INDEX('Lorri 401b'!L:L,MATCH('Retirement Calculator'!A409,'Lorri 401b'!N:N,0),0)</f>
        <v>3414156.1061409782</v>
      </c>
      <c r="S409" s="25">
        <f t="shared" ca="1" si="267"/>
        <v>5325414.1456439923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1910791.0031472493</v>
      </c>
      <c r="R410" s="25">
        <f t="array" aca="1" ref="R410" ca="1">INDEX('Lorri 401b'!L:L,MATCH('Retirement Calculator'!A410,'Lorri 401b'!N:N,0),0)</f>
        <v>3406636.2226373428</v>
      </c>
      <c r="S410" s="25">
        <f t="shared" ca="1" si="267"/>
        <v>5317427.2257845923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1910322.0208066686</v>
      </c>
      <c r="R411" s="25">
        <f t="array" aca="1" ref="R411" ca="1">INDEX('Lorri 401b'!L:L,MATCH('Retirement Calculator'!A411,'Lorri 401b'!N:N,0),0)</f>
        <v>3399085.0062857755</v>
      </c>
      <c r="S411" s="25">
        <f t="shared" ca="1" si="267"/>
        <v>5309407.0270924438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1909851.0843730019</v>
      </c>
      <c r="R412" s="25">
        <f t="array" aca="1" ref="R412" ca="1">INDEX('Lorri 401b'!L:L,MATCH('Retirement Calculator'!A412,'Lorri 401b'!N:N,0),0)</f>
        <v>3391502.3265327434</v>
      </c>
      <c r="S412" s="25">
        <f t="shared" ca="1" si="267"/>
        <v>5301353.4109057449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1909378.1857041949</v>
      </c>
      <c r="R413" s="25">
        <f t="array" aca="1" ref="R413" ca="1">INDEX('Lorri 401b'!L:L,MATCH('Retirement Calculator'!A413,'Lorri 401b'!N:N,0),0)</f>
        <v>3383888.0522807403</v>
      </c>
      <c r="S413" s="25">
        <f t="shared" ca="1" si="267"/>
        <v>5293266.2379849348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1908903.316624268</v>
      </c>
      <c r="R414" s="25">
        <f t="array" aca="1" ref="R414" ca="1">INDEX('Lorri 401b'!L:L,MATCH('Retirement Calculator'!A414,'Lorri 401b'!N:N,0),0)</f>
        <v>3376242.0518860207</v>
      </c>
      <c r="S414" s="25">
        <f t="shared" ca="1" si="267"/>
        <v>5285145.3685102891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1908426.4689231745</v>
      </c>
      <c r="R415" s="25">
        <f t="array" aca="1" ref="R415" ca="1">INDEX('Lorri 401b'!L:L,MATCH('Retirement Calculator'!A415,'Lorri 401b'!N:N,0),0)</f>
        <v>3368564.1931563229</v>
      </c>
      <c r="S415" s="25">
        <f t="shared" ca="1" si="267"/>
        <v>5276990.6620794972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1907947.6343566601</v>
      </c>
      <c r="R416" s="25">
        <f t="array" aca="1" ref="R416" ca="1">INDEX('Lorri 401b'!L:L,MATCH('Retirement Calculator'!A416,'Lorri 401b'!N:N,0),0)</f>
        <v>3360854.3433485846</v>
      </c>
      <c r="S416" s="25">
        <f t="shared" ca="1" si="267"/>
        <v>5268801.9777052449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1907466.8046461183</v>
      </c>
      <c r="R417" s="25">
        <f t="array" aca="1" ref="R417" ca="1">INDEX('Lorri 401b'!L:L,MATCH('Retirement Calculator'!A417,'Lorri 401b'!N:N,0),0)</f>
        <v>3353112.3691666475</v>
      </c>
      <c r="S417" s="25">
        <f t="shared" ca="1" si="267"/>
        <v>5260579.1738127656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1906983.9714784494</v>
      </c>
      <c r="R418" s="25">
        <f t="array" aca="1" ref="R418" ca="1">INDEX('Lorri 401b'!L:L,MATCH('Retirement Calculator'!A418,'Lorri 401b'!N:N,0),0)</f>
        <v>3345338.1367589524</v>
      </c>
      <c r="S418" s="25">
        <f t="shared" ca="1" si="267"/>
        <v>5252322.1082374016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1906499.1265059151</v>
      </c>
      <c r="R419" s="25">
        <f t="array" aca="1" ref="R419" ca="1">INDEX('Lorri 401b'!L:L,MATCH('Retirement Calculator'!A419,'Lorri 401b'!N:N,0),0)</f>
        <v>3337531.5117162252</v>
      </c>
      <c r="S419" s="25">
        <f t="shared" ca="1" si="267"/>
        <v>5244030.6382221403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1906012.2613459954</v>
      </c>
      <c r="R420" s="25">
        <f t="array" aca="1" ref="R420" ca="1">INDEX('Lorri 401b'!L:L,MATCH('Retirement Calculator'!A420,'Lorri 401b'!N:N,0),0)</f>
        <v>3329692.3590691532</v>
      </c>
      <c r="S420" s="25">
        <f t="shared" ca="1" si="267"/>
        <v>5235704.6204151483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1905523.3675812425</v>
      </c>
      <c r="R421" s="25">
        <f t="array" aca="1" ref="R421" ca="1">INDEX('Lorri 401b'!L:L,MATCH('Retirement Calculator'!A421,'Lorri 401b'!N:N,0),0)</f>
        <v>3321820.5432860516</v>
      </c>
      <c r="S421" s="25">
        <f t="shared" ca="1" si="267"/>
        <v>5227343.9108672943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1905032.4367591366</v>
      </c>
      <c r="R422" s="25">
        <f t="array" aca="1" ref="R422" ca="1">INDEX('Lorri 401b'!L:L,MATCH('Retirement Calculator'!A422,'Lorri 401b'!N:N,0),0)</f>
        <v>3313915.9282705206</v>
      </c>
      <c r="S422" s="25">
        <f t="shared" ca="1" si="267"/>
        <v>5218948.3650296573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1904539.4603919387</v>
      </c>
      <c r="R423" s="25">
        <f t="array" aca="1" ref="R423" ca="1">INDEX('Lorri 401b'!L:L,MATCH('Retirement Calculator'!A423,'Lorri 401b'!N:N,0),0)</f>
        <v>3305978.3773590918</v>
      </c>
      <c r="S423" s="25">
        <f t="shared" ca="1" si="267"/>
        <v>5210517.8377510309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1904044.429956544</v>
      </c>
      <c r="R424" s="25">
        <f t="array" aca="1" ref="R424" ca="1">INDEX('Lorri 401b'!L:L,MATCH('Retirement Calculator'!A424,'Lorri 401b'!N:N,0),0)</f>
        <v>3298007.7533188649</v>
      </c>
      <c r="S424" s="25">
        <f t="shared" ca="1" si="267"/>
        <v>5202052.183275409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1903547.3368943352</v>
      </c>
      <c r="R425" s="25">
        <f t="array" aca="1" ref="R425" ca="1">INDEX('Lorri 401b'!L:L,MATCH('Retirement Calculator'!A425,'Lorri 401b'!N:N,0),0)</f>
        <v>3290003.918345137</v>
      </c>
      <c r="S425" s="25">
        <f t="shared" ca="1" si="267"/>
        <v>5193551.2552394718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1903048.1726110338</v>
      </c>
      <c r="R426" s="25">
        <f t="array" aca="1" ref="R426" ca="1">INDEX('Lorri 401b'!L:L,MATCH('Retirement Calculator'!A426,'Lorri 401b'!N:N,0),0)</f>
        <v>3281966.734059019</v>
      </c>
      <c r="S426" s="25">
        <f t="shared" ca="1" si="267"/>
        <v>5185014.9066700526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1902546.928476552</v>
      </c>
      <c r="R427" s="25">
        <f t="array" aca="1" ref="R427" ca="1">INDEX('Lorri 401b'!L:L,MATCH('Retirement Calculator'!A427,'Lorri 401b'!N:N,0),0)</f>
        <v>3273896.061505042</v>
      </c>
      <c r="S427" s="25">
        <f t="shared" ca="1" si="267"/>
        <v>5176442.9899815936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1902043.5958248433</v>
      </c>
      <c r="R428" s="25">
        <f t="array" aca="1" ref="R428" ca="1">INDEX('Lorri 401b'!L:L,MATCH('Retirement Calculator'!A428,'Lorri 401b'!N:N,0),0)</f>
        <v>3265791.7611487568</v>
      </c>
      <c r="S428" s="25">
        <f t="shared" ca="1" si="267"/>
        <v>5167835.3569735996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1901538.1659537524</v>
      </c>
      <c r="R429" s="25">
        <f t="array" aca="1" ref="R429" ca="1">INDEX('Lorri 401b'!L:L,MATCH('Retirement Calculator'!A429,'Lorri 401b'!N:N,0),0)</f>
        <v>3257653.6928743203</v>
      </c>
      <c r="S429" s="25">
        <f t="shared" ca="1" si="267"/>
        <v>5159191.8588280724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1901030.6301248653</v>
      </c>
      <c r="R430" s="25">
        <f t="array" aca="1" ref="R430" ca="1">INDEX('Lorri 401b'!L:L,MATCH('Retirement Calculator'!A430,'Lorri 401b'!N:N,0),0)</f>
        <v>3249481.7159820739</v>
      </c>
      <c r="S430" s="25">
        <f t="shared" ca="1" si="267"/>
        <v>5150512.346106939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1900520.9795633578</v>
      </c>
      <c r="R431" s="25">
        <f t="array" aca="1" ref="R431" ca="1">INDEX('Lorri 401b'!L:L,MATCH('Retirement Calculator'!A431,'Lorri 401b'!N:N,0),0)</f>
        <v>3241275.6891861097</v>
      </c>
      <c r="S431" s="25">
        <f t="shared" ca="1" si="267"/>
        <v>5141796.6687494675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1900009.2054578441</v>
      </c>
      <c r="R432" s="25">
        <f t="array" aca="1" ref="R432" ca="1">INDEX('Lorri 401b'!L:L,MATCH('Retirement Calculator'!A432,'Lorri 401b'!N:N,0),0)</f>
        <v>3233035.4706118288</v>
      </c>
      <c r="S432" s="25">
        <f t="shared" ca="1" si="267"/>
        <v>5133044.6760696732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1899495.298960224</v>
      </c>
      <c r="R433" s="25">
        <f t="array" aca="1" ref="R433" ca="1">INDEX('Lorri 401b'!L:L,MATCH('Retirement Calculator'!A433,'Lorri 401b'!N:N,0),0)</f>
        <v>3224760.9177934886</v>
      </c>
      <c r="S433" s="25">
        <f t="shared" ca="1" si="267"/>
        <v>5124256.2167537129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1898979.2511855306</v>
      </c>
      <c r="R434" s="25">
        <f t="array" aca="1" ref="R434" ca="1">INDEX('Lorri 401b'!L:L,MATCH('Retirement Calculator'!A434,'Lorri 401b'!N:N,0),0)</f>
        <v>3216451.8876717384</v>
      </c>
      <c r="S434" s="25">
        <f t="shared" ca="1" si="267"/>
        <v>5115431.1388572687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1898461.0532117758</v>
      </c>
      <c r="R435" s="25">
        <f t="array" aca="1" ref="R435" ca="1">INDEX('Lorri 401b'!L:L,MATCH('Retirement Calculator'!A435,'Lorri 401b'!N:N,0),0)</f>
        <v>3208108.2365911477</v>
      </c>
      <c r="S435" s="25">
        <f t="shared" ca="1" si="267"/>
        <v>5106569.2898029238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1897940.6960797971</v>
      </c>
      <c r="R436" s="25">
        <f t="array" aca="1" ref="R436" ca="1">INDEX('Lorri 401b'!L:L,MATCH('Retirement Calculator'!A436,'Lorri 401b'!N:N,0),0)</f>
        <v>3199729.8202977213</v>
      </c>
      <c r="S436" s="25">
        <f t="shared" ca="1" si="267"/>
        <v>5097670.516377518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1897418.1707931019</v>
      </c>
      <c r="R437" s="25">
        <f t="array" aca="1" ref="R437" ca="1">INDEX('Lorri 401b'!L:L,MATCH('Retirement Calculator'!A437,'Lorri 401b'!N:N,0),0)</f>
        <v>3191316.4939364055</v>
      </c>
      <c r="S437" s="25">
        <f t="shared" ca="1" si="267"/>
        <v>5088734.6647295076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1896893.468317712</v>
      </c>
      <c r="R438" s="25">
        <f t="array" aca="1" ref="R438" ca="1">INDEX('Lorri 401b'!L:L,MATCH('Retirement Calculator'!A438,'Lorri 401b'!N:N,0),0)</f>
        <v>3182868.1120485845</v>
      </c>
      <c r="S438" s="25">
        <f t="shared" ca="1" si="267"/>
        <v>5079761.5803662967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1896366.5795820081</v>
      </c>
      <c r="R439" s="25">
        <f t="array" aca="1" ref="R439" ca="1">INDEX('Lorri 401b'!L:L,MATCH('Retirement Calculator'!A439,'Lorri 401b'!N:N,0),0)</f>
        <v>3174384.5285695642</v>
      </c>
      <c r="S439" s="25">
        <f t="shared" ca="1" si="267"/>
        <v>5070751.1081515718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1895837.4954765721</v>
      </c>
      <c r="R440" s="25">
        <f t="array" aca="1" ref="R440" ca="1">INDEX('Lorri 401b'!L:L,MATCH('Retirement Calculator'!A440,'Lorri 401b'!N:N,0),0)</f>
        <v>3165865.5968260476</v>
      </c>
      <c r="S440" s="25">
        <f t="shared" ca="1" si="267"/>
        <v>5061703.0923026195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1895306.20685403</v>
      </c>
      <c r="R441" s="25">
        <f t="array" aca="1" ref="R441" ca="1">INDEX('Lorri 401b'!L:L,MATCH('Retirement Calculator'!A441,'Lorri 401b'!N:N,0),0)</f>
        <v>3157311.1695336001</v>
      </c>
      <c r="S441" s="25">
        <f t="shared" ca="1" si="267"/>
        <v>5052617.3763876297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1894772.704528894</v>
      </c>
      <c r="R442" s="25">
        <f t="array" aca="1" ref="R442" ca="1">INDEX('Lorri 401b'!L:L,MATCH('Retirement Calculator'!A442,'Lorri 401b'!N:N,0),0)</f>
        <v>3148721.0987941003</v>
      </c>
      <c r="S442" s="25">
        <f t="shared" ca="1" si="267"/>
        <v>5043493.8033229942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1894236.9792774033</v>
      </c>
      <c r="R443" s="25">
        <f t="array" aca="1" ref="R443" ca="1">INDEX('Lorri 401b'!L:L,MATCH('Retirement Calculator'!A443,'Lorri 401b'!N:N,0),0)</f>
        <v>3140095.2360931863</v>
      </c>
      <c r="S443" s="25">
        <f t="shared" ca="1" si="267"/>
        <v>5034332.2153705899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1893699.0218373646</v>
      </c>
      <c r="R444" s="25">
        <f t="array" aca="1" ref="R444" ca="1">INDEX('Lorri 401b'!L:L,MATCH('Retirement Calculator'!A444,'Lorri 401b'!N:N,0),0)</f>
        <v>3131433.4322976852</v>
      </c>
      <c r="S444" s="25">
        <f t="shared" ca="1" si="267"/>
        <v>5025132.4541350501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1893158.8229079926</v>
      </c>
      <c r="R445" s="25">
        <f t="array" aca="1" ref="R445" ca="1">INDEX('Lorri 401b'!L:L,MATCH('Retirement Calculator'!A445,'Lorri 401b'!N:N,0),0)</f>
        <v>3122735.5376530359</v>
      </c>
      <c r="S445" s="25">
        <f t="shared" ca="1" si="267"/>
        <v>5015894.3605610281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1892616.3731497482</v>
      </c>
      <c r="R446" s="25">
        <f t="array" aca="1" ref="R446" ca="1">INDEX('Lorri 401b'!L:L,MATCH('Retirement Calculator'!A446,'Lorri 401b'!N:N,0),0)</f>
        <v>3114001.4017807008</v>
      </c>
      <c r="S446" s="25">
        <f t="shared" ca="1" si="267"/>
        <v>5006617.7749304492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1892071.6631841776</v>
      </c>
      <c r="R447" s="25">
        <f t="array" aca="1" ref="R447" ca="1">INDEX('Lorri 401b'!L:L,MATCH('Retirement Calculator'!A447,'Lorri 401b'!N:N,0),0)</f>
        <v>3105230.8736755643</v>
      </c>
      <c r="S447" s="25">
        <f t="shared" ca="1" si="267"/>
        <v>4997302.5368597414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1891524.6835937505</v>
      </c>
      <c r="R448" s="25">
        <f t="array" aca="1" ref="R448" ca="1">INDEX('Lorri 401b'!L:L,MATCH('Retirement Calculator'!A448,'Lorri 401b'!N:N,0),0)</f>
        <v>3096423.8017033227</v>
      </c>
      <c r="S448" s="25">
        <f t="shared" ca="1" si="267"/>
        <v>4987948.4852970727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1890975.4249216968</v>
      </c>
      <c r="R449" s="25">
        <f t="array" aca="1" ref="R449" ca="1">INDEX('Lorri 401b'!L:L,MATCH('Retirement Calculator'!A449,'Lorri 401b'!N:N,0),0)</f>
        <v>3087580.0335978637</v>
      </c>
      <c r="S449" s="25">
        <f t="shared" ca="1" si="267"/>
        <v>4978555.4585195603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1890423.8776718427</v>
      </c>
      <c r="R450" s="25">
        <f t="array" aca="1" ref="R450" ca="1">INDEX('Lorri 401b'!L:L,MATCH('Retirement Calculator'!A450,'Lorri 401b'!N:N,0),0)</f>
        <v>3078699.4164586319</v>
      </c>
      <c r="S450" s="25">
        <f t="shared" ca="1" si="267"/>
        <v>4969123.2941304743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1889870.0323084476</v>
      </c>
      <c r="R451" s="25">
        <f t="array" aca="1" ref="R451" ca="1">INDEX('Lorri 401b'!L:L,MATCH('Retirement Calculator'!A451,'Lorri 401b'!N:N,0),0)</f>
        <v>3069781.7967479867</v>
      </c>
      <c r="S451" s="25">
        <f t="shared" ca="1" si="267"/>
        <v>4959651.8290564343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1889313.8792560385</v>
      </c>
      <c r="R452" s="25">
        <f t="array" aca="1" ref="R452" ca="1">INDEX('Lorri 401b'!L:L,MATCH('Retirement Calculator'!A452,'Lorri 401b'!N:N,0),0)</f>
        <v>3060827.020288547</v>
      </c>
      <c r="S452" s="25">
        <f t="shared" ca="1" si="267"/>
        <v>4950140.8995445855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1888755.4088992442</v>
      </c>
      <c r="R453" s="25">
        <f t="array" aca="1" ref="R453" ca="1">INDEX('Lorri 401b'!L:L,MATCH('Retirement Calculator'!A453,'Lorri 401b'!N:N,0),0)</f>
        <v>3051834.9322605263</v>
      </c>
      <c r="S453" s="25">
        <f t="shared" ca="1" si="267"/>
        <v>4940590.3411597703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1888194.6115826298</v>
      </c>
      <c r="R454" s="25">
        <f t="array" aca="1" ref="R454" ca="1">INDEX('Lorri 401b'!L:L,MATCH('Retirement Calculator'!A454,'Lorri 401b'!N:N,0),0)</f>
        <v>3042805.3771990556</v>
      </c>
      <c r="S454" s="25">
        <f t="shared" ca="1" si="267"/>
        <v>4930999.988781685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1887631.4776105296</v>
      </c>
      <c r="R455" s="25">
        <f t="array" aca="1" ref="R455" ca="1">INDEX('Lorri 401b'!L:L,MATCH('Retirement Calculator'!A455,'Lorri 401b'!N:N,0),0)</f>
        <v>3033738.1989914957</v>
      </c>
      <c r="S455" s="25">
        <f t="shared" ca="1" si="267"/>
        <v>4921369.6766020255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1887065.9972468792</v>
      </c>
      <c r="R456" s="25">
        <f t="array" aca="1" ref="R456" ca="1">INDEX('Lorri 401b'!L:L,MATCH('Retirement Calculator'!A456,'Lorri 401b'!N:N,0),0)</f>
        <v>3024633.2408747375</v>
      </c>
      <c r="S456" s="25">
        <f t="shared" ca="1" si="267"/>
        <v>4911699.2381216167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1886498.1607150468</v>
      </c>
      <c r="R457" s="25">
        <f t="array" aca="1" ref="R457" ca="1">INDEX('Lorri 401b'!L:L,MATCH('Retirement Calculator'!A457,'Lorri 401b'!N:N,0),0)</f>
        <v>3015490.3454324924</v>
      </c>
      <c r="S457" s="25">
        <f t="shared" ca="1" si="267"/>
        <v>4901988.5061475392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1885927.9581976652</v>
      </c>
      <c r="R458" s="25">
        <f t="array" aca="1" ref="R458" ca="1">INDEX('Lorri 401b'!L:L,MATCH('Retirement Calculator'!A458,'Lorri 401b'!N:N,0),0)</f>
        <v>3006309.3545925715</v>
      </c>
      <c r="S458" s="25">
        <f t="shared" ca="1" si="267"/>
        <v>4892237.3127902364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1885355.379836461</v>
      </c>
      <c r="R459" s="25">
        <f t="array" aca="1" ref="R459" ca="1">INDEX('Lorri 401b'!L:L,MATCH('Retirement Calculator'!A459,'Lorri 401b'!N:N,0),0)</f>
        <v>2997090.1096241511</v>
      </c>
      <c r="S459" s="25">
        <f t="shared" ca="1" si="267"/>
        <v>4882445.4894606117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1884780.4157320852</v>
      </c>
      <c r="R460" s="25">
        <f t="array" aca="1" ref="R460" ca="1">INDEX('Lorri 401b'!L:L,MATCH('Retirement Calculator'!A460,'Lorri 401b'!N:N,0),0)</f>
        <v>2987832.4511350286</v>
      </c>
      <c r="S460" s="25">
        <f t="shared" ca="1" si="267"/>
        <v>4872612.8668671139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1884203.0559439412</v>
      </c>
      <c r="R461" s="25">
        <f t="array" aca="1" ref="R461" ca="1">INDEX('Lorri 401b'!L:L,MATCH('Retirement Calculator'!A461,'Lorri 401b'!N:N,0),0)</f>
        <v>2978536.2190688681</v>
      </c>
      <c r="S461" s="25">
        <f t="shared" ca="1" si="267"/>
        <v>4862739.2750128098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1883623.2904900133</v>
      </c>
      <c r="R462" s="25">
        <f t="array" aca="1" ref="R462" ca="1">INDEX('Lorri 401b'!L:L,MATCH('Retirement Calculator'!A462,'Lorri 401b'!N:N,0),0)</f>
        <v>2969201.2527024322</v>
      </c>
      <c r="S462" s="25">
        <f t="shared" ca="1" si="267"/>
        <v>4852824.5431924453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1883041.1093466938</v>
      </c>
      <c r="R463" s="25">
        <f t="array" aca="1" ref="R463" ca="1">INDEX('Lorri 401b'!L:L,MATCH('Retirement Calculator'!A463,'Lorri 401b'!N:N,0),0)</f>
        <v>2959827.3906428027</v>
      </c>
      <c r="S463" s="25">
        <f t="shared" ca="1" si="267"/>
        <v>4842868.4999894965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1882456.5024486107</v>
      </c>
      <c r="R464" s="25">
        <f t="array" aca="1" ref="R464" ca="1">INDEX('Lorri 401b'!L:L,MATCH('Retirement Calculator'!A464,'Lorri 401b'!N:N,0),0)</f>
        <v>2950414.4708245913</v>
      </c>
      <c r="S464" s="25">
        <f t="shared" ca="1" si="267"/>
        <v>4832870.9732732018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1881869.4596884521</v>
      </c>
      <c r="R465" s="25">
        <f t="array" aca="1" ref="R465" ca="1">INDEX('Lorri 401b'!L:L,MATCH('Retirement Calculator'!A465,'Lorri 401b'!N:N,0),0)</f>
        <v>2940962.3305071373</v>
      </c>
      <c r="S465" s="25">
        <f t="shared" ca="1" si="267"/>
        <v>4822831.7901955899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1881279.9709167928</v>
      </c>
      <c r="R466" s="25">
        <f t="array" aca="1" ref="R466" ca="1">INDEX('Lorri 401b'!L:L,MATCH('Retirement Calculator'!A466,'Lorri 401b'!N:N,0),0)</f>
        <v>2931470.8062716941</v>
      </c>
      <c r="S466" s="25">
        <f t="shared" ca="1" si="267"/>
        <v>4812750.7771884874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1880688.0259419184</v>
      </c>
      <c r="R467" s="25">
        <f t="array" aca="1" ref="R467" ca="1">INDEX('Lorri 401b'!L:L,MATCH('Retirement Calculator'!A467,'Lorri 401b'!N:N,0),0)</f>
        <v>2921939.7340186033</v>
      </c>
      <c r="S467" s="25">
        <f t="shared" ca="1" si="267"/>
        <v>4802627.7599605219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1880093.6145296486</v>
      </c>
      <c r="R468" s="25">
        <f t="array" aca="1" ref="R468" ca="1">INDEX('Lorri 401b'!L:L,MATCH('Retirement Calculator'!A468,'Lorri 401b'!N:N,0),0)</f>
        <v>2912368.948964458</v>
      </c>
      <c r="S468" s="25">
        <f t="shared" ca="1" si="267"/>
        <v>4792462.5634941068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1879496.726403161</v>
      </c>
      <c r="R469" s="25">
        <f t="array" aca="1" ref="R469" ca="1">INDEX('Lorri 401b'!L:L,MATCH('Retirement Calculator'!A469,'Lorri 401b'!N:N,0),0)</f>
        <v>2902758.2856392534</v>
      </c>
      <c r="S469" s="25">
        <f t="shared" ca="1" si="267"/>
        <v>4782255.0120424144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1878897.351242813</v>
      </c>
      <c r="R470" s="25">
        <f t="array" aca="1" ref="R470" ca="1">INDEX('Lorri 401b'!L:L,MATCH('Retirement Calculator'!A470,'Lorri 401b'!N:N,0),0)</f>
        <v>2893107.5778835276</v>
      </c>
      <c r="S470" s="25">
        <f t="shared" ca="1" si="267"/>
        <v>4772004.9291263409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1878295.4786859637</v>
      </c>
      <c r="R471" s="25">
        <f t="array" aca="1" ref="R471" ca="1">INDEX('Lorri 401b'!L:L,MATCH('Retirement Calculator'!A471,'Lorri 401b'!N:N,0),0)</f>
        <v>2883416.6588454861</v>
      </c>
      <c r="S471" s="25">
        <f t="shared" ca="1" si="267"/>
        <v>4761712.13753145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1877691.0983267941</v>
      </c>
      <c r="R472" s="25">
        <f t="array" aca="1" ref="R472" ca="1">INDEX('Lorri 401b'!L:L,MATCH('Retirement Calculator'!A472,'Lorri 401b'!N:N,0),0)</f>
        <v>2873685.3609781195</v>
      </c>
      <c r="S472" s="25">
        <f t="shared" ca="1" si="267"/>
        <v>4751376.4593049139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1877084.1997161279</v>
      </c>
      <c r="R473" s="25">
        <f t="array" aca="1" ref="R473" ca="1">INDEX('Lorri 401b'!L:L,MATCH('Retirement Calculator'!A473,'Lorri 401b'!N:N,0),0)</f>
        <v>2863913.5160363056</v>
      </c>
      <c r="S473" s="25">
        <f t="shared" ca="1" si="267"/>
        <v>4740997.715752434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1876474.7723612506</v>
      </c>
      <c r="R474" s="25">
        <f t="array" aca="1" ref="R474" ca="1">INDEX('Lorri 401b'!L:L,MATCH('Retirement Calculator'!A474,'Lorri 401b'!N:N,0),0)</f>
        <v>2854100.9550739005</v>
      </c>
      <c r="S474" s="25">
        <f t="shared" ca="1" si="267"/>
        <v>4730575.7274351511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1875862.8057257279</v>
      </c>
      <c r="R475" s="25">
        <f t="array" aca="1" ref="R475" ca="1">INDEX('Lorri 401b'!L:L,MATCH('Retirement Calculator'!A475,'Lorri 401b'!N:N,0),0)</f>
        <v>2844247.5084408186</v>
      </c>
      <c r="S475" s="25">
        <f t="shared" ca="1" si="267"/>
        <v>4720110.3141665468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1875248.289229224</v>
      </c>
      <c r="R476" s="25">
        <f t="array" aca="1" ref="R476" ca="1">INDEX('Lorri 401b'!L:L,MATCH('Retirement Calculator'!A476,'Lorri 401b'!N:N,0),0)</f>
        <v>2834353.005780099</v>
      </c>
      <c r="S476" s="25">
        <f t="shared" ca="1" si="267"/>
        <v>4709601.2950093225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1874631.2122473179</v>
      </c>
      <c r="R477" s="25">
        <f t="array" aca="1" ref="R477" ca="1">INDEX('Lorri 401b'!L:L,MATCH('Retirement Calculator'!A477,'Lorri 401b'!N:N,0),0)</f>
        <v>2824417.27602496</v>
      </c>
      <c r="S477" s="25">
        <f t="shared" ca="1" si="267"/>
        <v>4699048.4882722776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1874011.5641113205</v>
      </c>
      <c r="R478" s="25">
        <f t="array" aca="1" ref="R478" ca="1">INDEX('Lorri 401b'!L:L,MATCH('Retirement Calculator'!A478,'Lorri 401b'!N:N,0),0)</f>
        <v>2814440.1473958408</v>
      </c>
      <c r="S478" s="25">
        <f t="shared" ca="1" si="267"/>
        <v>4688451.7115071611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1873389.33410809</v>
      </c>
      <c r="R479" s="25">
        <f t="array" aca="1" ref="R479" ca="1">INDEX('Lorri 401b'!L:L,MATCH('Retirement Calculator'!A479,'Lorri 401b'!N:N,0),0)</f>
        <v>2804421.4473974342</v>
      </c>
      <c r="S479" s="25">
        <f t="shared" ca="1" si="267"/>
        <v>4677810.7815055242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1872764.511479846</v>
      </c>
      <c r="R480" s="25">
        <f t="array" aca="1" ref="R480" ca="1">INDEX('Lorri 401b'!L:L,MATCH('Retirement Calculator'!A480,'Lorri 401b'!N:N,0),0)</f>
        <v>2794361.0028157006</v>
      </c>
      <c r="S480" s="25">
        <f t="shared" ca="1" si="267"/>
        <v>4667125.5142955463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1872137.0854239843</v>
      </c>
      <c r="R481" s="25">
        <f t="array" aca="1" ref="R481" ca="1">INDEX('Lorri 401b'!L:L,MATCH('Retirement Calculator'!A481,'Lorri 401b'!N:N,0),0)</f>
        <v>2784258.6397148767</v>
      </c>
      <c r="S481" s="25">
        <f t="shared" ca="1" si="267"/>
        <v>4656395.7251388608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1871507.0450928898</v>
      </c>
      <c r="R482" s="25">
        <f t="array" aca="1" ref="R482" ca="1">INDEX('Lorri 401b'!L:L,MATCH('Retirement Calculator'!A482,'Lorri 401b'!N:N,0),0)</f>
        <v>2774114.1834344659</v>
      </c>
      <c r="S482" s="25">
        <f t="shared" ca="1" si="267"/>
        <v>4645621.2285273559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1870874.3795937491</v>
      </c>
      <c r="R483" s="25">
        <f t="array" aca="1" ref="R483" ca="1">INDEX('Lorri 401b'!L:L,MATCH('Retirement Calculator'!A483,'Lorri 401b'!N:N,0),0)</f>
        <v>2763927.4585862197</v>
      </c>
      <c r="S483" s="25">
        <f t="shared" ca="1" si="267"/>
        <v>4634801.8381799683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1870239.0779883619</v>
      </c>
      <c r="R484" s="25">
        <f t="array" aca="1" ref="R484" ca="1">INDEX('Lorri 401b'!L:L,MATCH('Retirement Calculator'!A484,'Lorri 401b'!N:N,0),0)</f>
        <v>2753698.2890511062</v>
      </c>
      <c r="S484" s="25">
        <f t="shared" ca="1" si="267"/>
        <v>4623937.3670394681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1869601.1292929524</v>
      </c>
      <c r="R485" s="25">
        <f t="array" aca="1" ref="R485" ca="1">INDEX('Lorri 401b'!L:L,MATCH('Retirement Calculator'!A485,'Lorri 401b'!N:N,0),0)</f>
        <v>2743426.4979762631</v>
      </c>
      <c r="S485" s="25">
        <f t="shared" ca="1" si="267"/>
        <v>4613027.6272692159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1868960.5224779786</v>
      </c>
      <c r="R486" s="25">
        <f t="array" aca="1" ref="R486" ca="1">INDEX('Lorri 401b'!L:L,MATCH('Retirement Calculator'!A486,'Lorri 401b'!N:N,0),0)</f>
        <v>2733111.9077719413</v>
      </c>
      <c r="S486" s="25">
        <f t="shared" ca="1" si="267"/>
        <v>4602072.4302499201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1868317.2464679424</v>
      </c>
      <c r="R487" s="25">
        <f t="array" aca="1" ref="R487" ca="1">INDEX('Lorri 401b'!L:L,MATCH('Retirement Calculator'!A487,'Lorri 401b'!N:N,0),0)</f>
        <v>2722754.3401084347</v>
      </c>
      <c r="S487" s="25">
        <f t="shared" ca="1" si="267"/>
        <v>4591071.586576377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1867671.2901411976</v>
      </c>
      <c r="R488" s="25">
        <f t="array" aca="1" ref="R488" ca="1">INDEX('Lorri 401b'!L:L,MATCH('Retirement Calculator'!A488,'Lorri 401b'!N:N,0),0)</f>
        <v>2712353.6159129967</v>
      </c>
      <c r="S488" s="25">
        <f t="shared" ca="1" si="267"/>
        <v>4580024.9060541941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1867022.6423297583</v>
      </c>
      <c r="R489" s="25">
        <f t="array" aca="1" ref="R489" ca="1">INDEX('Lorri 401b'!L:L,MATCH('Retirement Calculator'!A489,'Lorri 401b'!N:N,0),0)</f>
        <v>2701909.5553667448</v>
      </c>
      <c r="S489" s="25">
        <f t="shared" ca="1" si="267"/>
        <v>4568932.1976965033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1866371.2918191045</v>
      </c>
      <c r="R490" s="25">
        <f t="array" aca="1" ref="R490" ca="1">INDEX('Lorri 401b'!L:L,MATCH('Retirement Calculator'!A490,'Lorri 401b'!N:N,0),0)</f>
        <v>2691421.97790155</v>
      </c>
      <c r="S490" s="25">
        <f t="shared" ca="1" si="267"/>
        <v>4557793.2697206549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1865717.2273479896</v>
      </c>
      <c r="R491" s="25">
        <f t="array" aca="1" ref="R491" ca="1">INDEX('Lorri 401b'!L:L,MATCH('Retirement Calculator'!A491,'Lorri 401b'!N:N,0),0)</f>
        <v>2680890.702196917</v>
      </c>
      <c r="S491" s="25">
        <f t="shared" ca="1" si="267"/>
        <v>4546607.9295449071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1865060.4376082451</v>
      </c>
      <c r="R492" s="25">
        <f t="array" aca="1" ref="R492" ca="1">INDEX('Lorri 401b'!L:L,MATCH('Retirement Calculator'!A492,'Lorri 401b'!N:N,0),0)</f>
        <v>2670315.546176848</v>
      </c>
      <c r="S492" s="25">
        <f t="shared" ca="1" si="267"/>
        <v>4535375.9837850928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1864400.9112445849</v>
      </c>
      <c r="R493" s="25">
        <f t="array" aca="1" ref="R493" ca="1">INDEX('Lorri 401b'!L:L,MATCH('Retirement Calculator'!A493,'Lorri 401b'!N:N,0),0)</f>
        <v>2659696.3270066953</v>
      </c>
      <c r="S493" s="25">
        <f t="shared" ca="1" si="267"/>
        <v>4524097.23825128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1863738.6368544097</v>
      </c>
      <c r="R494" s="25">
        <f t="array" aca="1" ref="R494" ca="1">INDEX('Lorri 401b'!L:L,MATCH('Retirement Calculator'!A494,'Lorri 401b'!N:N,0),0)</f>
        <v>2649032.8610900003</v>
      </c>
      <c r="S494" s="25">
        <f t="shared" ca="1" si="267"/>
        <v>4512771.49794441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1863073.6029876086</v>
      </c>
      <c r="R495" s="25">
        <f t="array" aca="1" ref="R495" ca="1">INDEX('Lorri 401b'!L:L,MATCH('Retirement Calculator'!A495,'Lorri 401b'!N:N,0),0)</f>
        <v>2638324.9640653189</v>
      </c>
      <c r="S495" s="25">
        <f t="shared" ca="1" si="267"/>
        <v>4501398.5670529278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1862405.7981463626</v>
      </c>
      <c r="R496" s="25">
        <f t="array" aca="1" ref="R496" ca="1">INDEX('Lorri 401b'!L:L,MATCH('Retirement Calculator'!A496,'Lorri 401b'!N:N,0),0)</f>
        <v>2627572.4508030349</v>
      </c>
      <c r="S496" s="25">
        <f t="shared" ca="1" si="267"/>
        <v>4489978.2489493974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1861735.2107849447</v>
      </c>
      <c r="R497" s="25">
        <f t="array" aca="1" ref="R497" ca="1">INDEX('Lorri 401b'!L:L,MATCH('Retirement Calculator'!A497,'Lorri 401b'!N:N,0),0)</f>
        <v>2616775.1354021579</v>
      </c>
      <c r="S497" s="25">
        <f t="shared" ca="1" si="267"/>
        <v>4478510.3461871026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1861061.8293095208</v>
      </c>
      <c r="R498" s="25">
        <f t="array" aca="1" ref="R498" ca="1">INDEX('Lorri 401b'!L:L,MATCH('Retirement Calculator'!A498,'Lorri 401b'!N:N,0),0)</f>
        <v>2605932.8311871109</v>
      </c>
      <c r="S498" s="25">
        <f t="shared" ca="1" si="267"/>
        <v>4466994.6604966316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1860385.6420779494</v>
      </c>
      <c r="R499" s="25">
        <f t="array" aca="1" ref="R499" ca="1">INDEX('Lorri 401b'!L:L,MATCH('Retirement Calculator'!A499,'Lorri 401b'!N:N,0),0)</f>
        <v>2595045.3507045009</v>
      </c>
      <c r="S499" s="25">
        <f t="shared" ca="1" si="267"/>
        <v>4455430.9927824503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1859706.6373995796</v>
      </c>
      <c r="R500" s="25">
        <f t="array" aca="1" ref="R500" ca="1">INDEX('Lorri 401b'!L:L,MATCH('Retirement Calculator'!A500,'Lorri 401b'!N:N,0),0)</f>
        <v>2584112.5057198801</v>
      </c>
      <c r="S500" s="25">
        <f t="shared" ca="1" si="267"/>
        <v>4443819.14311946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1859024.80353505</v>
      </c>
      <c r="R501" s="25">
        <f t="array" aca="1" ref="R501" ca="1">INDEX('Lorri 401b'!L:L,MATCH('Retirement Calculator'!A501,'Lorri 401b'!N:N,0),0)</f>
        <v>2573134.10721449</v>
      </c>
      <c r="S501" s="25">
        <f t="shared" ca="1" si="267"/>
        <v>4432158.9107495397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1858340.128696085</v>
      </c>
      <c r="R502" s="25">
        <f t="array" aca="1" ref="R502" ca="1">INDEX('Lorri 401b'!L:L,MATCH('Retirement Calculator'!A502,'Lorri 401b'!N:N,0),0)</f>
        <v>2562109.9653819939</v>
      </c>
      <c r="S502" s="25">
        <f t="shared" ca="1" si="267"/>
        <v>4420450.0940780789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1857652.6010452909</v>
      </c>
      <c r="R503" s="25">
        <f t="array" aca="1" ref="R503" ca="1">INDEX('Lorri 401b'!L:L,MATCH('Retirement Calculator'!A503,'Lorri 401b'!N:N,0),0)</f>
        <v>2551039.8896251959</v>
      </c>
      <c r="S503" s="25">
        <f t="shared" ca="1" si="267"/>
        <v>4408692.4906704873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1856962.2086959518</v>
      </c>
      <c r="R504" s="25">
        <f t="array" aca="1" ref="R504" ca="1">INDEX('Lorri 401b'!L:L,MATCH('Retirement Calculator'!A504,'Lorri 401b'!N:N,0),0)</f>
        <v>2539923.6885527447</v>
      </c>
      <c r="S504" s="25">
        <f t="shared" ca="1" si="267"/>
        <v>4396885.8972486965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1856268.9397118238</v>
      </c>
      <c r="R505" s="25">
        <f t="array" aca="1" ref="R505" ca="1">INDEX('Lorri 401b'!L:L,MATCH('Retirement Calculator'!A505,'Lorri 401b'!N:N,0),0)</f>
        <v>2528761.1699758247</v>
      </c>
      <c r="S505" s="25">
        <f t="shared" ca="1" si="267"/>
        <v>4385030.1096876487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1855572.7821069288</v>
      </c>
      <c r="R506" s="25">
        <f t="array" aca="1" ref="R506" ca="1">INDEX('Lorri 401b'!L:L,MATCH('Retirement Calculator'!A506,'Lorri 401b'!N:N,0),0)</f>
        <v>2517552.1409048345</v>
      </c>
      <c r="S506" s="25">
        <f t="shared" ca="1" si="267"/>
        <v>4373124.923011763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1854873.7238453466</v>
      </c>
      <c r="R507" s="25">
        <f t="array" aca="1" ref="R507" ca="1">INDEX('Lorri 401b'!L:L,MATCH('Retirement Calculator'!A507,'Lorri 401b'!N:N,0),0)</f>
        <v>2506296.4075460485</v>
      </c>
      <c r="S507" s="25">
        <f t="shared" ca="1" si="267"/>
        <v>4361170.1313913949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1854171.7528410077</v>
      </c>
      <c r="R508" s="25">
        <f t="array" aca="1" ref="R508" ca="1">INDEX('Lorri 401b'!L:L,MATCH('Retirement Calculator'!A508,'Lorri 401b'!N:N,0),0)</f>
        <v>2494993.7752982676</v>
      </c>
      <c r="S508" s="25">
        <f t="shared" ca="1" si="267"/>
        <v>4349165.5281392755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1853466.856957484</v>
      </c>
      <c r="R509" s="25">
        <f t="array" aca="1" ref="R509" ca="1">INDEX('Lorri 401b'!L:L,MATCH('Retirement Calculator'!A509,'Lorri 401b'!N:N,0),0)</f>
        <v>2483644.0487494543</v>
      </c>
      <c r="S509" s="25">
        <f t="shared" ca="1" si="267"/>
        <v>4337110.9057069384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1852759.0240077791</v>
      </c>
      <c r="R510" s="25">
        <f t="array" aca="1" ref="R510" ca="1">INDEX('Lorri 401b'!L:L,MATCH('Retirement Calculator'!A510,'Lorri 401b'!N:N,0),0)</f>
        <v>2472247.0316733541</v>
      </c>
      <c r="S510" s="25">
        <f t="shared" ca="1" si="267"/>
        <v>4325006.0556811336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1852048.241754117</v>
      </c>
      <c r="R511" s="25">
        <f t="array" aca="1" ref="R511" ca="1">INDEX('Lorri 401b'!L:L,MATCH('Retirement Calculator'!A511,'Lorri 401b'!N:N,0),0)</f>
        <v>2460802.5270261033</v>
      </c>
      <c r="S511" s="25">
        <f t="shared" ca="1" si="267"/>
        <v>4312850.7687802203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1851334.4979077314</v>
      </c>
      <c r="R512" s="25">
        <f t="array" aca="1" ref="R512" ca="1">INDEX('Lorri 401b'!L:L,MATCH('Retirement Calculator'!A512,'Lorri 401b'!N:N,0),0)</f>
        <v>2449310.3369428227</v>
      </c>
      <c r="S512" s="25">
        <f t="shared" ca="1" si="267"/>
        <v>4300644.8348505544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1850617.7801286525</v>
      </c>
      <c r="R513" s="25">
        <f t="array" aca="1" ref="R513" ca="1">INDEX('Lorri 401b'!L:L,MATCH('Retirement Calculator'!A513,'Lorri 401b'!N:N,0),0)</f>
        <v>2437770.2627341948</v>
      </c>
      <c r="S513" s="25">
        <f t="shared" ca="1" si="267"/>
        <v>4288388.0428628474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1849898.0760254941</v>
      </c>
      <c r="R514" s="25">
        <f t="array" aca="1" ref="R514" ca="1">INDEX('Lorri 401b'!L:L,MATCH('Retirement Calculator'!A514,'Lorri 401b'!N:N,0),0)</f>
        <v>2426182.104883031</v>
      </c>
      <c r="S514" s="25">
        <f t="shared" ca="1" si="267"/>
        <v>4276080.1809085254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1849175.3731552393</v>
      </c>
      <c r="R515" s="25">
        <f t="array" aca="1" ref="R515" ca="1">INDEX('Lorri 401b'!L:L,MATCH('Retirement Calculator'!A515,'Lorri 401b'!N:N,0),0)</f>
        <v>2414545.6630408205</v>
      </c>
      <c r="S515" s="25">
        <f t="shared" ca="1" si="267"/>
        <v>4263721.0361960595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1848449.6590230251</v>
      </c>
      <c r="R516" s="25">
        <f t="array" aca="1" ref="R516" ca="1">INDEX('Lorri 401b'!L:L,MATCH('Retirement Calculator'!A516,'Lorri 401b'!N:N,0),0)</f>
        <v>2402860.7360242675</v>
      </c>
      <c r="S516" s="25">
        <f t="shared" ca="1" si="267"/>
        <v>4251310.3950472921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1847720.9210819267</v>
      </c>
      <c r="R517" s="25">
        <f t="array" aca="1" ref="R517" ca="1">INDEX('Lorri 401b'!L:L,MATCH('Retirement Calculator'!A517,'Lorri 401b'!N:N,0),0)</f>
        <v>2391127.1218118123</v>
      </c>
      <c r="S517" s="25">
        <f t="shared" ca="1" si="267"/>
        <v>4238848.0428937394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1846989.1467327403</v>
      </c>
      <c r="R518" s="25">
        <f t="array" aca="1" ref="R518" ca="1">INDEX('Lorri 401b'!L:L,MATCH('Retirement Calculator'!A518,'Lorri 401b'!N:N,0),0)</f>
        <v>2379344.6175401388</v>
      </c>
      <c r="S518" s="25">
        <f t="shared" ca="1" si="267"/>
        <v>4226333.7642728789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1846254.3233237658</v>
      </c>
      <c r="R519" s="25">
        <f t="array" aca="1" ref="R519" ca="1">INDEX('Lorri 401b'!L:L,MATCH('Retirement Calculator'!A519,'Lorri 401b'!N:N,0),0)</f>
        <v>2367513.0195006663</v>
      </c>
      <c r="S519" s="25">
        <f t="shared" ca="1" si="267"/>
        <v>4213767.3428244321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1845516.438150587</v>
      </c>
      <c r="R520" s="25">
        <f t="array" aca="1" ref="R520" ca="1">INDEX('Lorri 401b'!L:L,MATCH('Retirement Calculator'!A520,'Lorri 401b'!N:N,0),0)</f>
        <v>2355632.1231360296</v>
      </c>
      <c r="S520" s="25">
        <f t="shared" ca="1" si="267"/>
        <v>4201148.5612866171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1844775.4784558534</v>
      </c>
      <c r="R521" s="25">
        <f t="array" aca="1" ref="R521" ca="1">INDEX('Lorri 401b'!L:L,MATCH('Retirement Calculator'!A521,'Lorri 401b'!N:N,0),0)</f>
        <v>2343701.7230365402</v>
      </c>
      <c r="S521" s="25">
        <f t="shared" ref="S521:S775" ca="1" si="527">SUM(Q521:R521)</f>
        <v>4188477.2014923934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1844031.4314290583</v>
      </c>
      <c r="R522" s="25">
        <f t="array" aca="1" ref="R522" ca="1">INDEX('Lorri 401b'!L:L,MATCH('Retirement Calculator'!A522,'Lorri 401b'!N:N,0),0)</f>
        <v>2331721.6129366364</v>
      </c>
      <c r="S522" s="25">
        <f t="shared" ca="1" si="527"/>
        <v>4175753.0443656947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1843284.2842063182</v>
      </c>
      <c r="R523" s="25">
        <f t="array" aca="1" ref="R523" ca="1">INDEX('Lorri 401b'!L:L,MATCH('Retirement Calculator'!A523,'Lorri 401b'!N:N,0),0)</f>
        <v>2319691.5857113162</v>
      </c>
      <c r="S523" s="25">
        <f t="shared" ca="1" si="527"/>
        <v>4162975.8699176344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1842534.0238701501</v>
      </c>
      <c r="R524" s="25">
        <f t="array" aca="1" ref="R524" ca="1">INDEX('Lorri 401b'!L:L,MATCH('Retirement Calculator'!A524,'Lorri 401b'!N:N,0),0)</f>
        <v>2307611.4333725572</v>
      </c>
      <c r="S524" s="25">
        <f t="shared" ca="1" si="527"/>
        <v>4150145.4572427073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1841780.637449248</v>
      </c>
      <c r="R525" s="25">
        <f t="array" aca="1" ref="R525" ca="1">INDEX('Lorri 401b'!L:L,MATCH('Retirement Calculator'!A525,'Lorri 401b'!N:N,0),0)</f>
        <v>2295480.9470657199</v>
      </c>
      <c r="S525" s="25">
        <f t="shared" ca="1" si="527"/>
        <v>4137261.5845149681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1841024.1119182587</v>
      </c>
      <c r="R526" s="25">
        <f t="array" aca="1" ref="R526" ca="1">INDEX('Lorri 401b'!L:L,MATCH('Retirement Calculator'!A526,'Lorri 401b'!N:N,0),0)</f>
        <v>2283299.9170659375</v>
      </c>
      <c r="S526" s="25">
        <f t="shared" ca="1" si="527"/>
        <v>4124324.0289841965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1840264.4341975569</v>
      </c>
      <c r="R527" s="25">
        <f t="array" aca="1" ref="R527" ca="1">INDEX('Lorri 401b'!L:L,MATCH('Retirement Calculator'!A527,'Lorri 401b'!N:N,0),0)</f>
        <v>2271068.1327744895</v>
      </c>
      <c r="S527" s="25">
        <f t="shared" ca="1" si="527"/>
        <v>4111332.5669720462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1839501.5911530189</v>
      </c>
      <c r="R528" s="25">
        <f t="array" aca="1" ref="R528" ca="1">INDEX('Lorri 401b'!L:L,MATCH('Retirement Calculator'!A528,'Lorri 401b'!N:N,0),0)</f>
        <v>2258785.38271516</v>
      </c>
      <c r="S528" s="25">
        <f t="shared" ca="1" si="527"/>
        <v>4098286.9738681791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1838735.5695957954</v>
      </c>
      <c r="R529" s="25">
        <f t="array" aca="1" ref="R529" ca="1">INDEX('Lorri 401b'!L:L,MATCH('Retirement Calculator'!A529,'Lorri 401b'!N:N,0),0)</f>
        <v>2246451.4545305837</v>
      </c>
      <c r="S529" s="25">
        <f t="shared" ca="1" si="527"/>
        <v>4085187.0241263788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1837966.3562820833</v>
      </c>
      <c r="R530" s="25">
        <f t="array" aca="1" ref="R530" ca="1">INDEX('Lorri 401b'!L:L,MATCH('Retirement Calculator'!A530,'Lorri 401b'!N:N,0),0)</f>
        <v>2234066.1349785714</v>
      </c>
      <c r="S530" s="25">
        <f t="shared" ca="1" si="527"/>
        <v>4072032.4912606548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1837193.9379128977</v>
      </c>
      <c r="R531" s="25">
        <f t="array" aca="1" ref="R531" ca="1">INDEX('Lorri 401b'!L:L,MATCH('Retirement Calculator'!A531,'Lorri 401b'!N:N,0),0)</f>
        <v>2221629.209928426</v>
      </c>
      <c r="S531" s="25">
        <f t="shared" ca="1" si="527"/>
        <v>4058823.1478413236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1836418.3011338403</v>
      </c>
      <c r="R532" s="25">
        <f t="array" aca="1" ref="R532" ca="1">INDEX('Lorri 401b'!L:L,MATCH('Retirement Calculator'!A532,'Lorri 401b'!N:N,0),0)</f>
        <v>2209140.4643572383</v>
      </c>
      <c r="S532" s="25">
        <f t="shared" ca="1" si="527"/>
        <v>4045558.7654910786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1835639.4325348702</v>
      </c>
      <c r="R533" s="25">
        <f t="array" aca="1" ref="R533" ca="1">INDEX('Lorri 401b'!L:L,MATCH('Retirement Calculator'!A533,'Lorri 401b'!N:N,0),0)</f>
        <v>2196599.6823461703</v>
      </c>
      <c r="S533" s="25">
        <f t="shared" ca="1" si="527"/>
        <v>4032239.1148810405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1834857.318650071</v>
      </c>
      <c r="R534" s="25">
        <f t="array" aca="1" ref="R534" ca="1">INDEX('Lorri 401b'!L:L,MATCH('Retirement Calculator'!A534,'Lorri 401b'!N:N,0),0)</f>
        <v>2184006.6470767232</v>
      </c>
      <c r="S534" s="25">
        <f t="shared" ca="1" si="527"/>
        <v>4018863.9657267942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1834071.9459574185</v>
      </c>
      <c r="R535" s="25">
        <f t="array" aca="1" ref="R535" ca="1">INDEX('Lorri 401b'!L:L,MATCH('Retirement Calculator'!A535,'Lorri 401b'!N:N,0),0)</f>
        <v>2171361.1408269866</v>
      </c>
      <c r="S535" s="25">
        <f t="shared" ca="1" si="527"/>
        <v>4005433.0867844052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1833283.3008785467</v>
      </c>
      <c r="R536" s="25">
        <f t="array" aca="1" ref="R536" ca="1">INDEX('Lorri 401b'!L:L,MATCH('Retirement Calculator'!A536,'Lorri 401b'!N:N,0),0)</f>
        <v>2158662.9449678762</v>
      </c>
      <c r="S536" s="25">
        <f t="shared" ca="1" si="527"/>
        <v>3991946.2458464229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1832491.3697785127</v>
      </c>
      <c r="R537" s="25">
        <f t="array" aca="1" ref="R537" ca="1">INDEX('Lorri 401b'!L:L,MATCH('Retirement Calculator'!A537,'Lorri 401b'!N:N,0),0)</f>
        <v>2145911.8399593527</v>
      </c>
      <c r="S537" s="25">
        <f t="shared" ca="1" si="527"/>
        <v>3978403.2097378653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1831696.1389655622</v>
      </c>
      <c r="R538" s="25">
        <f t="array" aca="1" ref="R538" ca="1">INDEX('Lorri 401b'!L:L,MATCH('Retirement Calculator'!A538,'Lorri 401b'!N:N,0),0)</f>
        <v>2133107.6053466271</v>
      </c>
      <c r="S538" s="25">
        <f t="shared" ca="1" si="527"/>
        <v>3964803.7443121895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1830897.594690891</v>
      </c>
      <c r="R539" s="25">
        <f t="array" aca="1" ref="R539" ca="1">INDEX('Lorri 401b'!L:L,MATCH('Retirement Calculator'!A539,'Lorri 401b'!N:N,0),0)</f>
        <v>2120250.0197563483</v>
      </c>
      <c r="S539" s="25">
        <f t="shared" ca="1" si="527"/>
        <v>3951147.6144472393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1830095.7231484086</v>
      </c>
      <c r="R540" s="25">
        <f t="array" aca="1" ref="R540" ca="1">INDEX('Lorri 401b'!L:L,MATCH('Retirement Calculator'!A540,'Lorri 401b'!N:N,0),0)</f>
        <v>2107338.8608927769</v>
      </c>
      <c r="S540" s="25">
        <f t="shared" ca="1" si="527"/>
        <v>3937434.5840411857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1829290.5104744991</v>
      </c>
      <c r="R541" s="25">
        <f t="array" aca="1" ref="R541" ca="1">INDEX('Lorri 401b'!L:L,MATCH('Retirement Calculator'!A541,'Lorri 401b'!N:N,0),0)</f>
        <v>2094373.9055339405</v>
      </c>
      <c r="S541" s="25">
        <f t="shared" ca="1" si="527"/>
        <v>3923664.4160084398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1828481.9427477818</v>
      </c>
      <c r="R542" s="25">
        <f t="array" aca="1" ref="R542" ca="1">INDEX('Lorri 401b'!L:L,MATCH('Retirement Calculator'!A542,'Lorri 401b'!N:N,0),0)</f>
        <v>2081354.9295277756</v>
      </c>
      <c r="S542" s="25">
        <f t="shared" ca="1" si="527"/>
        <v>3909836.8722755574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1827670.0059888698</v>
      </c>
      <c r="R543" s="25">
        <f t="array" aca="1" ref="R543" ca="1">INDEX('Lorri 401b'!L:L,MATCH('Retirement Calculator'!A543,'Lorri 401b'!N:N,0),0)</f>
        <v>2068281.7077882518</v>
      </c>
      <c r="S543" s="25">
        <f t="shared" ca="1" si="527"/>
        <v>3895951.7137771216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1826854.686160129</v>
      </c>
      <c r="R544" s="25">
        <f t="array" aca="1" ref="R544" ca="1">INDEX('Lorri 401b'!L:L,MATCH('Retirement Calculator'!A544,'Lorri 401b'!N:N,0),0)</f>
        <v>2055154.01429148</v>
      </c>
      <c r="S544" s="25">
        <f t="shared" ca="1" si="527"/>
        <v>3882008.7004516087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1826035.9691654351</v>
      </c>
      <c r="R545" s="25">
        <f t="array" aca="1" ref="R545" ca="1">INDEX('Lorri 401b'!L:L,MATCH('Retirement Calculator'!A545,'Lorri 401b'!N:N,0),0)</f>
        <v>2041971.6220718049</v>
      </c>
      <c r="S545" s="25">
        <f t="shared" ca="1" si="527"/>
        <v>3868007.59123724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1825213.84084993</v>
      </c>
      <c r="R546" s="25">
        <f t="array" aca="1" ref="R546" ca="1">INDEX('Lorri 401b'!L:L,MATCH('Retirement Calculator'!A546,'Lorri 401b'!N:N,0),0)</f>
        <v>2028734.3032178811</v>
      </c>
      <c r="S546" s="25">
        <f t="shared" ca="1" si="527"/>
        <v>3853948.1440678108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1824388.286999777</v>
      </c>
      <c r="R547" s="25">
        <f t="array" aca="1" ref="R547" ca="1">INDEX('Lorri 401b'!L:L,MATCH('Retirement Calculator'!A547,'Lorri 401b'!N:N,0),0)</f>
        <v>2015441.8288687328</v>
      </c>
      <c r="S547" s="25">
        <f t="shared" ca="1" si="527"/>
        <v>3839830.1158685097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1823559.2933419149</v>
      </c>
      <c r="R548" s="25">
        <f t="array" aca="1" ref="R548" ca="1">INDEX('Lorri 401b'!L:L,MATCH('Retirement Calculator'!A548,'Lorri 401b'!N:N,0),0)</f>
        <v>2002093.9692097963</v>
      </c>
      <c r="S548" s="25">
        <f t="shared" ca="1" si="527"/>
        <v>3825653.2625517109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1822726.8455438118</v>
      </c>
      <c r="R549" s="25">
        <f t="array" aca="1" ref="R549" ca="1">INDEX('Lorri 401b'!L:L,MATCH('Retirement Calculator'!A549,'Lorri 401b'!N:N,0),0)</f>
        <v>1988690.4934689475</v>
      </c>
      <c r="S549" s="25">
        <f t="shared" ca="1" si="527"/>
        <v>3811417.3390127593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1821890.9292132165</v>
      </c>
      <c r="R550" s="25">
        <f t="array" aca="1" ref="R550" ca="1">INDEX('Lorri 401b'!L:L,MATCH('Retirement Calculator'!A550,'Lorri 401b'!N:N,0),0)</f>
        <v>1975231.1699125119</v>
      </c>
      <c r="S550" s="25">
        <f t="shared" ca="1" si="527"/>
        <v>3797122.0991257285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1821051.5298979105</v>
      </c>
      <c r="R551" s="25">
        <f t="array" aca="1" ref="R551" ca="1">INDEX('Lorri 401b'!L:L,MATCH('Retirement Calculator'!A551,'Lorri 401b'!N:N,0),0)</f>
        <v>1961715.7658412578</v>
      </c>
      <c r="S551" s="25">
        <f t="shared" ca="1" si="527"/>
        <v>3782767.2957391683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1820208.6330854574</v>
      </c>
      <c r="R552" s="25">
        <f t="array" aca="1" ref="R552" ca="1">INDEX('Lorri 401b'!L:L,MATCH('Retirement Calculator'!A552,'Lorri 401b'!N:N,0),0)</f>
        <v>1948144.0475863735</v>
      </c>
      <c r="S552" s="25">
        <f t="shared" ca="1" si="527"/>
        <v>3768352.6806718307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1819362.2242029523</v>
      </c>
      <c r="R553" s="25">
        <f t="array" aca="1" ref="R553" ca="1">INDEX('Lorri 401b'!L:L,MATCH('Retirement Calculator'!A553,'Lorri 401b'!N:N,0),0)</f>
        <v>1934515.7805054272</v>
      </c>
      <c r="S553" s="25">
        <f t="shared" ca="1" si="527"/>
        <v>3753878.0047083795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1818512.2886167702</v>
      </c>
      <c r="R554" s="25">
        <f t="array" aca="1" ref="R554" ca="1">INDEX('Lorri 401b'!L:L,MATCH('Retirement Calculator'!A554,'Lorri 401b'!N:N,0),0)</f>
        <v>1920830.7289783102</v>
      </c>
      <c r="S554" s="25">
        <f t="shared" ca="1" si="527"/>
        <v>3739343.0175950807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1817658.8116323124</v>
      </c>
      <c r="R555" s="25">
        <f t="array" aca="1" ref="R555" ca="1">INDEX('Lorri 401b'!L:L,MATCH('Retirement Calculator'!A555,'Lorri 401b'!N:N,0),0)</f>
        <v>1907088.6564031637</v>
      </c>
      <c r="S555" s="25">
        <f t="shared" ca="1" si="527"/>
        <v>3724747.4680354763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1816801.7784937525</v>
      </c>
      <c r="R556" s="25">
        <f t="array" aca="1" ref="R556" ca="1">INDEX('Lorri 401b'!L:L,MATCH('Retirement Calculator'!A556,'Lorri 401b'!N:N,0),0)</f>
        <v>1893289.3251922873</v>
      </c>
      <c r="S556" s="25">
        <f t="shared" ca="1" si="527"/>
        <v>3710091.1036860398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1815941.1743837821</v>
      </c>
      <c r="R557" s="25">
        <f t="array" aca="1" ref="R557" ca="1">INDEX('Lorri 401b'!L:L,MATCH('Retirement Calculator'!A557,'Lorri 401b'!N:N,0),0)</f>
        <v>1879432.4967680322</v>
      </c>
      <c r="S557" s="25">
        <f t="shared" ca="1" si="527"/>
        <v>3695373.6711518141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1815076.9844233533</v>
      </c>
      <c r="R558" s="25">
        <f t="array" aca="1" ref="R558" ca="1">INDEX('Lorri 401b'!L:L,MATCH('Retirement Calculator'!A558,'Lorri 401b'!N:N,0),0)</f>
        <v>1865517.9315586761</v>
      </c>
      <c r="S558" s="25">
        <f t="shared" ca="1" si="527"/>
        <v>3680594.9159820294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1814209.1936714228</v>
      </c>
      <c r="R559" s="25">
        <f t="array" aca="1" ref="R559" ca="1">INDEX('Lorri 401b'!L:L,MATCH('Retirement Calculator'!A559,'Lorri 401b'!N:N,0),0)</f>
        <v>1851545.3889942809</v>
      </c>
      <c r="S559" s="25">
        <f t="shared" ca="1" si="527"/>
        <v>3665754.5826657037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1813337.7871246927</v>
      </c>
      <c r="R560" s="25">
        <f t="array" aca="1" ref="R560" ca="1">INDEX('Lorri 401b'!L:L,MATCH('Retirement Calculator'!A560,'Lorri 401b'!N:N,0),0)</f>
        <v>1837514.6275025343</v>
      </c>
      <c r="S560" s="25">
        <f t="shared" ca="1" si="527"/>
        <v>3650852.414627227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1812462.749717351</v>
      </c>
      <c r="R561" s="25">
        <f t="array" aca="1" ref="R561" ca="1">INDEX('Lorri 401b'!L:L,MATCH('Retirement Calculator'!A561,'Lorri 401b'!N:N,0),0)</f>
        <v>1823425.404504572</v>
      </c>
      <c r="S561" s="25">
        <f t="shared" ca="1" si="527"/>
        <v>3635888.1542219231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1811584.0663208123</v>
      </c>
      <c r="R562" s="25">
        <f t="array" aca="1" ref="R562" ca="1">INDEX('Lorri 401b'!L:L,MATCH('Retirement Calculator'!A562,'Lorri 401b'!N:N,0),0)</f>
        <v>1809277.4764107848</v>
      </c>
      <c r="S562" s="25">
        <f t="shared" ca="1" si="527"/>
        <v>3620861.5427315971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1810701.7217434547</v>
      </c>
      <c r="R563" s="25">
        <f t="array" aca="1" ref="R563" ca="1">INDEX('Lorri 401b'!L:L,MATCH('Retirement Calculator'!A563,'Lorri 401b'!N:N,0),0)</f>
        <v>1795070.5986166068</v>
      </c>
      <c r="S563" s="25">
        <f t="shared" ca="1" si="527"/>
        <v>3605772.3203600617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1809815.700730358</v>
      </c>
      <c r="R564" s="25">
        <f t="array" aca="1" ref="R564" ca="1">INDEX('Lorri 401b'!L:L,MATCH('Retirement Calculator'!A564,'Lorri 401b'!N:N,0),0)</f>
        <v>1780804.5254982864</v>
      </c>
      <c r="S564" s="25">
        <f t="shared" ca="1" si="527"/>
        <v>3590620.2262286441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1808925.9879630401</v>
      </c>
      <c r="R565" s="25">
        <f t="array" aca="1" ref="R565" ca="1">INDEX('Lorri 401b'!L:L,MATCH('Retirement Calculator'!A565,'Lorri 401b'!N:N,0),0)</f>
        <v>1766479.0104086397</v>
      </c>
      <c r="S565" s="25">
        <f t="shared" ca="1" si="527"/>
        <v>3575404.9983716798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1808032.5680591918</v>
      </c>
      <c r="R566" s="25">
        <f t="array" aca="1" ref="R566" ca="1">INDEX('Lorri 401b'!L:L,MATCH('Retirement Calculator'!A566,'Lorri 401b'!N:N,0),0)</f>
        <v>1752093.8056727862</v>
      </c>
      <c r="S566" s="25">
        <f t="shared" ca="1" si="527"/>
        <v>3560126.3737319782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1807135.4255724107</v>
      </c>
      <c r="R567" s="25">
        <f t="array" aca="1" ref="R567" ca="1">INDEX('Lorri 401b'!L:L,MATCH('Retirement Calculator'!A567,'Lorri 401b'!N:N,0),0)</f>
        <v>1737648.6625838666</v>
      </c>
      <c r="S567" s="25">
        <f t="shared" ca="1" si="527"/>
        <v>3544784.0881562773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1806234.5449919347</v>
      </c>
      <c r="R568" s="25">
        <f t="array" aca="1" ref="R568" ca="1">INDEX('Lorri 401b'!L:L,MATCH('Retirement Calculator'!A568,'Lorri 401b'!N:N,0),0)</f>
        <v>1723143.3313987432</v>
      </c>
      <c r="S568" s="25">
        <f t="shared" ca="1" si="527"/>
        <v>3529377.8763906779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1805329.9107423732</v>
      </c>
      <c r="R569" s="25">
        <f t="array" aca="1" ref="R569" ca="1">INDEX('Lorri 401b'!L:L,MATCH('Retirement Calculator'!A569,'Lorri 401b'!N:N,0),0)</f>
        <v>1708577.5613336817</v>
      </c>
      <c r="S569" s="25">
        <f t="shared" ca="1" si="527"/>
        <v>3513907.4720760547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1804421.5071834386</v>
      </c>
      <c r="R570" s="25">
        <f t="array" aca="1" ref="R570" ca="1">INDEX('Lorri 401b'!L:L,MATCH('Retirement Calculator'!A570,'Lorri 401b'!N:N,0),0)</f>
        <v>1693951.1005600158</v>
      </c>
      <c r="S570" s="25">
        <f t="shared" ca="1" si="527"/>
        <v>3498372.6077434542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1803509.3186096752</v>
      </c>
      <c r="R571" s="25">
        <f t="array" aca="1" ref="R571" ca="1">INDEX('Lorri 401b'!L:L,MATCH('Retirement Calculator'!A571,'Lorri 401b'!N:N,0),0)</f>
        <v>1679263.6961997929</v>
      </c>
      <c r="S571" s="25">
        <f t="shared" ca="1" si="527"/>
        <v>3482773.0148094678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1802593.3292501876</v>
      </c>
      <c r="R572" s="25">
        <f t="array" aca="1" ref="R572" ca="1">INDEX('Lorri 401b'!L:L,MATCH('Retirement Calculator'!A572,'Lorri 401b'!N:N,0),0)</f>
        <v>1664515.0943214025</v>
      </c>
      <c r="S572" s="25">
        <f t="shared" ca="1" si="527"/>
        <v>3467108.4235715903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1801673.523268369</v>
      </c>
      <c r="R573" s="25">
        <f t="array" aca="1" ref="R573" ca="1">INDEX('Lorri 401b'!L:L,MATCH('Retirement Calculator'!A573,'Lorri 401b'!N:N,0),0)</f>
        <v>1649705.0399351853</v>
      </c>
      <c r="S573" s="25">
        <f t="shared" ca="1" si="527"/>
        <v>3451378.5632035546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1800749.8847616261</v>
      </c>
      <c r="R574" s="25">
        <f t="array" aca="1" ref="R574" ca="1">INDEX('Lorri 401b'!L:L,MATCH('Retirement Calculator'!A574,'Lorri 401b'!N:N,0),0)</f>
        <v>1634833.2769890258</v>
      </c>
      <c r="S574" s="25">
        <f t="shared" ca="1" si="527"/>
        <v>3435583.1617506519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1799822.3977611051</v>
      </c>
      <c r="R575" s="25">
        <f t="array" aca="1" ref="R575" ca="1">INDEX('Lorri 401b'!L:L,MATCH('Retirement Calculator'!A575,'Lorri 401b'!N:N,0),0)</f>
        <v>1619899.5483639238</v>
      </c>
      <c r="S575" s="25">
        <f t="shared" ca="1" si="527"/>
        <v>3419721.9461250287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1798891.0462314154</v>
      </c>
      <c r="R576" s="25">
        <f t="array" aca="1" ref="R576" ca="1">INDEX('Lorri 401b'!L:L,MATCH('Retirement Calculator'!A576,'Lorri 401b'!N:N,0),0)</f>
        <v>1604903.5958695505</v>
      </c>
      <c r="S576" s="25">
        <f t="shared" ca="1" si="527"/>
        <v>3403794.6421009656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1797955.8140703519</v>
      </c>
      <c r="R577" s="25">
        <f t="array" aca="1" ref="R577" ca="1">INDEX('Lorri 401b'!L:L,MATCH('Retirement Calculator'!A577,'Lorri 401b'!N:N,0),0)</f>
        <v>1589845.160239784</v>
      </c>
      <c r="S577" s="25">
        <f t="shared" ca="1" si="527"/>
        <v>3387800.9743101359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1797016.6851086172</v>
      </c>
      <c r="R578" s="25">
        <f t="array" aca="1" ref="R578" ca="1">INDEX('Lorri 401b'!L:L,MATCH('Retirement Calculator'!A578,'Lorri 401b'!N:N,0),0)</f>
        <v>1574723.981128227</v>
      </c>
      <c r="S578" s="25">
        <f t="shared" ca="1" si="527"/>
        <v>3371740.6662368439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1796073.6431095421</v>
      </c>
      <c r="R579" s="25">
        <f t="array" aca="1" ref="R579" ca="1">INDEX('Lorri 401b'!L:L,MATCH('Retirement Calculator'!A579,'Lorri 401b'!N:N,0),0)</f>
        <v>1559539.7971037049</v>
      </c>
      <c r="S579" s="25">
        <f t="shared" ca="1" si="527"/>
        <v>3355613.4402132472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1795126.6717688041</v>
      </c>
      <c r="R580" s="25">
        <f t="array" aca="1" ref="R580" ca="1">INDEX('Lorri 401b'!L:L,MATCH('Retirement Calculator'!A580,'Lorri 401b'!N:N,0),0)</f>
        <v>1544292.3456457474</v>
      </c>
      <c r="S580" s="25">
        <f t="shared" ca="1" si="527"/>
        <v>3339419.0174145512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1794175.7547141463</v>
      </c>
      <c r="R581" s="25">
        <f t="array" aca="1" ref="R581" ca="1">INDEX('Lorri 401b'!L:L,MATCH('Retirement Calculator'!A581,'Lorri 401b'!N:N,0),0)</f>
        <v>1528981.3631400485</v>
      </c>
      <c r="S581" s="25">
        <f t="shared" ca="1" si="527"/>
        <v>3323157.1178541947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1793220.8755050942</v>
      </c>
      <c r="R582" s="25">
        <f t="array" aca="1" ref="R582" ca="1">INDEX('Lorri 401b'!L:L,MATCH('Retirement Calculator'!A582,'Lorri 401b'!N:N,0),0)</f>
        <v>1513606.5848739091</v>
      </c>
      <c r="S582" s="25">
        <f t="shared" ca="1" si="527"/>
        <v>3306827.4603790035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1792262.0176326709</v>
      </c>
      <c r="R583" s="25">
        <f t="array" aca="1" ref="R583" ca="1">INDEX('Lorri 401b'!L:L,MATCH('Retirement Calculator'!A583,'Lorri 401b'!N:N,0),0)</f>
        <v>1498167.7450316609</v>
      </c>
      <c r="S583" s="25">
        <f t="shared" ca="1" si="527"/>
        <v>3290429.7626643321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1791299.1645191126</v>
      </c>
      <c r="R584" s="25">
        <f t="array" aca="1" ref="R584" ca="1">INDEX('Lorri 401b'!L:L,MATCH('Retirement Calculator'!A584,'Lorri 401b'!N:N,0),0)</f>
        <v>1482664.5766900699</v>
      </c>
      <c r="S584" s="25">
        <f t="shared" ca="1" si="527"/>
        <v>3273963.7412091824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1790332.299517581</v>
      </c>
      <c r="R585" s="25">
        <f t="array" aca="1" ref="R585" ca="1">INDEX('Lorri 401b'!L:L,MATCH('Retirement Calculator'!A585,'Lorri 401b'!N:N,0),0)</f>
        <v>1467096.8118137221</v>
      </c>
      <c r="S585" s="25">
        <f t="shared" ca="1" si="527"/>
        <v>3257429.1113313031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1789361.4059118766</v>
      </c>
      <c r="R586" s="25">
        <f t="array" aca="1" ref="R586" ca="1">INDEX('Lorri 401b'!L:L,MATCH('Retirement Calculator'!A586,'Lorri 401b'!N:N,0),0)</f>
        <v>1451464.1812503897</v>
      </c>
      <c r="S586" s="25">
        <f t="shared" ca="1" si="527"/>
        <v>3240825.5871622665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1788386.4669161483</v>
      </c>
      <c r="R587" s="25">
        <f t="array" aca="1" ref="R587" ca="1">INDEX('Lorri 401b'!L:L,MATCH('Retirement Calculator'!A587,'Lorri 401b'!N:N,0),0)</f>
        <v>1435766.4147263768</v>
      </c>
      <c r="S587" s="25">
        <f t="shared" ca="1" si="527"/>
        <v>3224152.8816425251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1787407.4656746045</v>
      </c>
      <c r="R588" s="25">
        <f t="array" aca="1" ref="R588" ca="1">INDEX('Lorri 401b'!L:L,MATCH('Retirement Calculator'!A588,'Lorri 401b'!N:N,0),0)</f>
        <v>1420003.2408418471</v>
      </c>
      <c r="S588" s="25">
        <f t="shared" ca="1" si="527"/>
        <v>3207410.7065164517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1786424.3852612209</v>
      </c>
      <c r="R589" s="25">
        <f t="array" aca="1" ref="R589" ca="1">INDEX('Lorri 401b'!L:L,MATCH('Retirement Calculator'!A589,'Lorri 401b'!N:N,0),0)</f>
        <v>1404174.3870661319</v>
      </c>
      <c r="S589" s="25">
        <f t="shared" ca="1" si="527"/>
        <v>3190598.7723273528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1785437.2086794481</v>
      </c>
      <c r="R590" s="25">
        <f t="array" aca="1" ref="R590" ca="1">INDEX('Lorri 401b'!L:L,MATCH('Retirement Calculator'!A590,'Lorri 401b'!N:N,0),0)</f>
        <v>1388279.5797330178</v>
      </c>
      <c r="S590" s="25">
        <f t="shared" ca="1" si="527"/>
        <v>3173716.7884124657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1784445.9188619182</v>
      </c>
      <c r="R591" s="25">
        <f t="array" aca="1" ref="R591" ca="1">INDEX('Lorri 401b'!L:L,MATCH('Retirement Calculator'!A591,'Lorri 401b'!N:N,0),0)</f>
        <v>1372318.5440360159</v>
      </c>
      <c r="S591" s="25">
        <f t="shared" ca="1" si="527"/>
        <v>3156764.462897934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1783450.4986701484</v>
      </c>
      <c r="R592" s="25">
        <f t="array" aca="1" ref="R592" ca="1">INDEX('Lorri 401b'!L:L,MATCH('Retirement Calculator'!A592,'Lorri 401b'!N:N,0),0)</f>
        <v>1356291.0040236097</v>
      </c>
      <c r="S592" s="25">
        <f t="shared" ca="1" si="527"/>
        <v>3139741.5026937583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1782450.9308942463</v>
      </c>
      <c r="R593" s="25">
        <f t="array" aca="1" ref="R593" ca="1">INDEX('Lorri 401b'!L:L,MATCH('Retirement Calculator'!A593,'Lorri 401b'!N:N,0),0)</f>
        <v>1340196.6825944851</v>
      </c>
      <c r="S593" s="25">
        <f t="shared" ca="1" si="527"/>
        <v>3122647.6134887314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1781447.1982526113</v>
      </c>
      <c r="R594" s="25">
        <f t="array" aca="1" ref="R594" ca="1">INDEX('Lorri 401b'!L:L,MATCH('Retirement Calculator'!A594,'Lorri 401b'!N:N,0),0)</f>
        <v>1324035.3014927392</v>
      </c>
      <c r="S594" s="25">
        <f t="shared" ca="1" si="527"/>
        <v>3105482.4997453503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1780439.2833916361</v>
      </c>
      <c r="R595" s="25">
        <f t="array" aca="1" ref="R595" ca="1">INDEX('Lorri 401b'!L:L,MATCH('Retirement Calculator'!A595,'Lorri 401b'!N:N,0),0)</f>
        <v>1307806.5813030694</v>
      </c>
      <c r="S595" s="25">
        <f t="shared" ca="1" si="527"/>
        <v>3088245.8646947052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1779427.1688854068</v>
      </c>
      <c r="R596" s="25">
        <f t="array" aca="1" ref="R596" ca="1">INDEX('Lorri 401b'!L:L,MATCH('Retirement Calculator'!A596,'Lorri 401b'!N:N,0),0)</f>
        <v>1291510.2414459425</v>
      </c>
      <c r="S596" s="25">
        <f t="shared" ca="1" si="527"/>
        <v>3070937.4103313494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1778410.8372354016</v>
      </c>
      <c r="R597" s="25">
        <f t="array" aca="1" ref="R597" ca="1">INDEX('Lorri 401b'!L:L,MATCH('Retirement Calculator'!A597,'Lorri 401b'!N:N,0),0)</f>
        <v>1275146.0001727443</v>
      </c>
      <c r="S597" s="25">
        <f t="shared" ca="1" si="527"/>
        <v>3053556.8374081459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1777390.270870188</v>
      </c>
      <c r="R598" s="25">
        <f t="array" aca="1" ref="R598" ca="1">INDEX('Lorri 401b'!L:L,MATCH('Retirement Calculator'!A598,'Lorri 401b'!N:N,0),0)</f>
        <v>1258713.5745609077</v>
      </c>
      <c r="S598" s="25">
        <f t="shared" ca="1" si="527"/>
        <v>3036103.8454310959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1776365.4521451194</v>
      </c>
      <c r="R599" s="25">
        <f t="array" aca="1" ref="R599" ca="1">INDEX('Lorri 401b'!L:L,MATCH('Retirement Calculator'!A599,'Lorri 401b'!N:N,0),0)</f>
        <v>1242212.680509022</v>
      </c>
      <c r="S599" s="25">
        <f t="shared" ca="1" si="527"/>
        <v>3018578.1326541416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1775336.3633420297</v>
      </c>
      <c r="R600" s="25">
        <f t="array" aca="1" ref="R600" ca="1">INDEX('Lorri 401b'!L:L,MATCH('Retirement Calculator'!A600,'Lorri 401b'!N:N,0),0)</f>
        <v>1225643.03273192</v>
      </c>
      <c r="S600" s="25">
        <f t="shared" ca="1" si="527"/>
        <v>3000979.3960739495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1774302.9866689271</v>
      </c>
      <c r="R601" s="25">
        <f t="array" aca="1" ref="R601" ca="1">INDEX('Lorri 401b'!L:L,MATCH('Retirement Calculator'!A601,'Lorri 401b'!N:N,0),0)</f>
        <v>1209004.3447557467</v>
      </c>
      <c r="S601" s="25">
        <f t="shared" ca="1" si="527"/>
        <v>2983307.331424674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1773265.3042596865</v>
      </c>
      <c r="R602" s="25">
        <f t="array" aca="1" ref="R602" ca="1">INDEX('Lorri 401b'!L:L,MATCH('Retirement Calculator'!A602,'Lorri 401b'!N:N,0),0)</f>
        <v>1192296.328913006</v>
      </c>
      <c r="S602" s="25">
        <f t="shared" ca="1" si="527"/>
        <v>2965561.6331726927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1772223.2981737407</v>
      </c>
      <c r="R603" s="25">
        <f t="array" aca="1" ref="R603" ca="1">INDEX('Lorri 401b'!L:L,MATCH('Retirement Calculator'!A603,'Lorri 401b'!N:N,0),0)</f>
        <v>1175518.6963375872</v>
      </c>
      <c r="S603" s="25">
        <f t="shared" ca="1" si="527"/>
        <v>2947741.9945113277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1771176.9503957701</v>
      </c>
      <c r="R604" s="25">
        <f t="array" aca="1" ref="R604" ca="1">INDEX('Lorri 401b'!L:L,MATCH('Retirement Calculator'!A604,'Lorri 401b'!N:N,0),0)</f>
        <v>1158671.1569597709</v>
      </c>
      <c r="S604" s="25">
        <f t="shared" ca="1" si="527"/>
        <v>2929848.1073555411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1770126.2428353913</v>
      </c>
      <c r="R605" s="25">
        <f t="array" aca="1" ref="R605" ca="1">INDEX('Lorri 401b'!L:L,MATCH('Retirement Calculator'!A605,'Lorri 401b'!N:N,0),0)</f>
        <v>1141753.4195012138</v>
      </c>
      <c r="S605" s="25">
        <f t="shared" ca="1" si="527"/>
        <v>2911879.6623366051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1769071.1573268443</v>
      </c>
      <c r="R606" s="25">
        <f t="array" aca="1" ref="R606" ca="1">INDEX('Lorri 401b'!L:L,MATCH('Retirement Calculator'!A606,'Lorri 401b'!N:N,0),0)</f>
        <v>1124765.1914699127</v>
      </c>
      <c r="S606" s="25">
        <f t="shared" ca="1" si="527"/>
        <v>2893836.3487967569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1768011.6756286784</v>
      </c>
      <c r="R607" s="25">
        <f t="array" aca="1" ref="R607" ca="1">INDEX('Lorri 401b'!L:L,MATCH('Retirement Calculator'!A607,'Lorri 401b'!N:N,0),0)</f>
        <v>1107706.1791551476</v>
      </c>
      <c r="S607" s="25">
        <f t="shared" ca="1" si="527"/>
        <v>2875717.854783826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1766947.7794234368</v>
      </c>
      <c r="R608" s="25">
        <f t="array" aca="1" ref="R608" ca="1">INDEX('Lorri 401b'!L:L,MATCH('Retirement Calculator'!A608,'Lorri 401b'!N:N,0),0)</f>
        <v>1090576.0876224046</v>
      </c>
      <c r="S608" s="25">
        <f t="shared" ca="1" si="527"/>
        <v>2857523.8670458412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1765879.45031734</v>
      </c>
      <c r="R609" s="25">
        <f t="array" aca="1" ref="R609" ca="1">INDEX('Lorri 401b'!L:L,MATCH('Retirement Calculator'!A609,'Lorri 401b'!N:N,0),0)</f>
        <v>1073374.6207082749</v>
      </c>
      <c r="S609" s="25">
        <f t="shared" ca="1" si="527"/>
        <v>2839254.0710256146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1764806.6698399677</v>
      </c>
      <c r="R610" s="25">
        <f t="array" aca="1" ref="R610" ca="1">INDEX('Lorri 401b'!L:L,MATCH('Retirement Calculator'!A610,'Lorri 401b'!N:N,0),0)</f>
        <v>1056101.4810153365</v>
      </c>
      <c r="S610" s="25">
        <f t="shared" ca="1" si="527"/>
        <v>2820908.1508553042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1763729.4194439398</v>
      </c>
      <c r="R611" s="25">
        <f t="array" aca="1" ref="R611" ca="1">INDEX('Lorri 401b'!L:L,MATCH('Retirement Calculator'!A611,'Lorri 401b'!N:N,0),0)</f>
        <v>1038756.3699070108</v>
      </c>
      <c r="S611" s="25">
        <f t="shared" ca="1" si="527"/>
        <v>2802485.7893509506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1762647.6805045952</v>
      </c>
      <c r="R612" s="25">
        <f t="array" aca="1" ref="R612" ca="1">INDEX('Lorri 401b'!L:L,MATCH('Retirement Calculator'!A612,'Lorri 401b'!N:N,0),0)</f>
        <v>1021338.9875024004</v>
      </c>
      <c r="S612" s="25">
        <f t="shared" ca="1" si="527"/>
        <v>2783986.6680069957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1761561.4343196698</v>
      </c>
      <c r="R613" s="25">
        <f t="array" aca="1" ref="R613" ca="1">INDEX('Lorri 401b'!L:L,MATCH('Retirement Calculator'!A613,'Lorri 401b'!N:N,0),0)</f>
        <v>1003849.0326711043</v>
      </c>
      <c r="S613" s="25">
        <f t="shared" ca="1" si="527"/>
        <v>2765410.466990774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1760470.6621089741</v>
      </c>
      <c r="R614" s="25">
        <f t="array" aca="1" ref="R614" ca="1">INDEX('Lorri 401b'!L:L,MATCH('Retirement Calculator'!A614,'Lorri 401b'!N:N,0),0)</f>
        <v>986286.20302801114</v>
      </c>
      <c r="S614" s="25">
        <f t="shared" ca="1" si="527"/>
        <v>2746756.8651369852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1759375.3450140671</v>
      </c>
      <c r="R615" s="25">
        <f t="array" aca="1" ref="R615" ca="1">INDEX('Lorri 401b'!L:L,MATCH('Retirement Calculator'!A615,'Lorri 401b'!N:N,0),0)</f>
        <v>968650.19492807158</v>
      </c>
      <c r="S615" s="25">
        <f t="shared" ca="1" si="527"/>
        <v>2728025.5399421388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1758275.4640979313</v>
      </c>
      <c r="R616" s="25">
        <f t="array" aca="1" ref="R616" ca="1">INDEX('Lorri 401b'!L:L,MATCH('Retirement Calculator'!A616,'Lorri 401b'!N:N,0),0)</f>
        <v>950940.70346104912</v>
      </c>
      <c r="S616" s="25">
        <f t="shared" ca="1" si="527"/>
        <v>2709216.1675589802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1757171.000344645</v>
      </c>
      <c r="R617" s="25">
        <f t="array" aca="1" ref="R617" ca="1">INDEX('Lorri 401b'!L:L,MATCH('Retirement Calculator'!A617,'Lorri 401b'!N:N,0),0)</f>
        <v>933157.42244624719</v>
      </c>
      <c r="S617" s="25">
        <f t="shared" ca="1" si="527"/>
        <v>2690328.4227908924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1756061.9346590533</v>
      </c>
      <c r="R618" s="25">
        <f t="array" aca="1" ref="R618" ca="1">INDEX('Lorri 401b'!L:L,MATCH('Retirement Calculator'!A618,'Lorri 401b'!N:N,0),0)</f>
        <v>915300.04442721698</v>
      </c>
      <c r="S618" s="25">
        <f t="shared" ca="1" si="527"/>
        <v>2671361.9790862706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1754948.2478664382</v>
      </c>
      <c r="R619" s="25">
        <f t="array" aca="1" ref="R619" ca="1">INDEX('Lorri 401b'!L:L,MATCH('Retirement Calculator'!A619,'Lorri 401b'!N:N,0),0)</f>
        <v>897368.26066644082</v>
      </c>
      <c r="S619" s="25">
        <f t="shared" ca="1" si="527"/>
        <v>2652316.5085328789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1753829.9207121872</v>
      </c>
      <c r="R620" s="25">
        <f t="array" aca="1" ref="R620" ca="1">INDEX('Lorri 401b'!L:L,MATCH('Retirement Calculator'!A620,'Lorri 401b'!N:N,0),0)</f>
        <v>879361.76113999484</v>
      </c>
      <c r="S620" s="25">
        <f t="shared" ca="1" si="527"/>
        <v>2633191.6818521819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1752706.9338614603</v>
      </c>
      <c r="R621" s="25">
        <f t="array" aca="1" ref="R621" ca="1">INDEX('Lorri 401b'!L:L,MATCH('Retirement Calculator'!A621,'Lorri 401b'!N:N,0),0)</f>
        <v>861280.23453218862</v>
      </c>
      <c r="S621" s="25">
        <f t="shared" ca="1" si="527"/>
        <v>2613987.1683936492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1751579.2678988553</v>
      </c>
      <c r="R622" s="25">
        <f t="array" aca="1" ref="R622" ca="1">INDEX('Lorri 401b'!L:L,MATCH('Retirement Calculator'!A622,'Lorri 401b'!N:N,0),0)</f>
        <v>843123.36823018314</v>
      </c>
      <c r="S622" s="25">
        <f t="shared" ca="1" si="527"/>
        <v>2594702.6361290384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1750446.9033280727</v>
      </c>
      <c r="R623" s="25">
        <f t="array" aca="1" ref="R623" ca="1">INDEX('Lorri 401b'!L:L,MATCH('Retirement Calculator'!A623,'Lorri 401b'!N:N,0),0)</f>
        <v>824890.84831858601</v>
      </c>
      <c r="S623" s="25">
        <f t="shared" ca="1" si="527"/>
        <v>2575337.7516466589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1749309.8205715786</v>
      </c>
      <c r="R624" s="25">
        <f t="array" aca="1" ref="R624" ca="1">INDEX('Lorri 401b'!L:L,MATCH('Retirement Calculator'!A624,'Lorri 401b'!N:N,0),0)</f>
        <v>806582.35957402398</v>
      </c>
      <c r="S624" s="25">
        <f t="shared" ca="1" si="527"/>
        <v>2555892.1801456027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1748167.9999702657</v>
      </c>
      <c r="R625" s="25">
        <f t="array" aca="1" ref="R625" ca="1">INDEX('Lorri 401b'!L:L,MATCH('Retirement Calculator'!A625,'Lorri 401b'!N:N,0),0)</f>
        <v>788197.58545969299</v>
      </c>
      <c r="S625" s="25">
        <f t="shared" ca="1" si="527"/>
        <v>2536365.5854299585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1747021.4217831141</v>
      </c>
      <c r="R626" s="25">
        <f t="array" aca="1" ref="R626" ca="1">INDEX('Lorri 401b'!L:L,MATCH('Retirement Calculator'!A626,'Lorri 401b'!N:N,0),0)</f>
        <v>769736.20811988553</v>
      </c>
      <c r="S626" s="25">
        <f t="shared" ca="1" si="527"/>
        <v>2516757.6299029998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1745870.0661868493</v>
      </c>
      <c r="R627" s="25">
        <f t="array" aca="1" ref="R627" ca="1">INDEX('Lorri 401b'!L:L,MATCH('Retirement Calculator'!A627,'Lorri 401b'!N:N,0),0)</f>
        <v>751197.90837449546</v>
      </c>
      <c r="S627" s="25">
        <f t="shared" ca="1" si="527"/>
        <v>2497067.9745613448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1744713.9132755999</v>
      </c>
      <c r="R628" s="25">
        <f t="array" aca="1" ref="R628" ca="1">INDEX('Lorri 401b'!L:L,MATCH('Retirement Calculator'!A628,'Lorri 401b'!N:N,0),0)</f>
        <v>732582.36571349972</v>
      </c>
      <c r="S628" s="25">
        <f t="shared" ca="1" si="527"/>
        <v>2477296.2789890999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1743552.9430605539</v>
      </c>
      <c r="R629" s="25">
        <f t="array" aca="1" ref="R629" ca="1">INDEX('Lorri 401b'!L:L,MATCH('Retirement Calculator'!A629,'Lorri 401b'!N:N,0),0)</f>
        <v>713889.25829141634</v>
      </c>
      <c r="S629" s="25">
        <f t="shared" ca="1" si="527"/>
        <v>2457442.2013519704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1742387.1354696117</v>
      </c>
      <c r="R630" s="25">
        <f t="array" aca="1" ref="R630" ca="1">INDEX('Lorri 401b'!L:L,MATCH('Retirement Calculator'!A630,'Lorri 401b'!N:N,0),0)</f>
        <v>695118.262921741</v>
      </c>
      <c r="S630" s="25">
        <f t="shared" ca="1" si="527"/>
        <v>2437505.398391353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1741216.4703470408</v>
      </c>
      <c r="R631" s="25">
        <f t="array" aca="1" ref="R631" ca="1">INDEX('Lorri 401b'!L:L,MATCH('Retirement Calculator'!A631,'Lorri 401b'!N:N,0),0)</f>
        <v>676269.05507135869</v>
      </c>
      <c r="S631" s="25">
        <f t="shared" ca="1" si="527"/>
        <v>2417485.5254183994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1740040.9274531256</v>
      </c>
      <c r="R632" s="25">
        <f t="array" aca="1" ref="R632" ca="1">INDEX('Lorri 401b'!L:L,MATCH('Retirement Calculator'!A632,'Lorri 401b'!N:N,0),0)</f>
        <v>657341.30885493325</v>
      </c>
      <c r="S632" s="25">
        <f t="shared" ca="1" si="527"/>
        <v>2397382.2363080587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1738860.4864638192</v>
      </c>
      <c r="R633" s="25">
        <f t="array" aca="1" ref="R633" ca="1">INDEX('Lorri 401b'!L:L,MATCH('Retirement Calculator'!A633,'Lorri 401b'!N:N,0),0)</f>
        <v>638334.69702927268</v>
      </c>
      <c r="S633" s="25">
        <f t="shared" ca="1" si="527"/>
        <v>2377195.1834930917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1737675.1269703906</v>
      </c>
      <c r="R634" s="25">
        <f t="array" aca="1" ref="R634" ca="1">INDEX('Lorri 401b'!L:L,MATCH('Retirement Calculator'!A634,'Lorri 401b'!N:N,0),0)</f>
        <v>619248.8909876718</v>
      </c>
      <c r="S634" s="25">
        <f t="shared" ca="1" si="527"/>
        <v>2356924.0179580622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1736484.8284790728</v>
      </c>
      <c r="R635" s="25">
        <f t="array" aca="1" ref="R635" ca="1">INDEX('Lorri 401b'!L:L,MATCH('Retirement Calculator'!A635,'Lorri 401b'!N:N,0),0)</f>
        <v>600083.56075423094</v>
      </c>
      <c r="S635" s="25">
        <f t="shared" ca="1" si="527"/>
        <v>2336568.3892333037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1735289.5704107077</v>
      </c>
      <c r="R636" s="25">
        <f t="array" aca="1" ref="R636" ca="1">INDEX('Lorri 401b'!L:L,MATCH('Retirement Calculator'!A636,'Lorri 401b'!N:N,0),0)</f>
        <v>580838.37497815071</v>
      </c>
      <c r="S636" s="25">
        <f t="shared" ca="1" si="527"/>
        <v>2316127.9453888582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1734089.3321003912</v>
      </c>
      <c r="R637" s="25">
        <f t="array" aca="1" ref="R637" ca="1">INDEX('Lorri 401b'!L:L,MATCH('Retirement Calculator'!A637,'Lorri 401b'!N:N,0),0)</f>
        <v>561513.00092800346</v>
      </c>
      <c r="S637" s="25">
        <f t="shared" ca="1" si="527"/>
        <v>2295602.3330283947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1732884.092797115</v>
      </c>
      <c r="R638" s="25">
        <f t="array" aca="1" ref="R638" ca="1">INDEX('Lorri 401b'!L:L,MATCH('Retirement Calculator'!A638,'Lorri 401b'!N:N,0),0)</f>
        <v>542107.1044859807</v>
      </c>
      <c r="S638" s="25">
        <f t="shared" ca="1" si="527"/>
        <v>2274991.1972830957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1731673.8316634085</v>
      </c>
      <c r="R639" s="25">
        <f t="array" aca="1" ref="R639" ca="1">INDEX('Lorri 401b'!L:L,MATCH('Retirement Calculator'!A639,'Lorri 401b'!N:N,0),0)</f>
        <v>522620.35014211608</v>
      </c>
      <c r="S639" s="25">
        <f t="shared" ca="1" si="527"/>
        <v>2254294.1818055245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1730458.5277749784</v>
      </c>
      <c r="R640" s="25">
        <f t="array" aca="1" ref="R640" ca="1">INDEX('Lorri 401b'!L:L,MATCH('Retirement Calculator'!A640,'Lorri 401b'!N:N,0),0)</f>
        <v>503052.40098848537</v>
      </c>
      <c r="S640" s="25">
        <f t="shared" ca="1" si="527"/>
        <v>2233510.9287634636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1729238.1601203464</v>
      </c>
      <c r="R641" s="25">
        <f t="array" aca="1" ref="R641" ca="1">INDEX('Lorri 401b'!L:L,MATCH('Retirement Calculator'!A641,'Lorri 401b'!N:N,0),0)</f>
        <v>483402.91871338122</v>
      </c>
      <c r="S641" s="25">
        <f t="shared" ca="1" si="527"/>
        <v>2212641.0788337276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1728012.7076004867</v>
      </c>
      <c r="R642" s="25">
        <f t="array" aca="1" ref="R642" ca="1">INDEX('Lorri 401b'!L:L,MATCH('Retirement Calculator'!A642,'Lorri 401b'!N:N,0),0)</f>
        <v>463671.5635954641</v>
      </c>
      <c r="S642" s="25">
        <f t="shared" ca="1" si="527"/>
        <v>2191684.2711959509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1726782.149028461</v>
      </c>
      <c r="R643" s="25">
        <f t="array" aca="1" ref="R643" ca="1">INDEX('Lorri 401b'!L:L,MATCH('Retirement Calculator'!A643,'Lorri 401b'!N:N,0),0)</f>
        <v>443857.99449788901</v>
      </c>
      <c r="S643" s="25">
        <f t="shared" ca="1" si="527"/>
        <v>2170640.1435263501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1725546.4631290517</v>
      </c>
      <c r="R644" s="25">
        <f t="array" aca="1" ref="R644" ca="1">INDEX('Lorri 401b'!L:L,MATCH('Retirement Calculator'!A644,'Lorri 401b'!N:N,0),0)</f>
        <v>423961.86886240734</v>
      </c>
      <c r="S644" s="25">
        <f t="shared" ca="1" si="527"/>
        <v>2149508.3319914592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1724305.628538395</v>
      </c>
      <c r="R645" s="25">
        <f t="array" aca="1" ref="R645" ca="1">INDEX('Lorri 401b'!L:L,MATCH('Retirement Calculator'!A645,'Lorri 401b'!N:N,0),0)</f>
        <v>403982.84270344453</v>
      </c>
      <c r="S645" s="25">
        <f t="shared" ca="1" si="527"/>
        <v>2128288.4712418397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1723059.6238036107</v>
      </c>
      <c r="R646" s="25">
        <f t="array" aca="1" ref="R646" ca="1">INDEX('Lorri 401b'!L:L,MATCH('Retirement Calculator'!A646,'Lorri 401b'!N:N,0),0)</f>
        <v>383920.57060215267</v>
      </c>
      <c r="S646" s="25">
        <f t="shared" ca="1" si="527"/>
        <v>2106980.1944057634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1721808.4273824312</v>
      </c>
      <c r="R647" s="25">
        <f t="array" aca="1" ref="R647" ca="1">INDEX('Lorri 401b'!L:L,MATCH('Retirement Calculator'!A647,'Lorri 401b'!N:N,0),0)</f>
        <v>363774.70570043876</v>
      </c>
      <c r="S647" s="25">
        <f t="shared" ca="1" si="527"/>
        <v>2085583.1330828699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1720552.0176428303</v>
      </c>
      <c r="R648" s="25">
        <f t="array" aca="1" ref="R648" ca="1">INDEX('Lorri 401b'!L:L,MATCH('Retirement Calculator'!A648,'Lorri 401b'!N:N,0),0)</f>
        <v>343544.89969496772</v>
      </c>
      <c r="S648" s="25">
        <f t="shared" ca="1" si="527"/>
        <v>2064096.917337798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1719290.3728626475</v>
      </c>
      <c r="R649" s="25">
        <f t="array" aca="1" ref="R649" ca="1">INDEX('Lorri 401b'!L:L,MATCH('Retirement Calculator'!A649,'Lorri 401b'!N:N,0),0)</f>
        <v>323230.80283114058</v>
      </c>
      <c r="S649" s="25">
        <f t="shared" ca="1" si="527"/>
        <v>2042521.1756937881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1718023.4712292142</v>
      </c>
      <c r="R650" s="25">
        <f t="array" aca="1" ref="R650" ca="1">INDEX('Lorri 401b'!L:L,MATCH('Retirement Calculator'!A650,'Lorri 401b'!N:N,0),0)</f>
        <v>302832.06389704748</v>
      </c>
      <c r="S650" s="25">
        <f t="shared" ca="1" si="527"/>
        <v>2020855.5351262616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1716751.2908389748</v>
      </c>
      <c r="R651" s="25">
        <f t="array" aca="1" ref="R651" ca="1">INDEX('Lorri 401b'!L:L,MATCH('Retirement Calculator'!A651,'Lorri 401b'!N:N,0),0)</f>
        <v>282348.33021739568</v>
      </c>
      <c r="S651" s="25">
        <f t="shared" ca="1" si="527"/>
        <v>1999099.6210563704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1715473.8096971093</v>
      </c>
      <c r="R652" s="25">
        <f t="array" aca="1" ref="R652" ca="1">INDEX('Lorri 401b'!L:L,MATCH('Retirement Calculator'!A652,'Lorri 401b'!N:N,0),0)</f>
        <v>261779.24764741195</v>
      </c>
      <c r="S652" s="25">
        <f t="shared" ca="1" si="527"/>
        <v>1977253.0573445212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1714191.0057171527</v>
      </c>
      <c r="R653" s="25">
        <f t="array" aca="1" ref="R653" ca="1">INDEX('Lorri 401b'!L:L,MATCH('Retirement Calculator'!A653,'Lorri 401b'!N:N,0),0)</f>
        <v>241124.46056671996</v>
      </c>
      <c r="S653" s="25">
        <f t="shared" ca="1" si="527"/>
        <v>1955315.4662838727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1712902.8567206131</v>
      </c>
      <c r="R654" s="25">
        <f t="array" aca="1" ref="R654" ca="1">INDEX('Lorri 401b'!L:L,MATCH('Retirement Calculator'!A654,'Lorri 401b'!N:N,0),0)</f>
        <v>220383.61187319175</v>
      </c>
      <c r="S654" s="25">
        <f t="shared" ca="1" si="527"/>
        <v>1933286.4685938049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1711609.3404365878</v>
      </c>
      <c r="R655" s="25">
        <f t="array" aca="1" ref="R655" ca="1">INDEX('Lorri 401b'!L:L,MATCH('Retirement Calculator'!A655,'Lorri 401b'!N:N,0),0)</f>
        <v>199556.34297677386</v>
      </c>
      <c r="S655" s="25">
        <f t="shared" ca="1" si="527"/>
        <v>1911165.6834133617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1710310.4345013793</v>
      </c>
      <c r="R656" s="25">
        <f t="array" aca="1" ref="R656" ca="1">INDEX('Lorri 401b'!L:L,MATCH('Retirement Calculator'!A656,'Lorri 401b'!N:N,0),0)</f>
        <v>178642.29379328754</v>
      </c>
      <c r="S656" s="25">
        <f t="shared" ca="1" si="527"/>
        <v>1888952.7282946669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1709006.1164581073</v>
      </c>
      <c r="R657" s="25">
        <f t="array" aca="1" ref="R657" ca="1">INDEX('Lorri 401b'!L:L,MATCH('Retirement Calculator'!A657,'Lorri 401b'!N:N,0),0)</f>
        <v>157641.10273820336</v>
      </c>
      <c r="S657" s="25">
        <f t="shared" ca="1" si="527"/>
        <v>1866647.2191963107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1707696.3637563216</v>
      </c>
      <c r="R658" s="25">
        <f t="array" aca="1" ref="R658" ca="1">INDEX('Lorri 401b'!L:L,MATCH('Retirement Calculator'!A658,'Lorri 401b'!N:N,0),0)</f>
        <v>136552.40672038967</v>
      </c>
      <c r="S658" s="25">
        <f t="shared" ca="1" si="527"/>
        <v>1844248.7704767112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1706381.1537516119</v>
      </c>
      <c r="R659" s="25">
        <f t="array" aca="1" ref="R659" ca="1">INDEX('Lorri 401b'!L:L,MATCH('Retirement Calculator'!A659,'Lorri 401b'!N:N,0),0)</f>
        <v>115375.8411358351</v>
      </c>
      <c r="S659" s="25">
        <f t="shared" ca="1" si="527"/>
        <v>1821756.994887447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1705060.4637052158</v>
      </c>
      <c r="R660" s="25">
        <f t="array" aca="1" ref="R660" ca="1">INDEX('Lorri 401b'!L:L,MATCH('Retirement Calculator'!A660,'Lorri 401b'!N:N,0),0)</f>
        <v>94111.039861344878</v>
      </c>
      <c r="S660" s="25">
        <f t="shared" ca="1" si="527"/>
        <v>1799171.5035665608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1703734.2707836265</v>
      </c>
      <c r="R661" s="25">
        <f t="array" aca="1" ref="R661" ca="1">INDEX('Lorri 401b'!L:L,MATCH('Retirement Calculator'!A661,'Lorri 401b'!N:N,0),0)</f>
        <v>72757.635248210951</v>
      </c>
      <c r="S661" s="25">
        <f t="shared" ca="1" si="527"/>
        <v>1776491.9060318375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1702402.5520581971</v>
      </c>
      <c r="R662" s="25">
        <f t="array" aca="1" ref="R662" ca="1">INDEX('Lorri 401b'!L:L,MATCH('Retirement Calculator'!A662,'Lorri 401b'!N:N,0),0)</f>
        <v>51315.258115855628</v>
      </c>
      <c r="S662" s="25">
        <f t="shared" ca="1" si="527"/>
        <v>1753717.8101740526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1701065.2845047452</v>
      </c>
      <c r="R663" s="25">
        <f t="array" aca="1" ref="R663" ca="1">INDEX('Lorri 401b'!L:L,MATCH('Retirement Calculator'!A663,'Lorri 401b'!N:N,0),0)</f>
        <v>29783.537745448826</v>
      </c>
      <c r="S663" s="25">
        <f t="shared" ca="1" si="527"/>
        <v>1730848.8222501939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1699722.4450031538</v>
      </c>
      <c r="R664" s="25">
        <f t="array" aca="1" ref="R664" ca="1">INDEX('Lorri 401b'!L:L,MATCH('Retirement Calculator'!A664,'Lorri 401b'!N:N,0),0)</f>
        <v>8162.1018734986646</v>
      </c>
      <c r="S664" s="25">
        <f t="shared" ca="1" si="527"/>
        <v>1707884.5468766524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1698374.0103369725</v>
      </c>
      <c r="R665" s="25">
        <f t="array" aca="1" ref="R665" ca="1">INDEX('Lorri 401b'!L:L,MATCH('Retirement Calculator'!A665,'Lorri 401b'!N:N,0),0)</f>
        <v>-13549.423314584623</v>
      </c>
      <c r="S665" s="25">
        <f t="shared" ca="1" si="527"/>
        <v>1684824.5870223879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1697019.9571930156</v>
      </c>
      <c r="R666" s="25">
        <f t="array" aca="1" ref="R666" ca="1">INDEX('Lorri 401b'!L:L,MATCH('Retirement Calculator'!A666,'Lorri 401b'!N:N,0),0)</f>
        <v>-35351.413190951593</v>
      </c>
      <c r="S666" s="25">
        <f t="shared" ca="1" si="527"/>
        <v>1661668.544002064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1695660.2621609587</v>
      </c>
      <c r="R667" s="25">
        <f t="array" aca="1" ref="R667" ca="1">INDEX('Lorri 401b'!L:L,MATCH('Retirement Calculator'!A667,'Lorri 401b'!N:N,0),0)</f>
        <v>-57244.244691803426</v>
      </c>
      <c r="S667" s="25">
        <f t="shared" ca="1" si="527"/>
        <v>1638416.0174691554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1694294.9017329349</v>
      </c>
      <c r="R668" s="25">
        <f t="array" aca="1" ref="R668" ca="1">INDEX('Lorri 401b'!L:L,MATCH('Retirement Calculator'!A668,'Lorri 401b'!N:N,0),0)</f>
        <v>-79228.296323908799</v>
      </c>
      <c r="S668" s="25">
        <f t="shared" ca="1" si="527"/>
        <v>1615066.6054090261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1692923.8523031278</v>
      </c>
      <c r="R669" s="25">
        <f t="array" aca="1" ref="R669" ca="1">INDEX('Lorri 401b'!L:L,MATCH('Retirement Calculator'!A669,'Lorri 401b'!N:N,0),0)</f>
        <v>-101303.94817114795</v>
      </c>
      <c r="S669" s="25">
        <f t="shared" ca="1" si="527"/>
        <v>1591619.9041319799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1691547.0901673629</v>
      </c>
      <c r="R670" s="25">
        <f t="array" aca="1" ref="R670" ca="1">INDEX('Lorri 401b'!L:L,MATCH('Retirement Calculator'!A670,'Lorri 401b'!N:N,0),0)</f>
        <v>-123471.58190108393</v>
      </c>
      <c r="S670" s="25">
        <f t="shared" ca="1" si="527"/>
        <v>1568075.508266279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1690164.5915226992</v>
      </c>
      <c r="R671" s="25">
        <f t="array" aca="1" ref="R671" ca="1">INDEX('Lorri 401b'!L:L,MATCH('Retirement Calculator'!A671,'Lorri 401b'!N:N,0),0)</f>
        <v>-145731.5807715613</v>
      </c>
      <c r="S671" s="25">
        <f t="shared" ca="1" si="527"/>
        <v>1544433.010751138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1688776.3324670161</v>
      </c>
      <c r="R672" s="25">
        <f t="array" aca="1" ref="R672" ca="1">INDEX('Lorri 401b'!L:L,MATCH('Retirement Calculator'!A672,'Lorri 401b'!N:N,0),0)</f>
        <v>-168084.32963733235</v>
      </c>
      <c r="S672" s="25">
        <f t="shared" ca="1" si="527"/>
        <v>1520692.0028296837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1687382.2889986008</v>
      </c>
      <c r="R673" s="25">
        <f t="array" aca="1" ref="R673" ca="1">INDEX('Lorri 401b'!L:L,MATCH('Retirement Calculator'!A673,'Lorri 401b'!N:N,0),0)</f>
        <v>-190530.21495671078</v>
      </c>
      <c r="S673" s="25">
        <f t="shared" ca="1" si="527"/>
        <v>1496852.07404189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1685982.4370157339</v>
      </c>
      <c r="R674" s="25">
        <f t="array" aca="1" ref="R674" ca="1">INDEX('Lorri 401b'!L:L,MATCH('Retirement Calculator'!A674,'Lorri 401b'!N:N,0),0)</f>
        <v>-213069.62479825327</v>
      </c>
      <c r="S674" s="25">
        <f t="shared" ca="1" si="527"/>
        <v>1472912.8122174807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1684576.7523162717</v>
      </c>
      <c r="R675" s="25">
        <f t="array" aca="1" ref="R675" ca="1">INDEX('Lorri 401b'!L:L,MATCH('Retirement Calculator'!A675,'Lorri 401b'!N:N,0),0)</f>
        <v>-235702.94884746886</v>
      </c>
      <c r="S675" s="25">
        <f t="shared" ca="1" si="527"/>
        <v>1448873.8034688027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1683165.2105972283</v>
      </c>
      <c r="R676" s="25">
        <f t="array" aca="1" ref="R676" ca="1">INDEX('Lorri 401b'!L:L,MATCH('Retirement Calculator'!A676,'Lorri 401b'!N:N,0),0)</f>
        <v>-258430.57841355618</v>
      </c>
      <c r="S676" s="25">
        <f t="shared" ca="1" si="527"/>
        <v>1424734.6321836722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1681747.7874543555</v>
      </c>
      <c r="R677" s="25">
        <f t="array" aca="1" ref="R677" ca="1">INDEX('Lorri 401b'!L:L,MATCH('Retirement Calculator'!A677,'Lorri 401b'!N:N,0),0)</f>
        <v>-281252.90643616882</v>
      </c>
      <c r="S677" s="25">
        <f t="shared" ca="1" si="527"/>
        <v>1400494.8810181867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1680324.4583817208</v>
      </c>
      <c r="R678" s="25">
        <f t="array" aca="1" ref="R678" ca="1">INDEX('Lorri 401b'!L:L,MATCH('Retirement Calculator'!A678,'Lorri 401b'!N:N,0),0)</f>
        <v>-304170.32749220903</v>
      </c>
      <c r="S678" s="25">
        <f t="shared" ca="1" si="527"/>
        <v>1376154.1308895117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1678895.1987712835</v>
      </c>
      <c r="R679" s="25">
        <f t="array" aca="1" ref="R679" ca="1">INDEX('Lorri 401b'!L:L,MATCH('Retirement Calculator'!A679,'Lorri 401b'!N:N,0),0)</f>
        <v>-327183.23780264944</v>
      </c>
      <c r="S679" s="25">
        <f t="shared" ca="1" si="527"/>
        <v>1351711.9609686341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1677459.9839124694</v>
      </c>
      <c r="R680" s="25">
        <f t="array" aca="1" ref="R680" ca="1">INDEX('Lorri 401b'!L:L,MATCH('Retirement Calculator'!A680,'Lorri 401b'!N:N,0),0)</f>
        <v>-350292.03523938335</v>
      </c>
      <c r="S680" s="25">
        <f t="shared" ca="1" si="527"/>
        <v>1327167.948673086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1676018.7889917435</v>
      </c>
      <c r="R681" s="25">
        <f t="array" aca="1" ref="R681" ca="1">INDEX('Lorri 401b'!L:L,MATCH('Retirement Calculator'!A681,'Lorri 401b'!N:N,0),0)</f>
        <v>-373497.11933210364</v>
      </c>
      <c r="S681" s="25">
        <f t="shared" ca="1" si="527"/>
        <v>1302521.6696596397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1674571.5890921813</v>
      </c>
      <c r="R682" s="25">
        <f t="array" aca="1" ref="R682" ca="1">INDEX('Lorri 401b'!L:L,MATCH('Retirement Calculator'!A682,'Lorri 401b'!N:N,0),0)</f>
        <v>-396798.89127521025</v>
      </c>
      <c r="S682" s="25">
        <f t="shared" ca="1" si="527"/>
        <v>1277772.697816971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1673118.3591930377</v>
      </c>
      <c r="R683" s="25">
        <f t="array" aca="1" ref="R683" ca="1">INDEX('Lorri 401b'!L:L,MATCH('Retirement Calculator'!A683,'Lorri 401b'!N:N,0),0)</f>
        <v>-420197.75393474649</v>
      </c>
      <c r="S683" s="25">
        <f t="shared" ca="1" si="527"/>
        <v>1252920.6052582911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1671659.0741693142</v>
      </c>
      <c r="R684" s="25">
        <f t="array" aca="1" ref="R684" ca="1">INDEX('Lorri 401b'!L:L,MATCH('Retirement Calculator'!A684,'Lorri 401b'!N:N,0),0)</f>
        <v>-443694.11185536411</v>
      </c>
      <c r="S684" s="25">
        <f t="shared" ca="1" si="527"/>
        <v>1227964.9623139501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1670193.7087913253</v>
      </c>
      <c r="R685" s="25">
        <f t="array" aca="1" ref="R685" ca="1">INDEX('Lorri 401b'!L:L,MATCH('Retirement Calculator'!A685,'Lorri 401b'!N:N,0),0)</f>
        <v>-467288.37126731768</v>
      </c>
      <c r="S685" s="25">
        <f t="shared" ca="1" si="527"/>
        <v>1202905.3375240075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1668722.2377242614</v>
      </c>
      <c r="R686" s="25">
        <f t="array" aca="1" ref="R686" ca="1">INDEX('Lorri 401b'!L:L,MATCH('Retirement Calculator'!A686,'Lorri 401b'!N:N,0),0)</f>
        <v>-490980.94009348768</v>
      </c>
      <c r="S686" s="25">
        <f t="shared" ca="1" si="527"/>
        <v>1177741.2976307736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1667244.6355277514</v>
      </c>
      <c r="R687" s="25">
        <f t="array" aca="1" ref="R687" ca="1">INDEX('Lorri 401b'!L:L,MATCH('Retirement Calculator'!A687,'Lorri 401b'!N:N,0),0)</f>
        <v>-514772.22795643343</v>
      </c>
      <c r="S687" s="25">
        <f t="shared" ca="1" si="527"/>
        <v>1152472.4075713181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1665760.8766554226</v>
      </c>
      <c r="R688" s="25">
        <f t="array" aca="1" ref="R688" ca="1">INDEX('Lorri 401b'!L:L,MATCH('Retirement Calculator'!A688,'Lorri 401b'!N:N,0),0)</f>
        <v>-538662.6461854747</v>
      </c>
      <c r="S688" s="25">
        <f t="shared" ca="1" si="527"/>
        <v>1127098.2304699479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1664270.9354544592</v>
      </c>
      <c r="R689" s="25">
        <f t="array" aca="1" ref="R689" ca="1">INDEX('Lorri 401b'!L:L,MATCH('Retirement Calculator'!A689,'Lorri 401b'!N:N,0),0)</f>
        <v>-562652.60782380379</v>
      </c>
      <c r="S689" s="25">
        <f t="shared" ca="1" si="527"/>
        <v>1101618.3276306554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1662774.7861651583</v>
      </c>
      <c r="R690" s="25">
        <f t="array" aca="1" ref="R690" ca="1">INDEX('Lorri 401b'!L:L,MATCH('Retirement Calculator'!A690,'Lorri 401b'!N:N,0),0)</f>
        <v>-586742.52763562591</v>
      </c>
      <c r="S690" s="25">
        <f t="shared" ca="1" si="527"/>
        <v>1076032.2585295322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1661272.4029204852</v>
      </c>
      <c r="R691" s="25">
        <f t="array" aca="1" ref="R691" ca="1">INDEX('Lorri 401b'!L:L,MATCH('Retirement Calculator'!A691,'Lorri 401b'!N:N,0),0)</f>
        <v>-610932.82211333048</v>
      </c>
      <c r="S691" s="25">
        <f t="shared" ca="1" si="527"/>
        <v>1050339.5808071548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1659763.7597456262</v>
      </c>
      <c r="R692" s="25">
        <f t="array" aca="1" ref="R692" ca="1">INDEX('Lorri 401b'!L:L,MATCH('Retirement Calculator'!A692,'Lorri 401b'!N:N,0),0)</f>
        <v>-635223.90948469227</v>
      </c>
      <c r="S692" s="25">
        <f t="shared" ca="1" si="527"/>
        <v>1024539.850260934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1658248.8305575387</v>
      </c>
      <c r="R693" s="25">
        <f t="array" aca="1" ref="R693" ca="1">INDEX('Lorri 401b'!L:L,MATCH('Retirement Calculator'!A693,'Lorri 401b'!N:N,0),0)</f>
        <v>-659616.20972010132</v>
      </c>
      <c r="S693" s="25">
        <f t="shared" ca="1" si="527"/>
        <v>998632.62083743734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1656727.5891645006</v>
      </c>
      <c r="R694" s="25">
        <f t="array" aca="1" ref="R694" ca="1">INDEX('Lorri 401b'!L:L,MATCH('Retirement Calculator'!A694,'Lorri 401b'!N:N,0),0)</f>
        <v>-684110.14453982457</v>
      </c>
      <c r="S694" s="25">
        <f t="shared" ca="1" si="527"/>
        <v>972617.44462467602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1655200.0092656582</v>
      </c>
      <c r="R695" s="25">
        <f t="array" aca="1" ref="R695" ca="1">INDEX('Lorri 401b'!L:L,MATCH('Retirement Calculator'!A695,'Lorri 401b'!N:N,0),0)</f>
        <v>-708706.13742129668</v>
      </c>
      <c r="S695" s="25">
        <f t="shared" ca="1" si="527"/>
        <v>946493.87184436154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1653666.0644505706</v>
      </c>
      <c r="R696" s="25">
        <f t="array" aca="1" ref="R696" ca="1">INDEX('Lorri 401b'!L:L,MATCH('Retirement Calculator'!A696,'Lorri 401b'!N:N,0),0)</f>
        <v>-733404.61360644165</v>
      </c>
      <c r="S696" s="25">
        <f t="shared" ca="1" si="527"/>
        <v>920261.45084412897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1652125.7281987537</v>
      </c>
      <c r="R697" s="25">
        <f t="array" aca="1" ref="R697" ca="1">INDEX('Lorri 401b'!L:L,MATCH('Retirement Calculator'!A697,'Lorri 401b'!N:N,0),0)</f>
        <v>-758206.00010902458</v>
      </c>
      <c r="S697" s="25">
        <f t="shared" ca="1" si="527"/>
        <v>893919.72808972909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1650578.9738792207</v>
      </c>
      <c r="R698" s="25">
        <f t="array" aca="1" ref="R698" ca="1">INDEX('Lorri 401b'!L:L,MATCH('Retirement Calculator'!A698,'Lorri 401b'!N:N,0),0)</f>
        <v>-783110.72572203516</v>
      </c>
      <c r="S698" s="25">
        <f t="shared" ca="1" si="527"/>
        <v>867468.2481571855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1649025.7747500229</v>
      </c>
      <c r="R699" s="25">
        <f t="array" aca="1" ref="R699" ca="1">INDEX('Lorri 401b'!L:L,MATCH('Retirement Calculator'!A699,'Lorri 401b'!N:N,0),0)</f>
        <v>-808119.22102509986</v>
      </c>
      <c r="S699" s="25">
        <f t="shared" ca="1" si="527"/>
        <v>840906.55372492305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1647466.1039577869</v>
      </c>
      <c r="R700" s="25">
        <f t="array" aca="1" ref="R700" ca="1">INDEX('Lorri 401b'!L:L,MATCH('Retirement Calculator'!A700,'Lorri 401b'!N:N,0),0)</f>
        <v>-833231.91839192726</v>
      </c>
      <c r="S700" s="25">
        <f t="shared" ca="1" si="527"/>
        <v>814234.18556585966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1645899.9345372499</v>
      </c>
      <c r="R701" s="25">
        <f t="array" aca="1" ref="R701" ca="1">INDEX('Lorri 401b'!L:L,MATCH('Retirement Calculator'!A701,'Lorri 401b'!N:N,0),0)</f>
        <v>-858449.25199778308</v>
      </c>
      <c r="S701" s="25">
        <f t="shared" ca="1" si="527"/>
        <v>787450.68253946677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1644327.2394107939</v>
      </c>
      <c r="R702" s="25">
        <f t="array" aca="1" ref="R702" ca="1">INDEX('Lorri 401b'!L:L,MATCH('Retirement Calculator'!A702,'Lorri 401b'!N:N,0),0)</f>
        <v>-883771.65782699676</v>
      </c>
      <c r="S702" s="25">
        <f t="shared" ca="1" si="527"/>
        <v>760555.58158379712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1642747.9913879777</v>
      </c>
      <c r="R703" s="25">
        <f t="array" aca="1" ref="R703" ca="1">INDEX('Lorri 401b'!L:L,MATCH('Retirement Calculator'!A703,'Lorri 401b'!N:N,0),0)</f>
        <v>-909199.57368049875</v>
      </c>
      <c r="S703" s="25">
        <f t="shared" ca="1" si="527"/>
        <v>733548.41770747898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1641162.1631650666</v>
      </c>
      <c r="R704" s="25">
        <f t="array" aca="1" ref="R704" ca="1">INDEX('Lorri 401b'!L:L,MATCH('Retirement Calculator'!A704,'Lorri 401b'!N:N,0),0)</f>
        <v>-934733.43918339035</v>
      </c>
      <c r="S704" s="25">
        <f t="shared" ca="1" si="527"/>
        <v>706428.72398167627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1639569.7273245601</v>
      </c>
      <c r="R705" s="25">
        <f t="array" aca="1" ref="R705" ca="1">INDEX('Lorri 401b'!L:L,MATCH('Retirement Calculator'!A705,'Lorri 401b'!N:N,0),0)</f>
        <v>-960373.69579254393</v>
      </c>
      <c r="S705" s="25">
        <f t="shared" ca="1" si="527"/>
        <v>679196.03153201612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1637970.656334718</v>
      </c>
      <c r="R706" s="25">
        <f t="array" aca="1" ref="R706" ca="1">INDEX('Lorri 401b'!L:L,MATCH('Retirement Calculator'!A706,'Lorri 401b'!N:N,0),0)</f>
        <v>-986120.78680423577</v>
      </c>
      <c r="S706" s="25">
        <f t="shared" ca="1" si="527"/>
        <v>651849.86953048222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1636364.922549085</v>
      </c>
      <c r="R707" s="25">
        <f t="array" aca="1" ref="R707" ca="1">INDEX('Lorri 401b'!L:L,MATCH('Retirement Calculator'!A707,'Lorri 401b'!N:N,0),0)</f>
        <v>-1011975.1573618096</v>
      </c>
      <c r="S707" s="25">
        <f t="shared" ca="1" si="527"/>
        <v>624389.76518727536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1634752.4982060117</v>
      </c>
      <c r="R708" s="25">
        <f t="array" aca="1" ref="R708" ca="1">INDEX('Lorri 401b'!L:L,MATCH('Retirement Calculator'!A708,'Lorri 401b'!N:N,0),0)</f>
        <v>-1037937.2544633735</v>
      </c>
      <c r="S708" s="25">
        <f t="shared" ca="1" si="527"/>
        <v>596815.24374263827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1633133.3554281758</v>
      </c>
      <c r="R709" s="25">
        <f t="array" aca="1" ref="R709" ca="1">INDEX('Lorri 401b'!L:L,MATCH('Retirement Calculator'!A709,'Lorri 401b'!N:N,0),0)</f>
        <v>-1064007.5269695271</v>
      </c>
      <c r="S709" s="25">
        <f t="shared" ca="1" si="527"/>
        <v>569125.82845864864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1631507.4662220988</v>
      </c>
      <c r="R710" s="25">
        <f t="array" aca="1" ref="R710" ca="1">INDEX('Lorri 401b'!L:L,MATCH('Retirement Calculator'!A710,'Lorri 401b'!N:N,0),0)</f>
        <v>-1090186.425611123</v>
      </c>
      <c r="S710" s="25">
        <f t="shared" ca="1" si="527"/>
        <v>541321.04061097582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1629874.8024776632</v>
      </c>
      <c r="R711" s="25">
        <f t="array" aca="1" ref="R711" ca="1">INDEX('Lorri 401b'!L:L,MATCH('Retirement Calculator'!A711,'Lorri 401b'!N:N,0),0)</f>
        <v>-1116474.4029970588</v>
      </c>
      <c r="S711" s="25">
        <f t="shared" ca="1" si="527"/>
        <v>513400.39948060433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1628235.3359676257</v>
      </c>
      <c r="R712" s="25">
        <f t="array" aca="1" ref="R712" ca="1">INDEX('Lorri 401b'!L:L,MATCH('Retirement Calculator'!A712,'Lorri 401b'!N:N,0),0)</f>
        <v>-1142871.9136221029</v>
      </c>
      <c r="S712" s="25">
        <f t="shared" ca="1" si="527"/>
        <v>485363.42234552279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1626589.0383471297</v>
      </c>
      <c r="R713" s="25">
        <f t="array" aca="1" ref="R713" ca="1">INDEX('Lorri 401b'!L:L,MATCH('Retirement Calculator'!A713,'Lorri 401b'!N:N,0),0)</f>
        <v>-1169379.4138747512</v>
      </c>
      <c r="S713" s="25">
        <f t="shared" ca="1" si="527"/>
        <v>457209.62447237852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1624935.881153215</v>
      </c>
      <c r="R714" s="25">
        <f t="array" aca="1" ref="R714" ca="1">INDEX('Lorri 401b'!L:L,MATCH('Retirement Calculator'!A714,'Lorri 401b'!N:N,0),0)</f>
        <v>-1195997.3620451188</v>
      </c>
      <c r="S714" s="25">
        <f t="shared" ca="1" si="527"/>
        <v>428938.51910809614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1623275.8358043255</v>
      </c>
      <c r="R715" s="25">
        <f t="array" aca="1" ref="R715" ca="1">INDEX('Lorri 401b'!L:L,MATCH('Retirement Calculator'!A715,'Lorri 401b'!N:N,0),0)</f>
        <v>-1222726.2183328632</v>
      </c>
      <c r="S715" s="25">
        <f t="shared" ca="1" si="527"/>
        <v>400549.61747146235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1621608.8735998159</v>
      </c>
      <c r="R716" s="25">
        <f t="array" aca="1" ref="R716" ca="1">INDEX('Lorri 401b'!L:L,MATCH('Retirement Calculator'!A716,'Lorri 401b'!N:N,0),0)</f>
        <v>-1249566.4448551396</v>
      </c>
      <c r="S716" s="25">
        <f t="shared" ca="1" si="527"/>
        <v>372042.42874467629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1619934.965719454</v>
      </c>
      <c r="R717" s="25">
        <f t="array" aca="1" ref="R717" ca="1">INDEX('Lorri 401b'!L:L,MATCH('Retirement Calculator'!A717,'Lorri 401b'!N:N,0),0)</f>
        <v>-1276518.5056545923</v>
      </c>
      <c r="S717" s="25">
        <f t="shared" ca="1" si="527"/>
        <v>343416.46006486169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1618254.083222924</v>
      </c>
      <c r="R718" s="25">
        <f t="array" aca="1" ref="R718" ca="1">INDEX('Lorri 401b'!L:L,MATCH('Retirement Calculator'!A718,'Lorri 401b'!N:N,0),0)</f>
        <v>-1303582.866707376</v>
      </c>
      <c r="S718" s="25">
        <f t="shared" ca="1" si="527"/>
        <v>314671.21651554806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1616566.1970493251</v>
      </c>
      <c r="R719" s="25">
        <f t="array" aca="1" ref="R719" ca="1">INDEX('Lorri 401b'!L:L,MATCH('Retirement Calculator'!A719,'Lorri 401b'!N:N,0),0)</f>
        <v>-1330759.995931213</v>
      </c>
      <c r="S719" s="25">
        <f t="shared" ca="1" si="527"/>
        <v>285806.20111811208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1614871.2780166694</v>
      </c>
      <c r="R720" s="25">
        <f t="array" aca="1" ref="R720" ca="1">INDEX('Lorri 401b'!L:L,MATCH('Retirement Calculator'!A720,'Lorri 401b'!N:N,0),0)</f>
        <v>-1358050.3631934826</v>
      </c>
      <c r="S720" s="25">
        <f t="shared" ca="1" si="527"/>
        <v>256820.91482318682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1613169.2968213777</v>
      </c>
      <c r="R721" s="25">
        <f t="array" aca="1" ref="R721" ca="1">INDEX('Lorri 401b'!L:L,MATCH('Retirement Calculator'!A721,'Lorri 401b'!N:N,0),0)</f>
        <v>-1385454.4403193451</v>
      </c>
      <c r="S721" s="25">
        <f t="shared" ca="1" si="527"/>
        <v>227714.85650203261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1611460.2240377723</v>
      </c>
      <c r="R722" s="25">
        <f t="array" aca="1" ref="R722" ca="1">INDEX('Lorri 401b'!L:L,MATCH('Retirement Calculator'!A722,'Lorri 401b'!N:N,0),0)</f>
        <v>-1412972.7010998987</v>
      </c>
      <c r="S722" s="25">
        <f t="shared" ca="1" si="527"/>
        <v>198487.52293787361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1609744.0301175686</v>
      </c>
      <c r="R723" s="25">
        <f t="array" aca="1" ref="R723" ca="1">INDEX('Lorri 401b'!L:L,MATCH('Retirement Calculator'!A723,'Lorri 401b'!N:N,0),0)</f>
        <v>-1440605.6213003711</v>
      </c>
      <c r="S723" s="25">
        <f t="shared" ca="1" si="527"/>
        <v>169138.40881719743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1608020.6853893639</v>
      </c>
      <c r="R724" s="25">
        <f t="array" aca="1" ref="R724" ca="1">INDEX('Lorri 401b'!L:L,MATCH('Retirement Calculator'!A724,'Lorri 401b'!N:N,0),0)</f>
        <v>-1468353.6786683456</v>
      </c>
      <c r="S724" s="25">
        <f t="shared" ca="1" si="527"/>
        <v>139667.00672101835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1606290.1600581252</v>
      </c>
      <c r="R725" s="25">
        <f t="array" aca="1" ref="R725" ca="1">INDEX('Lorri 401b'!L:L,MATCH('Retirement Calculator'!A725,'Lorri 401b'!N:N,0),0)</f>
        <v>-1496217.3529420199</v>
      </c>
      <c r="S725" s="25">
        <f t="shared" ca="1" si="527"/>
        <v>110072.80711610522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1604552.4242046729</v>
      </c>
      <c r="R726" s="25">
        <f t="array" aca="1" ref="R726" ca="1">INDEX('Lorri 401b'!L:L,MATCH('Retirement Calculator'!A726,'Lorri 401b'!N:N,0),0)</f>
        <v>-1524197.1258585013</v>
      </c>
      <c r="S726" s="25">
        <f t="shared" ca="1" si="527"/>
        <v>80355.298346171621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1602807.4477851647</v>
      </c>
      <c r="R727" s="25">
        <f t="array" aca="1" ref="R727" ca="1">INDEX('Lorri 401b'!L:L,MATCH('Retirement Calculator'!A727,'Lorri 401b'!N:N,0),0)</f>
        <v>-1552293.4811621346</v>
      </c>
      <c r="S727" s="25">
        <f t="shared" ca="1" si="527"/>
        <v>50513.966623030137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1601055.2006305752</v>
      </c>
      <c r="R728" s="25">
        <f t="array" aca="1" ref="R728" ca="1">INDEX('Lorri 401b'!L:L,MATCH('Retirement Calculator'!A728,'Lorri 401b'!N:N,0),0)</f>
        <v>-1580506.9046128665</v>
      </c>
      <c r="S728" s="25">
        <f t="shared" ca="1" si="527"/>
        <v>20548.296017708723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1599295.6524461748</v>
      </c>
      <c r="R729" s="25">
        <f t="array" aca="1" ref="R729" ca="1">INDEX('Lorri 401b'!L:L,MATCH('Retirement Calculator'!A729,'Lorri 401b'!N:N,0),0)</f>
        <v>-1608837.8839946431</v>
      </c>
      <c r="S729" s="25">
        <f t="shared" ca="1" si="527"/>
        <v>-9542.2315484683495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1597528.7728110061</v>
      </c>
      <c r="R730" s="25">
        <f t="array" aca="1" ref="R730" ca="1">INDEX('Lorri 401b'!L:L,MATCH('Retirement Calculator'!A730,'Lorri 401b'!N:N,0),0)</f>
        <v>-1637286.9091238438</v>
      </c>
      <c r="S730" s="25">
        <f t="shared" ca="1" si="527"/>
        <v>-39758.136312837712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1595754.5311773575</v>
      </c>
      <c r="R731" s="25">
        <f t="array" aca="1" ref="R731" ca="1">INDEX('Lorri 401b'!L:L,MATCH('Retirement Calculator'!A731,'Lorri 401b'!N:N,0),0)</f>
        <v>-1665854.4718577494</v>
      </c>
      <c r="S731" s="25">
        <f t="shared" ca="1" si="527"/>
        <v>-70099.940680391854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1593972.8968702354</v>
      </c>
      <c r="R732" s="25">
        <f t="array" aca="1" ref="R732" ca="1">INDEX('Lorri 401b'!L:L,MATCH('Retirement Calculator'!A732,'Lorri 401b'!N:N,0),0)</f>
        <v>-1694541.0661030463</v>
      </c>
      <c r="S732" s="25">
        <f t="shared" ca="1" si="527"/>
        <v>-100568.16923281085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1592183.8390868336</v>
      </c>
      <c r="R733" s="25">
        <f t="array" aca="1" ref="R733" ca="1">INDEX('Lorri 401b'!L:L,MATCH('Retirement Calculator'!A733,'Lorri 401b'!N:N,0),0)</f>
        <v>-1723347.1878243652</v>
      </c>
      <c r="S733" s="25">
        <f t="shared" ca="1" si="527"/>
        <v>-131163.34873753157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1590387.3268960011</v>
      </c>
      <c r="R734" s="25">
        <f t="array" aca="1" ref="R734" ca="1">INDEX('Lorri 401b'!L:L,MATCH('Retirement Calculator'!A734,'Lorri 401b'!N:N,0),0)</f>
        <v>-1752273.3350528562</v>
      </c>
      <c r="S734" s="25">
        <f t="shared" ca="1" si="527"/>
        <v>-161886.00815685512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1588583.3292377067</v>
      </c>
      <c r="R735" s="25">
        <f t="array" aca="1" ref="R735" ca="1">INDEX('Lorri 401b'!L:L,MATCH('Retirement Calculator'!A735,'Lorri 401b'!N:N,0),0)</f>
        <v>-1781320.0078947993</v>
      </c>
      <c r="S735" s="25">
        <f t="shared" ca="1" si="527"/>
        <v>-192736.67865709262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1586771.8149225027</v>
      </c>
      <c r="R736" s="25">
        <f t="array" aca="1" ref="R736" ca="1">INDEX('Lorri 401b'!L:L,MATCH('Retirement Calculator'!A736,'Lorri 401b'!N:N,0),0)</f>
        <v>-1810487.7085402505</v>
      </c>
      <c r="S736" s="25">
        <f t="shared" ca="1" si="527"/>
        <v>-223715.89361774782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1584952.7526309853</v>
      </c>
      <c r="R737" s="25">
        <f t="array" aca="1" ref="R737" ca="1">INDEX('Lorri 401b'!L:L,MATCH('Retirement Calculator'!A737,'Lorri 401b'!N:N,0),0)</f>
        <v>-1839776.9412717244</v>
      </c>
      <c r="S737" s="25">
        <f t="shared" ca="1" si="527"/>
        <v>-254824.18864073907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1583126.1109132534</v>
      </c>
      <c r="R738" s="25">
        <f t="array" aca="1" ref="R738" ca="1">INDEX('Lorri 401b'!L:L,MATCH('Retirement Calculator'!A738,'Lorri 401b'!N:N,0),0)</f>
        <v>-1869188.2124729129</v>
      </c>
      <c r="S738" s="25">
        <f t="shared" ca="1" si="527"/>
        <v>-286062.10155965947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1581291.8581883642</v>
      </c>
      <c r="R739" s="25">
        <f t="array" aca="1" ref="R739" ca="1">INDEX('Lorri 401b'!L:L,MATCH('Retirement Calculator'!A739,'Lorri 401b'!N:N,0),0)</f>
        <v>-1898722.0306374396</v>
      </c>
      <c r="S739" s="25">
        <f t="shared" ca="1" si="527"/>
        <v>-317430.17244907538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1579449.962743788</v>
      </c>
      <c r="R740" s="25">
        <f t="array" aca="1" ref="R740" ca="1">INDEX('Lorri 401b'!L:L,MATCH('Retirement Calculator'!A740,'Lorri 401b'!N:N,0),0)</f>
        <v>-1928378.9063776517</v>
      </c>
      <c r="S740" s="25">
        <f t="shared" ca="1" si="527"/>
        <v>-348928.9436338637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1577600.3927348594</v>
      </c>
      <c r="R741" s="25">
        <f t="array" aca="1" ref="R741" ca="1">INDEX('Lorri 401b'!L:L,MATCH('Retirement Calculator'!A741,'Lorri 401b'!N:N,0),0)</f>
        <v>-1958159.3524334482</v>
      </c>
      <c r="S741" s="25">
        <f t="shared" ca="1" si="527"/>
        <v>-380558.95969858882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1575743.1161842269</v>
      </c>
      <c r="R742" s="25">
        <f t="array" aca="1" ref="R742" ca="1">INDEX('Lorri 401b'!L:L,MATCH('Retirement Calculator'!A742,'Lorri 401b'!N:N,0),0)</f>
        <v>-1988063.8836811439</v>
      </c>
      <c r="S742" s="25">
        <f t="shared" ca="1" si="527"/>
        <v>-412320.76749691693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1573878.1009813002</v>
      </c>
      <c r="R743" s="25">
        <f t="array" aca="1" ref="R743" ca="1">INDEX('Lorri 401b'!L:L,MATCH('Retirement Calculator'!A743,'Lorri 401b'!N:N,0),0)</f>
        <v>-2018093.0171423715</v>
      </c>
      <c r="S743" s="25">
        <f t="shared" ca="1" si="527"/>
        <v>-444214.91616107128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1572005.3148816945</v>
      </c>
      <c r="R744" s="25">
        <f t="array" aca="1" ref="R744" ca="1">INDEX('Lorri 401b'!L:L,MATCH('Retirement Calculator'!A744,'Lorri 401b'!N:N,0),0)</f>
        <v>-2048247.271993021</v>
      </c>
      <c r="S744" s="25">
        <f t="shared" ca="1" si="527"/>
        <v>-476241.95711132651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1570124.7255066738</v>
      </c>
      <c r="R745" s="25">
        <f t="array" aca="1" ref="R745" ca="1">INDEX('Lorri 401b'!L:L,MATCH('Retirement Calculator'!A745,'Lorri 401b'!N:N,0),0)</f>
        <v>-2078527.1695722148</v>
      </c>
      <c r="S745" s="25">
        <f t="shared" ca="1" si="527"/>
        <v>-508402.44406554103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1568236.3003425905</v>
      </c>
      <c r="R746" s="25">
        <f t="array" aca="1" ref="R746" ca="1">INDEX('Lorri 401b'!L:L,MATCH('Retirement Calculator'!A746,'Lorri 401b'!N:N,0),0)</f>
        <v>-2108933.2333913217</v>
      </c>
      <c r="S746" s="25">
        <f t="shared" ca="1" si="527"/>
        <v>-540696.93304873118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1566340.0067403235</v>
      </c>
      <c r="R747" s="25">
        <f t="array" aca="1" ref="R747" ca="1">INDEX('Lorri 401b'!L:L,MATCH('Retirement Calculator'!A747,'Lorri 401b'!N:N,0),0)</f>
        <v>-2139465.9891430084</v>
      </c>
      <c r="S747" s="25">
        <f t="shared" ca="1" si="527"/>
        <v>-573125.98240268487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1564435.8119147138</v>
      </c>
      <c r="R748" s="25">
        <f t="array" aca="1" ref="R748" ca="1">INDEX('Lorri 401b'!L:L,MATCH('Retirement Calculator'!A748,'Lorri 401b'!N:N,0),0)</f>
        <v>-2170125.9647103273</v>
      </c>
      <c r="S748" s="25">
        <f t="shared" ca="1" si="527"/>
        <v>-605690.15279561351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1562523.6829439974</v>
      </c>
      <c r="R749" s="25">
        <f t="array" aca="1" ref="R749" ca="1">INDEX('Lorri 401b'!L:L,MATCH('Retirement Calculator'!A749,'Lorri 401b'!N:N,0),0)</f>
        <v>-2200913.6901758434</v>
      </c>
      <c r="S749" s="25">
        <f t="shared" ca="1" si="527"/>
        <v>-638390.00723184599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1560603.5867692363</v>
      </c>
      <c r="R750" s="25">
        <f t="array" aca="1" ref="R750" ca="1">INDEX('Lorri 401b'!L:L,MATCH('Retirement Calculator'!A750,'Lorri 401b'!N:N,0),0)</f>
        <v>-2231829.697830799</v>
      </c>
      <c r="S750" s="25">
        <f t="shared" ca="1" si="527"/>
        <v>-671226.11106156278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1558675.490193747</v>
      </c>
      <c r="R751" s="25">
        <f t="array" aca="1" ref="R751" ca="1">INDEX('Lorri 401b'!L:L,MATCH('Retirement Calculator'!A751,'Lorri 401b'!N:N,0),0)</f>
        <v>-2262874.522184317</v>
      </c>
      <c r="S751" s="25">
        <f t="shared" ca="1" si="527"/>
        <v>-704199.03199057002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1556739.3598825266</v>
      </c>
      <c r="R752" s="25">
        <f t="array" aca="1" ref="R752" ca="1">INDEX('Lorri 401b'!L:L,MATCH('Retirement Calculator'!A752,'Lorri 401b'!N:N,0),0)</f>
        <v>-2294048.6999726412</v>
      </c>
      <c r="S752" s="25">
        <f t="shared" ca="1" si="527"/>
        <v>-737309.34009011462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1554795.1623616761</v>
      </c>
      <c r="R753" s="25">
        <f t="array" aca="1" ref="R753" ca="1">INDEX('Lorri 401b'!L:L,MATCH('Retirement Calculator'!A753,'Lorri 401b'!N:N,0),0)</f>
        <v>-2325352.7701684167</v>
      </c>
      <c r="S753" s="25">
        <f t="shared" ca="1" si="527"/>
        <v>-770557.60780674056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1552842.8640178221</v>
      </c>
      <c r="R754" s="25">
        <f t="array" aca="1" ref="R754" ca="1">INDEX('Lorri 401b'!L:L,MATCH('Retirement Calculator'!A754,'Lorri 401b'!N:N,0),0)</f>
        <v>-2356787.273990008</v>
      </c>
      <c r="S754" s="25">
        <f t="shared" ca="1" si="527"/>
        <v>-803944.40997218597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1550882.4310975352</v>
      </c>
      <c r="R755" s="25">
        <f t="array" aca="1" ref="R755" ca="1">INDEX('Lorri 401b'!L:L,MATCH('Retirement Calculator'!A755,'Lorri 401b'!N:N,0),0)</f>
        <v>-2388352.754910856</v>
      </c>
      <c r="S755" s="25">
        <f t="shared" ca="1" si="527"/>
        <v>-837470.32381332084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1548913.8297067471</v>
      </c>
      <c r="R756" s="25">
        <f t="array" aca="1" ref="R756" ca="1">INDEX('Lorri 401b'!L:L,MATCH('Retirement Calculator'!A756,'Lorri 401b'!N:N,0),0)</f>
        <v>-2420049.7586688744</v>
      </c>
      <c r="S756" s="25">
        <f t="shared" ca="1" si="527"/>
        <v>-871135.92896212731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1546937.0258101642</v>
      </c>
      <c r="R757" s="25">
        <f t="array" aca="1" ref="R757" ca="1">INDEX('Lorri 401b'!L:L,MATCH('Retirement Calculator'!A757,'Lorri 401b'!N:N,0),0)</f>
        <v>-2451878.8332758844</v>
      </c>
      <c r="S757" s="25">
        <f t="shared" ca="1" si="527"/>
        <v>-904941.80746572022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1544951.9852306787</v>
      </c>
      <c r="R758" s="25">
        <f t="array" aca="1" ref="R758" ca="1">INDEX('Lorri 401b'!L:L,MATCH('Retirement Calculator'!A758,'Lorri 401b'!N:N,0),0)</f>
        <v>-2483840.5290270899</v>
      </c>
      <c r="S758" s="25">
        <f t="shared" ca="1" si="527"/>
        <v>-938888.54379641125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1542958.6736487788</v>
      </c>
      <c r="R759" s="25">
        <f t="array" aca="1" ref="R759" ca="1">INDEX('Lorri 401b'!L:L,MATCH('Retirement Calculator'!A759,'Lorri 401b'!N:N,0),0)</f>
        <v>-2515935.3985105925</v>
      </c>
      <c r="S759" s="25">
        <f t="shared" ca="1" si="527"/>
        <v>-972976.72486181371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1540957.0566019544</v>
      </c>
      <c r="R760" s="25">
        <f t="array" aca="1" ref="R760" ca="1">INDEX('Lorri 401b'!L:L,MATCH('Retirement Calculator'!A760,'Lorri 401b'!N:N,0),0)</f>
        <v>-2548163.9966169428</v>
      </c>
      <c r="S760" s="25">
        <f t="shared" ca="1" si="527"/>
        <v>-1007206.9400149884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1538947.0994841014</v>
      </c>
      <c r="R761" s="25">
        <f t="array" aca="1" ref="R761" ca="1">INDEX('Lorri 401b'!L:L,MATCH('Retirement Calculator'!A761,'Lorri 401b'!N:N,0),0)</f>
        <v>-2580526.8805487365</v>
      </c>
      <c r="S761" s="25">
        <f t="shared" ca="1" si="527"/>
        <v>-1041579.7810646351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1536928.767544924</v>
      </c>
      <c r="R762" s="25">
        <f t="array" aca="1" ref="R762" ca="1">INDEX('Lorri 401b'!L:L,MATCH('Retirement Calculator'!A762,'Lorri 401b'!N:N,0),0)</f>
        <v>-2613024.6098302458</v>
      </c>
      <c r="S762" s="25">
        <f t="shared" ca="1" si="527"/>
        <v>-1076095.8422853218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1534902.0258893336</v>
      </c>
      <c r="R763" s="25">
        <f t="array" aca="1" ref="R763" ca="1">INDEX('Lorri 401b'!L:L,MATCH('Retirement Calculator'!A763,'Lorri 401b'!N:N,0),0)</f>
        <v>-2645657.7463170947</v>
      </c>
      <c r="S763" s="25">
        <f t="shared" ca="1" si="527"/>
        <v>-1110755.7204277611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1532866.8394768448</v>
      </c>
      <c r="R764" s="25">
        <f t="array" aca="1" ref="R764" ca="1">INDEX('Lorri 401b'!L:L,MATCH('Retirement Calculator'!A764,'Lorri 401b'!N:N,0),0)</f>
        <v>-2678426.854205972</v>
      </c>
      <c r="S764" s="25">
        <f t="shared" ca="1" si="527"/>
        <v>-1145560.0147291273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1530823.1731209706</v>
      </c>
      <c r="R765" s="25">
        <f t="array" aca="1" ref="R765" ca="1">INDEX('Lorri 401b'!L:L,MATCH('Retirement Calculator'!A765,'Lorri 401b'!N:N,0),0)</f>
        <v>-2711332.5000443864</v>
      </c>
      <c r="S765" s="25">
        <f t="shared" ca="1" si="527"/>
        <v>-1180509.3269234158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1528770.9914886137</v>
      </c>
      <c r="R766" s="25">
        <f t="array" aca="1" ref="R766" ca="1">INDEX('Lorri 401b'!L:L,MATCH('Retirement Calculator'!A766,'Lorri 401b'!N:N,0),0)</f>
        <v>-2744375.2527404609</v>
      </c>
      <c r="S766" s="25">
        <f t="shared" ca="1" si="527"/>
        <v>-1215604.2612518473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1526710.2590994551</v>
      </c>
      <c r="R767" s="25">
        <f t="array" aca="1" ref="R767" ca="1">INDEX('Lorri 401b'!L:L,MATCH('Retirement Calculator'!A767,'Lorri 401b'!N:N,0),0)</f>
        <v>-2777555.6835727692</v>
      </c>
      <c r="S767" s="25">
        <f t="shared" ca="1" si="527"/>
        <v>-1250845.4244733141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1524640.9403253417</v>
      </c>
      <c r="R768" s="25">
        <f t="array" aca="1" ref="R768" ca="1">INDEX('Lorri 401b'!L:L,MATCH('Retirement Calculator'!A768,'Lorri 401b'!N:N,0),0)</f>
        <v>-2810874.3662002119</v>
      </c>
      <c r="S768" s="25">
        <f t="shared" ca="1" si="527"/>
        <v>-1286233.4258748703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1522562.9993896694</v>
      </c>
      <c r="R769" s="25">
        <f t="array" aca="1" ref="R769" ca="1">INDEX('Lorri 401b'!L:L,MATCH('Retirement Calculator'!A769,'Lorri 401b'!N:N,0),0)</f>
        <v>-2844331.8766719359</v>
      </c>
      <c r="S769" s="25">
        <f t="shared" ca="1" si="527"/>
        <v>-1321768.8772822665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1520476.4003667652</v>
      </c>
      <c r="R770" s="25">
        <f t="array" aca="1" ref="R770" ca="1">INDEX('Lorri 401b'!L:L,MATCH('Retirement Calculator'!A770,'Lorri 401b'!N:N,0),0)</f>
        <v>-2877928.7934372919</v>
      </c>
      <c r="S770" s="25">
        <f t="shared" ca="1" si="527"/>
        <v>-1357452.3930705267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1518381.1071812657</v>
      </c>
      <c r="R771" s="25">
        <f t="array" aca="1" ref="R771" ca="1">INDEX('Lorri 401b'!L:L,MATCH('Retirement Calculator'!A771,'Lorri 401b'!N:N,0),0)</f>
        <v>-2911665.6973558366</v>
      </c>
      <c r="S771" s="25">
        <f t="shared" ca="1" si="527"/>
        <v>-1393284.5901745709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1516277.0836074932</v>
      </c>
      <c r="R772" s="25">
        <f t="array" aca="1" ref="R772" ca="1">INDEX('Lorri 401b'!L:L,MATCH('Retirement Calculator'!A772,'Lorri 401b'!N:N,0),0)</f>
        <v>-2945543.1717073754</v>
      </c>
      <c r="S772" s="25">
        <f t="shared" ca="1" si="527"/>
        <v>-1429266.0880998822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1514164.29326883</v>
      </c>
      <c r="R773" s="25">
        <f t="array" aca="1" ref="R773" ca="1">INDEX('Lorri 401b'!L:L,MATCH('Retirement Calculator'!A773,'Lorri 401b'!N:N,0),0)</f>
        <v>-2979561.8022020459</v>
      </c>
      <c r="S773" s="25">
        <f t="shared" ca="1" si="527"/>
        <v>-1465397.5089332159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1512042.6996370892</v>
      </c>
      <c r="R774" s="25">
        <f t="array" aca="1" ref="R774" ca="1">INDEX('Lorri 401b'!L:L,MATCH('Retirement Calculator'!A774,'Lorri 401b'!N:N,0),0)</f>
        <v>-3013722.1769904438</v>
      </c>
      <c r="S774" s="25">
        <f t="shared" ca="1" si="527"/>
        <v>-1501679.4773533547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1509912.2660318825</v>
      </c>
      <c r="R775" s="25">
        <f t="array" aca="1" ref="R775" ca="1">INDEX('Lorri 401b'!L:L,MATCH('Retirement Calculator'!A775,'Lorri 401b'!N:N,0),0)</f>
        <v>-3048024.8866737937</v>
      </c>
      <c r="S775" s="25">
        <f t="shared" ca="1" si="527"/>
        <v>-1538112.6206419112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1507772.9556199876</v>
      </c>
      <c r="R776" s="25">
        <f t="array" aca="1" ref="R776" ca="1">INDEX('Lorri 401b'!L:L,MATCH('Retirement Calculator'!A776,'Lorri 401b'!N:N,0),0)</f>
        <v>-3082470.5243141572</v>
      </c>
      <c r="S776" s="25">
        <f t="shared" ref="S776:S1030" ca="1" si="787">SUM(Q776:R776)</f>
        <v>-1574697.5686941696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1505624.7314147097</v>
      </c>
      <c r="R777" s="25">
        <f t="array" aca="1" ref="R777" ca="1">INDEX('Lorri 401b'!L:L,MATCH('Retirement Calculator'!A777,'Lorri 401b'!N:N,0),0)</f>
        <v>-3117059.6854446889</v>
      </c>
      <c r="S777" s="25">
        <f t="shared" ca="1" si="787"/>
        <v>-1611434.9540299792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1503467.5562752432</v>
      </c>
      <c r="R778" s="25">
        <f t="array" aca="1" ref="R778" ca="1">INDEX('Lorri 401b'!L:L,MATCH('Retirement Calculator'!A778,'Lorri 401b'!N:N,0),0)</f>
        <v>-3151792.9680799316</v>
      </c>
      <c r="S778" s="25">
        <f t="shared" ca="1" si="787"/>
        <v>-1648325.4118046884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1501301.392906029</v>
      </c>
      <c r="R779" s="25">
        <f t="array" aca="1" ref="R779" ca="1">INDEX('Lorri 401b'!L:L,MATCH('Retirement Calculator'!A779,'Lorri 401b'!N:N,0),0)</f>
        <v>-3186670.9727261541</v>
      </c>
      <c r="S779" s="25">
        <f t="shared" ca="1" si="787"/>
        <v>-1685369.5798201251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1499126.2038561096</v>
      </c>
      <c r="R780" s="25">
        <f t="array" aca="1" ref="R780" ca="1">INDEX('Lorri 401b'!L:L,MATCH('Retirement Calculator'!A780,'Lorri 401b'!N:N,0),0)</f>
        <v>-3221694.3023917358</v>
      </c>
      <c r="S780" s="25">
        <f t="shared" ca="1" si="787"/>
        <v>-1722568.0985356262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1496941.9515184823</v>
      </c>
      <c r="R781" s="25">
        <f t="array" aca="1" ref="R781" ca="1">INDEX('Lorri 401b'!L:L,MATCH('Retirement Calculator'!A781,'Lorri 401b'!N:N,0),0)</f>
        <v>-3256863.562597591</v>
      </c>
      <c r="S781" s="25">
        <f t="shared" ca="1" si="787"/>
        <v>-1759921.6110791087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1494748.5981294482</v>
      </c>
      <c r="R782" s="25">
        <f t="array" aca="1" ref="R782" ca="1">INDEX('Lorri 401b'!L:L,MATCH('Retirement Calculator'!A782,'Lorri 401b'!N:N,0),0)</f>
        <v>-3292179.361387637</v>
      </c>
      <c r="S782" s="25">
        <f t="shared" ca="1" si="787"/>
        <v>-1797430.7632581887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1492546.10576796</v>
      </c>
      <c r="R783" s="25">
        <f t="array" aca="1" ref="R783" ca="1">INDEX('Lorri 401b'!L:L,MATCH('Retirement Calculator'!A783,'Lorri 401b'!N:N,0),0)</f>
        <v>-3327642.3093393082</v>
      </c>
      <c r="S783" s="25">
        <f t="shared" ca="1" si="787"/>
        <v>-1835096.2035713482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1490334.4363549654</v>
      </c>
      <c r="R784" s="25">
        <f t="array" aca="1" ref="R784" ca="1">INDEX('Lorri 401b'!L:L,MATCH('Retirement Calculator'!A784,'Lorri 401b'!N:N,0),0)</f>
        <v>-3363253.0195741113</v>
      </c>
      <c r="S784" s="25">
        <f t="shared" ca="1" si="787"/>
        <v>-1872918.5832191459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1488113.55165275</v>
      </c>
      <c r="R785" s="25">
        <f t="array" aca="1" ref="R785" ca="1">INDEX('Lorri 401b'!L:L,MATCH('Retirement Calculator'!A785,'Lorri 401b'!N:N,0),0)</f>
        <v>-3399012.1077682264</v>
      </c>
      <c r="S785" s="25">
        <f t="shared" ca="1" si="787"/>
        <v>-1910898.5561154764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1485883.4132642753</v>
      </c>
      <c r="R786" s="25">
        <f t="array" aca="1" ref="R786" ca="1">INDEX('Lorri 401b'!L:L,MATCH('Retirement Calculator'!A786,'Lorri 401b'!N:N,0),0)</f>
        <v>-3434920.1921631503</v>
      </c>
      <c r="S786" s="25">
        <f t="shared" ca="1" si="787"/>
        <v>-1949036.778898875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1483643.9826325153</v>
      </c>
      <c r="R787" s="25">
        <f t="array" aca="1" ref="R787" ca="1">INDEX('Lorri 401b'!L:L,MATCH('Retirement Calculator'!A787,'Lorri 401b'!N:N,0),0)</f>
        <v>-3470977.8935763864</v>
      </c>
      <c r="S787" s="25">
        <f t="shared" ca="1" si="787"/>
        <v>-1987333.9109438711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1481395.2210397897</v>
      </c>
      <c r="R788" s="25">
        <f t="array" aca="1" ref="R788" ca="1">INDEX('Lorri 401b'!L:L,MATCH('Retirement Calculator'!A788,'Lorri 401b'!N:N,0),0)</f>
        <v>-3507185.8354121777</v>
      </c>
      <c r="S788" s="25">
        <f t="shared" ca="1" si="787"/>
        <v>-2025790.614372388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1479137.0896070944</v>
      </c>
      <c r="R789" s="25">
        <f t="array" aca="1" ref="R789" ca="1">INDEX('Lorri 401b'!L:L,MATCH('Retirement Calculator'!A789,'Lorri 401b'!N:N,0),0)</f>
        <v>-3543544.6436722847</v>
      </c>
      <c r="S789" s="25">
        <f t="shared" ca="1" si="787"/>
        <v>-2064407.5540651903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1476869.5492934296</v>
      </c>
      <c r="R790" s="25">
        <f t="array" aca="1" ref="R790" ca="1">INDEX('Lorri 401b'!L:L,MATCH('Retirement Calculator'!A790,'Lorri 401b'!N:N,0),0)</f>
        <v>-3580054.9469668088</v>
      </c>
      <c r="S790" s="25">
        <f t="shared" ca="1" si="787"/>
        <v>-2103185.3976733792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1474592.5608951245</v>
      </c>
      <c r="R791" s="25">
        <f t="array" aca="1" ref="R791" ca="1">INDEX('Lorri 401b'!L:L,MATCH('Retirement Calculator'!A791,'Lorri 401b'!N:N,0),0)</f>
        <v>-3616717.3765250603</v>
      </c>
      <c r="S791" s="25">
        <f t="shared" ca="1" si="787"/>
        <v>-2142124.8156299358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1472306.0850451598</v>
      </c>
      <c r="R792" s="25">
        <f t="array" aca="1" ref="R792" ca="1">INDEX('Lorri 401b'!L:L,MATCH('Retirement Calculator'!A792,'Lorri 401b'!N:N,0),0)</f>
        <v>-3653532.5662064711</v>
      </c>
      <c r="S792" s="25">
        <f t="shared" ca="1" si="787"/>
        <v>-2181226.4811613113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1470010.0822124868</v>
      </c>
      <c r="R793" s="25">
        <f t="array" aca="1" ref="R793" ca="1">INDEX('Lorri 401b'!L:L,MATCH('Retirement Calculator'!A793,'Lorri 401b'!N:N,0),0)</f>
        <v>-3690501.1525115543</v>
      </c>
      <c r="S793" s="25">
        <f t="shared" ca="1" si="787"/>
        <v>-2220491.0702990675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1467704.5127013444</v>
      </c>
      <c r="R794" s="25">
        <f t="array" aca="1" ref="R794" ca="1">INDEX('Lorri 401b'!L:L,MATCH('Retirement Calculator'!A794,'Lorri 401b'!N:N,0),0)</f>
        <v>-3727623.7745929086</v>
      </c>
      <c r="S794" s="25">
        <f t="shared" ca="1" si="787"/>
        <v>-2259919.2618915644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1465389.3366505723</v>
      </c>
      <c r="R795" s="25">
        <f t="array" aca="1" ref="R795" ca="1">INDEX('Lorri 401b'!L:L,MATCH('Retirement Calculator'!A795,'Lorri 401b'!N:N,0),0)</f>
        <v>-3764901.0742662684</v>
      </c>
      <c r="S795" s="25">
        <f t="shared" ca="1" si="787"/>
        <v>-2299511.7376156962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1463064.5140329218</v>
      </c>
      <c r="R796" s="25">
        <f t="array" aca="1" ref="R796" ca="1">INDEX('Lorri 401b'!L:L,MATCH('Retirement Calculator'!A796,'Lorri 401b'!N:N,0),0)</f>
        <v>-3802333.6960216006</v>
      </c>
      <c r="S796" s="25">
        <f t="shared" ca="1" si="787"/>
        <v>-2339269.1819886789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1460730.0046543644</v>
      </c>
      <c r="R797" s="25">
        <f t="array" aca="1" ref="R797" ca="1">INDEX('Lorri 401b'!L:L,MATCH('Retirement Calculator'!A797,'Lorri 401b'!N:N,0),0)</f>
        <v>-3839922.2870342471</v>
      </c>
      <c r="S797" s="25">
        <f t="shared" ca="1" si="787"/>
        <v>-2379192.2823798824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1458385.7681533964</v>
      </c>
      <c r="R798" s="25">
        <f t="array" aca="1" ref="R798" ca="1">INDEX('Lorri 401b'!L:L,MATCH('Retirement Calculator'!A798,'Lorri 401b'!N:N,0),0)</f>
        <v>-3877667.4971761126</v>
      </c>
      <c r="S798" s="25">
        <f t="shared" ca="1" si="787"/>
        <v>-2419281.7290227162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1456031.7640003411</v>
      </c>
      <c r="R799" s="25">
        <f t="array" aca="1" ref="R799" ca="1">INDEX('Lorri 401b'!L:L,MATCH('Retirement Calculator'!A799,'Lorri 401b'!N:N,0),0)</f>
        <v>-3915569.9790269025</v>
      </c>
      <c r="S799" s="25">
        <f t="shared" ca="1" si="787"/>
        <v>-2459538.2150265612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1453667.9514966481</v>
      </c>
      <c r="R800" s="25">
        <f t="array" aca="1" ref="R800" ca="1">INDEX('Lorri 401b'!L:L,MATCH('Retirement Calculator'!A800,'Lorri 401b'!N:N,0),0)</f>
        <v>-3953630.3878854043</v>
      </c>
      <c r="S800" s="25">
        <f t="shared" ca="1" si="787"/>
        <v>-2499962.4363887561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1451294.2897741897</v>
      </c>
      <c r="R801" s="25">
        <f t="array" aca="1" ref="R801" ca="1">INDEX('Lorri 401b'!L:L,MATCH('Retirement Calculator'!A801,'Lorri 401b'!N:N,0),0)</f>
        <v>-3991849.3817808162</v>
      </c>
      <c r="S801" s="25">
        <f t="shared" ca="1" si="787"/>
        <v>-2540555.0920066265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1448910.7377945543</v>
      </c>
      <c r="R802" s="25">
        <f t="array" aca="1" ref="R802" ca="1">INDEX('Lorri 401b'!L:L,MATCH('Retirement Calculator'!A802,'Lorri 401b'!N:N,0),0)</f>
        <v>-4030227.621484126</v>
      </c>
      <c r="S802" s="25">
        <f t="shared" ca="1" si="787"/>
        <v>-2581316.8836895716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1446517.2543483372</v>
      </c>
      <c r="R803" s="25">
        <f t="array" aca="1" ref="R803" ca="1">INDEX('Lorri 401b'!L:L,MATCH('Retirement Calculator'!A803,'Lorri 401b'!N:N,0),0)</f>
        <v>-4068765.7705195327</v>
      </c>
      <c r="S803" s="25">
        <f t="shared" ca="1" si="787"/>
        <v>-2622248.5161711955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1444113.7980544274</v>
      </c>
      <c r="R804" s="25">
        <f t="array" aca="1" ref="R804" ca="1">INDEX('Lorri 401b'!L:L,MATCH('Retirement Calculator'!A804,'Lorri 401b'!N:N,0),0)</f>
        <v>-4107464.4951759204</v>
      </c>
      <c r="S804" s="25">
        <f t="shared" ca="1" si="787"/>
        <v>-2663350.6971214931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1441700.3273592931</v>
      </c>
      <c r="R805" s="25">
        <f t="array" aca="1" ref="R805" ca="1">INDEX('Lorri 401b'!L:L,MATCH('Retirement Calculator'!A805,'Lorri 401b'!N:N,0),0)</f>
        <v>-4146324.4645183762</v>
      </c>
      <c r="S805" s="25">
        <f t="shared" ca="1" si="787"/>
        <v>-2704624.137159083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1439276.8005362623</v>
      </c>
      <c r="R806" s="25">
        <f t="array" aca="1" ref="R806" ca="1">INDEX('Lorri 401b'!L:L,MATCH('Retirement Calculator'!A806,'Lorri 401b'!N:N,0),0)</f>
        <v>-4185346.3503997591</v>
      </c>
      <c r="S806" s="25">
        <f t="shared" ca="1" si="787"/>
        <v>-2746069.5498634968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1436843.1756848022</v>
      </c>
      <c r="R807" s="25">
        <f t="array" aca="1" ref="R807" ca="1">INDEX('Lorri 401b'!L:L,MATCH('Retirement Calculator'!A807,'Lorri 401b'!N:N,0),0)</f>
        <v>-4224530.8274723142</v>
      </c>
      <c r="S807" s="25">
        <f t="shared" ca="1" si="787"/>
        <v>-2787687.651787512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1434399.4107297945</v>
      </c>
      <c r="R808" s="25">
        <f t="array" aca="1" ref="R808" ca="1">INDEX('Lorri 401b'!L:L,MATCH('Retirement Calculator'!A808,'Lorri 401b'!N:N,0),0)</f>
        <v>-4263878.5731993383</v>
      </c>
      <c r="S808" s="25">
        <f t="shared" ca="1" si="787"/>
        <v>-2829479.1624695435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1431945.4634208076</v>
      </c>
      <c r="R809" s="25">
        <f t="array" aca="1" ref="R809" ca="1">INDEX('Lorri 401b'!L:L,MATCH('Retirement Calculator'!A809,'Lorri 401b'!N:N,0),0)</f>
        <v>-4303390.2678668909</v>
      </c>
      <c r="S809" s="25">
        <f t="shared" ca="1" si="787"/>
        <v>-2871444.8044460835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1429481.2913313666</v>
      </c>
      <c r="R810" s="25">
        <f t="array" aca="1" ref="R810" ca="1">INDEX('Lorri 401b'!L:L,MATCH('Retirement Calculator'!A810,'Lorri 401b'!N:N,0),0)</f>
        <v>-4343066.5945955589</v>
      </c>
      <c r="S810" s="25">
        <f t="shared" ca="1" si="787"/>
        <v>-2913585.3032641923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1427006.8518582196</v>
      </c>
      <c r="R811" s="25">
        <f t="array" aca="1" ref="R811" ca="1">INDEX('Lorri 401b'!L:L,MATCH('Retirement Calculator'!A811,'Lorri 401b'!N:N,0),0)</f>
        <v>-4382908.2393522626</v>
      </c>
      <c r="S811" s="25">
        <f t="shared" ca="1" si="787"/>
        <v>-2955901.387494043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1424522.1022206012</v>
      </c>
      <c r="R812" s="25">
        <f t="array" aca="1" ref="R812" ca="1">INDEX('Lorri 401b'!L:L,MATCH('Retirement Calculator'!A812,'Lorri 401b'!N:N,0),0)</f>
        <v>-4422915.8909621192</v>
      </c>
      <c r="S812" s="25">
        <f t="shared" ca="1" si="787"/>
        <v>-2998393.7887415178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1422026.9994594925</v>
      </c>
      <c r="R813" s="25">
        <f t="array" aca="1" ref="R813" ca="1">INDEX('Lorri 401b'!L:L,MATCH('Retirement Calculator'!A813,'Lorri 401b'!N:N,0),0)</f>
        <v>-4463090.2411203505</v>
      </c>
      <c r="S813" s="25">
        <f t="shared" ca="1" si="787"/>
        <v>-3041063.241660858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1419521.5004368792</v>
      </c>
      <c r="R814" s="25">
        <f t="array" aca="1" ref="R814" ca="1">INDEX('Lorri 401b'!L:L,MATCH('Retirement Calculator'!A814,'Lorri 401b'!N:N,0),0)</f>
        <v>-4503431.9844042407</v>
      </c>
      <c r="S814" s="25">
        <f t="shared" ca="1" si="787"/>
        <v>-3083910.4839673615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1417005.5618350052</v>
      </c>
      <c r="R815" s="25">
        <f t="array" aca="1" ref="R815" ca="1">INDEX('Lorri 401b'!L:L,MATCH('Retirement Calculator'!A815,'Lorri 401b'!N:N,0),0)</f>
        <v>-4543941.8182851477</v>
      </c>
      <c r="S815" s="25">
        <f t="shared" ca="1" si="787"/>
        <v>-3126936.2564501427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1414479.1401556232</v>
      </c>
      <c r="R816" s="25">
        <f t="array" aca="1" ref="R816" ca="1">INDEX('Lorri 401b'!L:L,MATCH('Retirement Calculator'!A816,'Lorri 401b'!N:N,0),0)</f>
        <v>-4584620.443140558</v>
      </c>
      <c r="S816" s="25">
        <f t="shared" ca="1" si="787"/>
        <v>-3170141.3029849348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1411942.1917192438</v>
      </c>
      <c r="R817" s="25">
        <f t="array" aca="1" ref="R817" ca="1">INDEX('Lorri 401b'!L:L,MATCH('Retirement Calculator'!A817,'Lorri 401b'!N:N,0),0)</f>
        <v>-4625468.5622661998</v>
      </c>
      <c r="S817" s="25">
        <f t="shared" ca="1" si="787"/>
        <v>-3213526.3705469561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1409394.6726643795</v>
      </c>
      <c r="R818" s="25">
        <f t="array" aca="1" ref="R818" ca="1">INDEX('Lorri 401b'!L:L,MATCH('Retirement Calculator'!A818,'Lorri 401b'!N:N,0),0)</f>
        <v>-4666486.8818881977</v>
      </c>
      <c r="S818" s="25">
        <f t="shared" ca="1" si="787"/>
        <v>-3257092.209223818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1406836.5389467867</v>
      </c>
      <c r="R819" s="25">
        <f t="array" aca="1" ref="R819" ca="1">INDEX('Lorri 401b'!L:L,MATCH('Retirement Calculator'!A819,'Lorri 401b'!N:N,0),0)</f>
        <v>-4707676.1111752875</v>
      </c>
      <c r="S819" s="25">
        <f t="shared" ca="1" si="787"/>
        <v>-3300839.5722285006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1404267.7463387039</v>
      </c>
      <c r="R820" s="25">
        <f t="array" aca="1" ref="R820" ca="1">INDEX('Lorri 401b'!L:L,MATCH('Retirement Calculator'!A820,'Lorri 401b'!N:N,0),0)</f>
        <v>-4749036.9622510737</v>
      </c>
      <c r="S820" s="25">
        <f t="shared" ca="1" si="787"/>
        <v>-3344769.21591237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1401688.2504280873</v>
      </c>
      <c r="R821" s="25">
        <f t="array" aca="1" ref="R821" ca="1">INDEX('Lorri 401b'!L:L,MATCH('Retirement Calculator'!A821,'Lorri 401b'!N:N,0),0)</f>
        <v>-4790570.1502063423</v>
      </c>
      <c r="S821" s="25">
        <f t="shared" ca="1" si="787"/>
        <v>-3388881.8997782553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1399098.0066178432</v>
      </c>
      <c r="R822" s="25">
        <f t="array" aca="1" ref="R822" ca="1">INDEX('Lorri 401b'!L:L,MATCH('Retirement Calculator'!A822,'Lorri 401b'!N:N,0),0)</f>
        <v>-4832276.3931114245</v>
      </c>
      <c r="S822" s="25">
        <f t="shared" ca="1" si="787"/>
        <v>-3433178.3864935813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1396496.9701250563</v>
      </c>
      <c r="R823" s="25">
        <f t="array" aca="1" ref="R823" ca="1">INDEX('Lorri 401b'!L:L,MATCH('Retirement Calculator'!A823,'Lorri 401b'!N:N,0),0)</f>
        <v>-4874156.4120286116</v>
      </c>
      <c r="S823" s="25">
        <f t="shared" ca="1" si="787"/>
        <v>-3477659.4419035553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1393885.0959802163</v>
      </c>
      <c r="R824" s="25">
        <f t="array" aca="1" ref="R824" ca="1">INDEX('Lorri 401b'!L:L,MATCH('Retirement Calculator'!A824,'Lorri 401b'!N:N,0),0)</f>
        <v>-4916210.9310246203</v>
      </c>
      <c r="S824" s="25">
        <f t="shared" ca="1" si="787"/>
        <v>-3522325.835044404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1391262.3390264395</v>
      </c>
      <c r="R825" s="25">
        <f t="array" aca="1" ref="R825" ca="1">INDEX('Lorri 401b'!L:L,MATCH('Retirement Calculator'!A825,'Lorri 401b'!N:N,0),0)</f>
        <v>-4958440.6771831121</v>
      </c>
      <c r="S825" s="25">
        <f t="shared" ca="1" si="787"/>
        <v>-3567178.3381566727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1388628.6539186884</v>
      </c>
      <c r="R826" s="25">
        <f t="array" aca="1" ref="R826" ca="1">INDEX('Lorri 401b'!L:L,MATCH('Retirement Calculator'!A826,'Lorri 401b'!N:N,0),0)</f>
        <v>-5000846.3806172647</v>
      </c>
      <c r="S826" s="25">
        <f t="shared" ca="1" si="787"/>
        <v>-3612217.7266985765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1385983.9951229885</v>
      </c>
      <c r="R827" s="25">
        <f t="array" aca="1" ref="R827" ca="1">INDEX('Lorri 401b'!L:L,MATCH('Retirement Calculator'!A827,'Lorri 401b'!N:N,0),0)</f>
        <v>-5043428.7744823927</v>
      </c>
      <c r="S827" s="25">
        <f t="shared" ca="1" si="787"/>
        <v>-3657444.779359404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1383328.3169156399</v>
      </c>
      <c r="R828" s="25">
        <f t="array" aca="1" ref="R828" ca="1">INDEX('Lorri 401b'!L:L,MATCH('Retirement Calculator'!A828,'Lorri 401b'!N:N,0),0)</f>
        <v>-5086188.5949886255</v>
      </c>
      <c r="S828" s="25">
        <f t="shared" ca="1" si="787"/>
        <v>-3702860.2780729858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1380661.5733824272</v>
      </c>
      <c r="R829" s="25">
        <f t="array" aca="1" ref="R829" ca="1">INDEX('Lorri 401b'!L:L,MATCH('Retirement Calculator'!A829,'Lorri 401b'!N:N,0),0)</f>
        <v>-5129126.5814136341</v>
      </c>
      <c r="S829" s="25">
        <f t="shared" ca="1" si="787"/>
        <v>-3748465.0080312071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1377983.7184178263</v>
      </c>
      <c r="R830" s="25">
        <f t="array" aca="1" ref="R830" ca="1">INDEX('Lorri 401b'!L:L,MATCH('Retirement Calculator'!A830,'Lorri 401b'!N:N,0),0)</f>
        <v>-5172243.476115413</v>
      </c>
      <c r="S830" s="25">
        <f t="shared" ca="1" si="787"/>
        <v>-3794259.7576975869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1375294.7057242063</v>
      </c>
      <c r="R831" s="25">
        <f t="array" aca="1" ref="R831" ca="1">INDEX('Lorri 401b'!L:L,MATCH('Retirement Calculator'!A831,'Lorri 401b'!N:N,0),0)</f>
        <v>-5215540.0245451164</v>
      </c>
      <c r="S831" s="25">
        <f t="shared" ca="1" si="787"/>
        <v>-3840245.3188209101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1372594.4888110294</v>
      </c>
      <c r="R832" s="25">
        <f t="array" aca="1" ref="R832" ca="1">INDEX('Lorri 401b'!L:L,MATCH('Retirement Calculator'!A832,'Lorri 401b'!N:N,0),0)</f>
        <v>-5259016.9752599439</v>
      </c>
      <c r="S832" s="25">
        <f t="shared" ca="1" si="787"/>
        <v>-3886422.4864489147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1369883.0209940476</v>
      </c>
      <c r="R833" s="25">
        <f t="array" aca="1" ref="R833" ca="1">INDEX('Lorri 401b'!L:L,MATCH('Retirement Calculator'!A833,'Lorri 401b'!N:N,0),0)</f>
        <v>-5302675.0799360825</v>
      </c>
      <c r="S833" s="25">
        <f t="shared" ca="1" si="787"/>
        <v>-3932792.0589420348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1367160.2553944951</v>
      </c>
      <c r="R834" s="25">
        <f t="array" aca="1" ref="R834" ca="1">INDEX('Lorri 401b'!L:L,MATCH('Retirement Calculator'!A834,'Lorri 401b'!N:N,0),0)</f>
        <v>-5346515.0933817057</v>
      </c>
      <c r="S834" s="25">
        <f t="shared" ca="1" si="787"/>
        <v>-3979354.8379872106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1364426.1449382778</v>
      </c>
      <c r="R835" s="25">
        <f t="array" aca="1" ref="R835" ca="1">INDEX('Lorri 401b'!L:L,MATCH('Retirement Calculator'!A835,'Lorri 401b'!N:N,0),0)</f>
        <v>-5390537.7735500187</v>
      </c>
      <c r="S835" s="25">
        <f t="shared" ca="1" si="787"/>
        <v>-4026111.6286117407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1361680.6423551594</v>
      </c>
      <c r="R836" s="25">
        <f t="array" aca="1" ref="R836" ca="1">INDEX('Lorri 401b'!L:L,MATCH('Retirement Calculator'!A836,'Lorri 401b'!N:N,0),0)</f>
        <v>-5434743.8815523665</v>
      </c>
      <c r="S836" s="25">
        <f t="shared" ca="1" si="787"/>
        <v>-4073063.2391972071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1358923.7001779447</v>
      </c>
      <c r="R837" s="25">
        <f t="array" aca="1" ref="R837" ca="1">INDEX('Lorri 401b'!L:L,MATCH('Retirement Calculator'!A837,'Lorri 401b'!N:N,0),0)</f>
        <v>-5479134.1816713903</v>
      </c>
      <c r="S837" s="25">
        <f t="shared" ca="1" si="787"/>
        <v>-4120210.4814934456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1356155.2707416583</v>
      </c>
      <c r="R838" s="25">
        <f t="array" aca="1" ref="R838" ca="1">INDEX('Lorri 401b'!L:L,MATCH('Retirement Calculator'!A838,'Lorri 401b'!N:N,0),0)</f>
        <v>-5523709.4413742432</v>
      </c>
      <c r="S838" s="25">
        <f t="shared" ca="1" si="787"/>
        <v>-4167554.170632585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1353375.3061827207</v>
      </c>
      <c r="R839" s="25">
        <f t="array" aca="1" ref="R839" ca="1">INDEX('Lorri 401b'!L:L,MATCH('Retirement Calculator'!A839,'Lorri 401b'!N:N,0),0)</f>
        <v>-5568470.4313258585</v>
      </c>
      <c r="S839" s="25">
        <f t="shared" ca="1" si="787"/>
        <v>-4215095.1251431378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1350583.7584381208</v>
      </c>
      <c r="R840" s="25">
        <f t="array" aca="1" ref="R840" ca="1">INDEX('Lorri 401b'!L:L,MATCH('Retirement Calculator'!A840,'Lorri 401b'!N:N,0),0)</f>
        <v>-5613417.9254022716</v>
      </c>
      <c r="S840" s="25">
        <f t="shared" ca="1" si="787"/>
        <v>-4262834.166964151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1347780.5792445852</v>
      </c>
      <c r="R841" s="25">
        <f t="array" aca="1" ref="R841" ca="1">INDEX('Lorri 401b'!L:L,MATCH('Retirement Calculator'!A841,'Lorri 401b'!N:N,0),0)</f>
        <v>-5658552.7007040037</v>
      </c>
      <c r="S841" s="25">
        <f t="shared" ca="1" si="787"/>
        <v>-4310772.1214594189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1344965.7201377433</v>
      </c>
      <c r="R842" s="25">
        <f t="array" aca="1" ref="R842" ca="1">INDEX('Lorri 401b'!L:L,MATCH('Retirement Calculator'!A842,'Lorri 401b'!N:N,0),0)</f>
        <v>-5703875.5375694931</v>
      </c>
      <c r="S842" s="25">
        <f t="shared" ca="1" si="787"/>
        <v>-4358909.8174317498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1342139.1324512893</v>
      </c>
      <c r="R843" s="25">
        <f t="array" aca="1" ref="R843" ca="1">INDEX('Lorri 401b'!L:L,MATCH('Retirement Calculator'!A843,'Lorri 401b'!N:N,0),0)</f>
        <v>-5749387.219588588</v>
      </c>
      <c r="S843" s="25">
        <f t="shared" ca="1" si="787"/>
        <v>-4407248.0871372987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1339300.7673161419</v>
      </c>
      <c r="R844" s="25">
        <f t="array" aca="1" ref="R844" ca="1">INDEX('Lorri 401b'!L:L,MATCH('Retirement Calculator'!A844,'Lorri 401b'!N:N,0),0)</f>
        <v>-5795088.5336160958</v>
      </c>
      <c r="S844" s="25">
        <f t="shared" ca="1" si="787"/>
        <v>-4455787.7662999537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1336450.575659598</v>
      </c>
      <c r="R845" s="25">
        <f t="array" aca="1" ref="R845" ca="1">INDEX('Lorri 401b'!L:L,MATCH('Retirement Calculator'!A845,'Lorri 401b'!N:N,0),0)</f>
        <v>-5840980.2697853856</v>
      </c>
      <c r="S845" s="25">
        <f t="shared" ca="1" si="787"/>
        <v>-4504529.6941257874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1333588.5082044853</v>
      </c>
      <c r="R846" s="25">
        <f t="array" aca="1" ref="R846" ca="1">INDEX('Lorri 401b'!L:L,MATCH('Retirement Calculator'!A846,'Lorri 401b'!N:N,0),0)</f>
        <v>-5887063.2215220472</v>
      </c>
      <c r="S846" s="25">
        <f t="shared" ca="1" si="787"/>
        <v>-4553474.7133175619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1330714.5154683096</v>
      </c>
      <c r="R847" s="25">
        <f t="array" aca="1" ref="R847" ca="1">INDEX('Lorri 401b'!L:L,MATCH('Retirement Calculator'!A847,'Lorri 401b'!N:N,0),0)</f>
        <v>-5933338.1855576113</v>
      </c>
      <c r="S847" s="25">
        <f t="shared" ca="1" si="787"/>
        <v>-4602623.6700893017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1327828.5477623998</v>
      </c>
      <c r="R848" s="25">
        <f t="array" aca="1" ref="R848" ca="1">INDEX('Lorri 401b'!L:L,MATCH('Retirement Calculator'!A848,'Lorri 401b'!N:N,0),0)</f>
        <v>-5979805.9619433237</v>
      </c>
      <c r="S848" s="25">
        <f t="shared" ca="1" si="787"/>
        <v>-4651977.4141809242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1324930.5551910487</v>
      </c>
      <c r="R849" s="25">
        <f t="array" aca="1" ref="R849" ca="1">INDEX('Lorri 401b'!L:L,MATCH('Retirement Calculator'!A849,'Lorri 401b'!N:N,0),0)</f>
        <v>-6026467.3540639766</v>
      </c>
      <c r="S849" s="25">
        <f t="shared" ca="1" si="787"/>
        <v>-4701536.7988729281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1322020.4876506503</v>
      </c>
      <c r="R850" s="25">
        <f t="array" aca="1" ref="R850" ca="1">INDEX('Lorri 401b'!L:L,MATCH('Retirement Calculator'!A850,'Lorri 401b'!N:N,0),0)</f>
        <v>-6073323.1686517987</v>
      </c>
      <c r="S850" s="25">
        <f t="shared" ca="1" si="787"/>
        <v>-4751302.6810011482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1319098.2948288335</v>
      </c>
      <c r="R851" s="25">
        <f t="array" aca="1" ref="R851" ca="1">INDEX('Lorri 401b'!L:L,MATCH('Retirement Calculator'!A851,'Lorri 401b'!N:N,0),0)</f>
        <v>-6120374.2158004036</v>
      </c>
      <c r="S851" s="25">
        <f t="shared" ca="1" si="787"/>
        <v>-4801275.9209715705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1316163.9262035927</v>
      </c>
      <c r="R852" s="25">
        <f t="array" aca="1" ref="R852" ca="1">INDEX('Lorri 401b'!L:L,MATCH('Retirement Calculator'!A852,'Lorri 401b'!N:N,0),0)</f>
        <v>-6167621.3089787941</v>
      </c>
      <c r="S852" s="25">
        <f t="shared" ca="1" si="787"/>
        <v>-4851457.3827752015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1313217.3310424131</v>
      </c>
      <c r="R853" s="25">
        <f t="array" aca="1" ref="R853" ca="1">INDEX('Lorri 401b'!L:L,MATCH('Retirement Calculator'!A853,'Lorri 401b'!N:N,0),0)</f>
        <v>-6215065.2650454286</v>
      </c>
      <c r="S853" s="25">
        <f t="shared" ca="1" si="787"/>
        <v>-4901847.934003016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1310258.4584013955</v>
      </c>
      <c r="R854" s="25">
        <f t="array" aca="1" ref="R854" ca="1">INDEX('Lorri 401b'!L:L,MATCH('Retirement Calculator'!A854,'Lorri 401b'!N:N,0),0)</f>
        <v>-6262706.9042623406</v>
      </c>
      <c r="S854" s="25">
        <f t="shared" ca="1" si="787"/>
        <v>-4952448.4458609447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1307287.2571243735</v>
      </c>
      <c r="R855" s="25">
        <f t="array" aca="1" ref="R855" ca="1">INDEX('Lorri 401b'!L:L,MATCH('Retirement Calculator'!A855,'Lorri 401b'!N:N,0),0)</f>
        <v>-6310547.0503093228</v>
      </c>
      <c r="S855" s="25">
        <f t="shared" ca="1" si="787"/>
        <v>-5003259.7931849491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1304303.6758420307</v>
      </c>
      <c r="R856" s="25">
        <f t="array" aca="1" ref="R856" ca="1">INDEX('Lorri 401b'!L:L,MATCH('Retirement Calculator'!A856,'Lorri 401b'!N:N,0),0)</f>
        <v>-6358586.5302981678</v>
      </c>
      <c r="S856" s="25">
        <f t="shared" ca="1" si="787"/>
        <v>-5054282.8544561369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1301307.6629710114</v>
      </c>
      <c r="R857" s="25">
        <f t="array" aca="1" ref="R857" ca="1">INDEX('Lorri 401b'!L:L,MATCH('Retirement Calculator'!A857,'Lorri 401b'!N:N,0),0)</f>
        <v>-6406826.1747869663</v>
      </c>
      <c r="S857" s="25">
        <f t="shared" ca="1" si="787"/>
        <v>-5105518.5118159549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1298299.1667130294</v>
      </c>
      <c r="R858" s="25">
        <f t="array" aca="1" ref="R858" ca="1">INDEX('Lorri 401b'!L:L,MATCH('Retirement Calculator'!A858,'Lorri 401b'!N:N,0),0)</f>
        <v>-6455266.8177944673</v>
      </c>
      <c r="S858" s="25">
        <f t="shared" ca="1" si="787"/>
        <v>-5156967.6510814382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1295278.1350539725</v>
      </c>
      <c r="R859" s="25">
        <f t="array" aca="1" ref="R859" ca="1">INDEX('Lorri 401b'!L:L,MATCH('Retirement Calculator'!A859,'Lorri 401b'!N:N,0),0)</f>
        <v>-6503909.2968145004</v>
      </c>
      <c r="S859" s="25">
        <f t="shared" ca="1" si="787"/>
        <v>-5208631.1617605276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1292244.5157630029</v>
      </c>
      <c r="R860" s="25">
        <f t="array" aca="1" ref="R860" ca="1">INDEX('Lorri 401b'!L:L,MATCH('Retirement Calculator'!A860,'Lorri 401b'!N:N,0),0)</f>
        <v>-6552754.4528304497</v>
      </c>
      <c r="S860" s="25">
        <f t="shared" ca="1" si="787"/>
        <v>-5260509.9370674472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1289198.2563916543</v>
      </c>
      <c r="R861" s="25">
        <f t="array" aca="1" ref="R861" ca="1">INDEX('Lorri 401b'!L:L,MATCH('Retirement Calculator'!A861,'Lorri 401b'!N:N,0),0)</f>
        <v>-6601803.1303297989</v>
      </c>
      <c r="S861" s="25">
        <f t="shared" ca="1" si="787"/>
        <v>-5312604.8739381451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1286139.304272925</v>
      </c>
      <c r="R862" s="25">
        <f t="array" aca="1" ref="R862" ca="1">INDEX('Lorri 401b'!L:L,MATCH('Retirement Calculator'!A862,'Lorri 401b'!N:N,0),0)</f>
        <v>-6651056.1773187285</v>
      </c>
      <c r="S862" s="25">
        <f t="shared" ca="1" si="787"/>
        <v>-5364916.873045804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1283067.6065203678</v>
      </c>
      <c r="R863" s="25">
        <f t="array" aca="1" ref="R863" ca="1">INDEX('Lorri 401b'!L:L,MATCH('Retirement Calculator'!A863,'Lorri 401b'!N:N,0),0)</f>
        <v>-6700514.4453367786</v>
      </c>
      <c r="S863" s="25">
        <f t="shared" ca="1" si="787"/>
        <v>-5417446.8388164109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1279983.1100271749</v>
      </c>
      <c r="R864" s="25">
        <f t="array" aca="1" ref="R864" ca="1">INDEX('Lorri 401b'!L:L,MATCH('Retirement Calculator'!A864,'Lorri 401b'!N:N,0),0)</f>
        <v>-6750178.7894715713</v>
      </c>
      <c r="S864" s="25">
        <f t="shared" ca="1" si="787"/>
        <v>-5470195.6794443969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1276885.7614652603</v>
      </c>
      <c r="R865" s="25">
        <f t="array" aca="1" ref="R865" ca="1">INDEX('Lorri 401b'!L:L,MATCH('Retirement Calculator'!A865,'Lorri 401b'!N:N,0),0)</f>
        <v>-6800050.0683735916</v>
      </c>
      <c r="S865" s="25">
        <f t="shared" ca="1" si="787"/>
        <v>-5523164.3069083318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1273775.5072843379</v>
      </c>
      <c r="R866" s="25">
        <f t="array" aca="1" ref="R866" ca="1">INDEX('Lorri 401b'!L:L,MATCH('Retirement Calculator'!A866,'Lorri 401b'!N:N,0),0)</f>
        <v>-6850129.1442710375</v>
      </c>
      <c r="S866" s="25">
        <f t="shared" ca="1" si="787"/>
        <v>-5576353.6369866999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1270652.2937109948</v>
      </c>
      <c r="R867" s="25">
        <f t="array" aca="1" ref="R867" ca="1">INDEX('Lorri 401b'!L:L,MATCH('Retirement Calculator'!A867,'Lorri 401b'!N:N,0),0)</f>
        <v>-6900416.882984723</v>
      </c>
      <c r="S867" s="25">
        <f t="shared" ca="1" si="787"/>
        <v>-5629764.5892737284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1267516.0667477627</v>
      </c>
      <c r="R868" s="25">
        <f t="array" aca="1" ref="R868" ca="1">INDEX('Lorri 401b'!L:L,MATCH('Retirement Calculator'!A868,'Lorri 401b'!N:N,0),0)</f>
        <v>-6950914.1539430488</v>
      </c>
      <c r="S868" s="25">
        <f t="shared" ca="1" si="787"/>
        <v>-5683398.0871952865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1264366.772172184</v>
      </c>
      <c r="R869" s="25">
        <f t="array" aca="1" ref="R869" ca="1">INDEX('Lorri 401b'!L:L,MATCH('Retirement Calculator'!A869,'Lorri 401b'!N:N,0),0)</f>
        <v>-7001621.8301970344</v>
      </c>
      <c r="S869" s="25">
        <f t="shared" ca="1" si="787"/>
        <v>-5737255.0580248507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1261204.3555358737</v>
      </c>
      <c r="R870" s="25">
        <f t="array" aca="1" ref="R870" ca="1">INDEX('Lorri 401b'!L:L,MATCH('Retirement Calculator'!A870,'Lorri 401b'!N:N,0),0)</f>
        <v>-7052540.7884354107</v>
      </c>
      <c r="S870" s="25">
        <f t="shared" ca="1" si="787"/>
        <v>-5791336.4328995366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1258028.7621635788</v>
      </c>
      <c r="R871" s="25">
        <f t="array" aca="1" ref="R871" ca="1">INDEX('Lorri 401b'!L:L,MATCH('Retirement Calculator'!A871,'Lorri 401b'!N:N,0),0)</f>
        <v>-7103671.9089997811</v>
      </c>
      <c r="S871" s="25">
        <f t="shared" ca="1" si="787"/>
        <v>-5845643.1468362026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1254839.9371522325</v>
      </c>
      <c r="R872" s="25">
        <f t="array" aca="1" ref="R872" ca="1">INDEX('Lorri 401b'!L:L,MATCH('Retirement Calculator'!A872,'Lorri 401b'!N:N,0),0)</f>
        <v>-7155016.0758998357</v>
      </c>
      <c r="S872" s="25">
        <f t="shared" ca="1" si="787"/>
        <v>-5900176.1387476027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1251637.8253700058</v>
      </c>
      <c r="R873" s="25">
        <f t="array" aca="1" ref="R873" ca="1">INDEX('Lorri 401b'!L:L,MATCH('Retirement Calculator'!A873,'Lorri 401b'!N:N,0),0)</f>
        <v>-7206574.1768286405</v>
      </c>
      <c r="S873" s="25">
        <f t="shared" ca="1" si="787"/>
        <v>-5954936.3514586352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1248422.371455353</v>
      </c>
      <c r="R874" s="25">
        <f t="array" aca="1" ref="R874" ca="1">INDEX('Lorri 401b'!L:L,MATCH('Retirement Calculator'!A874,'Lorri 401b'!N:N,0),0)</f>
        <v>-7258347.1031779824</v>
      </c>
      <c r="S874" s="25">
        <f t="shared" ca="1" si="787"/>
        <v>-6009924.7317226296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1245193.5198160559</v>
      </c>
      <c r="R875" s="25">
        <f t="array" aca="1" ref="R875" ca="1">INDEX('Lorri 401b'!L:L,MATCH('Retirement Calculator'!A875,'Lorri 401b'!N:N,0),0)</f>
        <v>-7310335.7500537802</v>
      </c>
      <c r="S875" s="25">
        <f t="shared" ca="1" si="787"/>
        <v>-6065142.2302377243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1241951.2146282617</v>
      </c>
      <c r="R876" s="25">
        <f t="array" aca="1" ref="R876" ca="1">INDEX('Lorri 401b'!L:L,MATCH('Retirement Calculator'!A876,'Lorri 401b'!N:N,0),0)</f>
        <v>-7362541.0162915597</v>
      </c>
      <c r="S876" s="25">
        <f t="shared" ca="1" si="787"/>
        <v>-6120589.8016632982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1238695.3998355183</v>
      </c>
      <c r="R877" s="25">
        <f t="array" aca="1" ref="R877" ca="1">INDEX('Lorri 401b'!L:L,MATCH('Retirement Calculator'!A877,'Lorri 401b'!N:N,0),0)</f>
        <v>-7414963.8044719966</v>
      </c>
      <c r="S877" s="25">
        <f t="shared" ca="1" si="787"/>
        <v>-6176268.4046364781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1235426.0191478052</v>
      </c>
      <c r="R878" s="25">
        <f t="array" aca="1" ref="R878" ca="1">INDEX('Lorri 401b'!L:L,MATCH('Retirement Calculator'!A878,'Lorri 401b'!N:N,0),0)</f>
        <v>-7467605.0209365189</v>
      </c>
      <c r="S878" s="25">
        <f t="shared" ca="1" si="787"/>
        <v>-6232179.001788714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1232143.0160405599</v>
      </c>
      <c r="R879" s="25">
        <f t="array" aca="1" ref="R879" ca="1">INDEX('Lorri 401b'!L:L,MATCH('Retirement Calculator'!A879,'Lorri 401b'!N:N,0),0)</f>
        <v>-7520465.5758029772</v>
      </c>
      <c r="S879" s="25">
        <f t="shared" ca="1" si="787"/>
        <v>-6288322.5597624173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1228846.3337537011</v>
      </c>
      <c r="R880" s="25">
        <f t="array" aca="1" ref="R880" ca="1">INDEX('Lorri 401b'!L:L,MATCH('Retirement Calculator'!A880,'Lorri 401b'!N:N,0),0)</f>
        <v>-7573546.3829813786</v>
      </c>
      <c r="S880" s="25">
        <f t="shared" ca="1" si="787"/>
        <v>-6344700.0492276773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1225535.915290647</v>
      </c>
      <c r="R881" s="25">
        <f t="array" aca="1" ref="R881" ca="1">INDEX('Lorri 401b'!L:L,MATCH('Retirement Calculator'!A881,'Lorri 401b'!N:N,0),0)</f>
        <v>-7626848.3601896903</v>
      </c>
      <c r="S881" s="25">
        <f t="shared" ca="1" si="787"/>
        <v>-6401312.4448990431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1222211.7034173303</v>
      </c>
      <c r="R882" s="25">
        <f t="array" aca="1" ref="R882" ca="1">INDEX('Lorri 401b'!L:L,MATCH('Retirement Calculator'!A882,'Lorri 401b'!N:N,0),0)</f>
        <v>-7680372.4289697027</v>
      </c>
      <c r="S882" s="25">
        <f t="shared" ca="1" si="787"/>
        <v>-6458160.7255523726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1218873.640661208</v>
      </c>
      <c r="R883" s="25">
        <f t="array" aca="1" ref="R883" ca="1">INDEX('Lorri 401b'!L:L,MATCH('Retirement Calculator'!A883,'Lorri 401b'!N:N,0),0)</f>
        <v>-7734119.5147029655</v>
      </c>
      <c r="S883" s="25">
        <f t="shared" ca="1" si="787"/>
        <v>-6515245.8740417575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1215521.6693102685</v>
      </c>
      <c r="R884" s="25">
        <f t="array" aca="1" ref="R884" ca="1">INDEX('Lorri 401b'!L:L,MATCH('Retirement Calculator'!A884,'Lorri 401b'!N:N,0),0)</f>
        <v>-7788090.5466267839</v>
      </c>
      <c r="S884" s="25">
        <f t="shared" ca="1" si="787"/>
        <v>-6572568.8773165159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1212155.7314120336</v>
      </c>
      <c r="R885" s="25">
        <f t="array" aca="1" ref="R885" ca="1">INDEX('Lorri 401b'!L:L,MATCH('Retirement Calculator'!A885,'Lorri 401b'!N:N,0),0)</f>
        <v>-7842286.4578502849</v>
      </c>
      <c r="S885" s="25">
        <f t="shared" ca="1" si="787"/>
        <v>-6630130.7264382513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1208775.768772556</v>
      </c>
      <c r="R886" s="25">
        <f t="array" aca="1" ref="R886" ca="1">INDEX('Lorri 401b'!L:L,MATCH('Retirement Calculator'!A886,'Lorri 401b'!N:N,0),0)</f>
        <v>-7896708.1853705505</v>
      </c>
      <c r="S886" s="25">
        <f t="shared" ca="1" si="787"/>
        <v>-6687932.416597994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1205381.7229554139</v>
      </c>
      <c r="R887" s="25">
        <f t="array" aca="1" ref="R887" ca="1">INDEX('Lorri 401b'!L:L,MATCH('Retirement Calculator'!A887,'Lorri 401b'!N:N,0),0)</f>
        <v>-7951356.6700888164</v>
      </c>
      <c r="S887" s="25">
        <f t="shared" ca="1" si="787"/>
        <v>-6745974.9471334023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1201973.5352807003</v>
      </c>
      <c r="R888" s="25">
        <f t="array" aca="1" ref="R888" ca="1">INDEX('Lorri 401b'!L:L,MATCH('Retirement Calculator'!A888,'Lorri 401b'!N:N,0),0)</f>
        <v>-8006232.8568267422</v>
      </c>
      <c r="S888" s="25">
        <f t="shared" ca="1" si="787"/>
        <v>-6804259.3215460423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1198551.1468240088</v>
      </c>
      <c r="R889" s="25">
        <f t="array" aca="1" ref="R889" ca="1">INDEX('Lorri 401b'!L:L,MATCH('Retirement Calculator'!A889,'Lorri 401b'!N:N,0),0)</f>
        <v>-8061337.6943427427</v>
      </c>
      <c r="S889" s="25">
        <f t="shared" ca="1" si="787"/>
        <v>-6862786.5475187339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1195114.4984154145</v>
      </c>
      <c r="R890" s="25">
        <f t="array" aca="1" ref="R890" ca="1">INDEX('Lorri 401b'!L:L,MATCH('Retirement Calculator'!A890,'Lorri 401b'!N:N,0),0)</f>
        <v>-8116672.1353483936</v>
      </c>
      <c r="S890" s="25">
        <f t="shared" ca="1" si="787"/>
        <v>-6921557.6369329793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1191663.530638451</v>
      </c>
      <c r="R891" s="25">
        <f t="array" aca="1" ref="R891" ca="1">INDEX('Lorri 401b'!L:L,MATCH('Retirement Calculator'!A891,'Lorri 401b'!N:N,0),0)</f>
        <v>-8172237.1365249008</v>
      </c>
      <c r="S891" s="25">
        <f t="shared" ca="1" si="787"/>
        <v>-6980573.60588645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1188198.1838290833</v>
      </c>
      <c r="R892" s="25">
        <f t="array" aca="1" ref="R892" ca="1">INDEX('Lorri 401b'!L:L,MATCH('Retirement Calculator'!A892,'Lorri 401b'!N:N,0),0)</f>
        <v>-8228033.6585396435</v>
      </c>
      <c r="S892" s="25">
        <f t="shared" ca="1" si="787"/>
        <v>-7039835.4747105604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1184718.3980746767</v>
      </c>
      <c r="R893" s="25">
        <f t="array" aca="1" ref="R893" ca="1">INDEX('Lorri 401b'!L:L,MATCH('Retirement Calculator'!A893,'Lorri 401b'!N:N,0),0)</f>
        <v>-8284062.6660627816</v>
      </c>
      <c r="S893" s="25">
        <f t="shared" ca="1" si="787"/>
        <v>-7099344.2679881044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1181224.1132129601</v>
      </c>
      <c r="R894" s="25">
        <f t="array" aca="1" ref="R894" ca="1">INDEX('Lorri 401b'!L:L,MATCH('Retirement Calculator'!A894,'Lorri 401b'!N:N,0),0)</f>
        <v>-8340325.1277839327</v>
      </c>
      <c r="S894" s="25">
        <f t="shared" ca="1" si="787"/>
        <v>-7159101.0145709729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1177715.2688309862</v>
      </c>
      <c r="R895" s="25">
        <f t="array" aca="1" ref="R895" ca="1">INDEX('Lorri 401b'!L:L,MATCH('Retirement Calculator'!A895,'Lorri 401b'!N:N,0),0)</f>
        <v>-8396822.0164289214</v>
      </c>
      <c r="S895" s="25">
        <f t="shared" ca="1" si="787"/>
        <v>-7219106.7475979347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1174191.8042640875</v>
      </c>
      <c r="R896" s="25">
        <f t="array" aca="1" ref="R896" ca="1">INDEX('Lorri 401b'!L:L,MATCH('Retirement Calculator'!A896,'Lorri 401b'!N:N,0),0)</f>
        <v>-8453554.3087765984</v>
      </c>
      <c r="S896" s="25">
        <f t="shared" ca="1" si="787"/>
        <v>-7279362.5045125112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1170653.6585948267</v>
      </c>
      <c r="R897" s="25">
        <f t="array" aca="1" ref="R897" ca="1">INDEX('Lorri 401b'!L:L,MATCH('Retirement Calculator'!A897,'Lorri 401b'!N:N,0),0)</f>
        <v>-8510522.9856757242</v>
      </c>
      <c r="S897" s="25">
        <f t="shared" ca="1" si="787"/>
        <v>-7339869.327080898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1167100.770651944</v>
      </c>
      <c r="R898" s="25">
        <f t="array" aca="1" ref="R898" ca="1">INDEX('Lorri 401b'!L:L,MATCH('Retirement Calculator'!A898,'Lorri 401b'!N:N,0),0)</f>
        <v>-8567729.0320619289</v>
      </c>
      <c r="S898" s="25">
        <f t="shared" ca="1" si="787"/>
        <v>-7400628.2614099849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1163533.0790092994</v>
      </c>
      <c r="R899" s="25">
        <f t="array" aca="1" ref="R899" ca="1">INDEX('Lorri 401b'!L:L,MATCH('Retirement Calculator'!A899,'Lorri 401b'!N:N,0),0)</f>
        <v>-8625173.4369747434</v>
      </c>
      <c r="S899" s="25">
        <f t="shared" ca="1" si="787"/>
        <v>-7461640.3579654442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1159950.5219848105</v>
      </c>
      <c r="R900" s="25">
        <f t="array" aca="1" ref="R900" ca="1">INDEX('Lorri 401b'!L:L,MATCH('Retirement Calculator'!A900,'Lorri 401b'!N:N,0),0)</f>
        <v>-8682857.1935746949</v>
      </c>
      <c r="S900" s="25">
        <f t="shared" ca="1" si="787"/>
        <v>-7522906.6715898849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1156353.037639386</v>
      </c>
      <c r="R901" s="25">
        <f t="array" aca="1" ref="R901" ca="1">INDEX('Lorri 401b'!L:L,MATCH('Retirement Calculator'!A901,'Lorri 401b'!N:N,0),0)</f>
        <v>-8740781.2991604786</v>
      </c>
      <c r="S901" s="25">
        <f t="shared" ca="1" si="787"/>
        <v>-7584428.2615210926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1152740.5637758556</v>
      </c>
      <c r="R902" s="25">
        <f t="array" aca="1" ref="R902" ca="1">INDEX('Lorri 401b'!L:L,MATCH('Retirement Calculator'!A902,'Lorri 401b'!N:N,0),0)</f>
        <v>-8798946.7551862039</v>
      </c>
      <c r="S902" s="25">
        <f t="shared" ca="1" si="787"/>
        <v>-7646206.1914103478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1149113.0379378938</v>
      </c>
      <c r="R903" s="25">
        <f t="array" aca="1" ref="R903" ca="1">INDEX('Lorri 401b'!L:L,MATCH('Retirement Calculator'!A903,'Lorri 401b'!N:N,0),0)</f>
        <v>-8857354.5672787037</v>
      </c>
      <c r="S903" s="25">
        <f t="shared" ca="1" si="787"/>
        <v>-7708241.5293408101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1145470.3974089406</v>
      </c>
      <c r="R904" s="25">
        <f t="array" aca="1" ref="R904" ca="1">INDEX('Lorri 401b'!L:L,MATCH('Retirement Calculator'!A904,'Lorri 401b'!N:N,0),0)</f>
        <v>-8916005.7452549208</v>
      </c>
      <c r="S904" s="25">
        <f t="shared" ca="1" si="787"/>
        <v>-7770535.34784598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1141812.5792111168</v>
      </c>
      <c r="R905" s="25">
        <f t="array" aca="1" ref="R905" ca="1">INDEX('Lorri 401b'!L:L,MATCH('Retirement Calculator'!A905,'Lorri 401b'!N:N,0),0)</f>
        <v>-8974901.3031393737</v>
      </c>
      <c r="S905" s="25">
        <f t="shared" ca="1" si="787"/>
        <v>-7833088.7239282569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1138139.5201041354</v>
      </c>
      <c r="R906" s="25">
        <f t="array" aca="1" ref="R906" ca="1">INDEX('Lorri 401b'!L:L,MATCH('Retirement Calculator'!A906,'Lorri 401b'!N:N,0),0)</f>
        <v>-9034042.2591816783</v>
      </c>
      <c r="S906" s="25">
        <f t="shared" ca="1" si="787"/>
        <v>-7895902.7390775429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1134451.1565842081</v>
      </c>
      <c r="R907" s="25">
        <f t="array" aca="1" ref="R907" ca="1">INDEX('Lorri 401b'!L:L,MATCH('Retirement Calculator'!A907,'Lorri 401b'!N:N,0),0)</f>
        <v>-9093429.6358741578</v>
      </c>
      <c r="S907" s="25">
        <f t="shared" ca="1" si="787"/>
        <v>-7958978.4792899499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1130747.4248829479</v>
      </c>
      <c r="R908" s="25">
        <f t="array" aca="1" ref="R908" ca="1">INDEX('Lorri 401b'!L:L,MATCH('Retirement Calculator'!A908,'Lorri 401b'!N:N,0),0)</f>
        <v>-9153064.4599695243</v>
      </c>
      <c r="S908" s="25">
        <f t="shared" ca="1" si="787"/>
        <v>-8022317.0350865759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1127028.2609662658</v>
      </c>
      <c r="R909" s="25">
        <f t="array" aca="1" ref="R909" ca="1">INDEX('Lorri 401b'!L:L,MATCH('Retirement Calculator'!A909,'Lorri 401b'!N:N,0),0)</f>
        <v>-9212947.7624986209</v>
      </c>
      <c r="S909" s="25">
        <f t="shared" ca="1" si="787"/>
        <v>-8085919.5015323553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1123293.6005332642</v>
      </c>
      <c r="R910" s="25">
        <f t="array" aca="1" ref="R910" ca="1">INDEX('Lorri 401b'!L:L,MATCH('Retirement Calculator'!A910,'Lorri 401b'!N:N,0),0)</f>
        <v>-9273080.5787882544</v>
      </c>
      <c r="S910" s="25">
        <f t="shared" ca="1" si="787"/>
        <v>-8149786.9782549907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1119543.3790151251</v>
      </c>
      <c r="R911" s="25">
        <f t="array" aca="1" ref="R911" ca="1">INDEX('Lorri 401b'!L:L,MATCH('Retirement Calculator'!A911,'Lorri 401b'!N:N,0),0)</f>
        <v>-9333463.9484790955</v>
      </c>
      <c r="S911" s="25">
        <f t="shared" ca="1" si="787"/>
        <v>-8213920.5694639701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1115777.5315739936</v>
      </c>
      <c r="R912" s="25">
        <f t="array" aca="1" ref="R912" ca="1">INDEX('Lorri 401b'!L:L,MATCH('Retirement Calculator'!A912,'Lorri 401b'!N:N,0),0)</f>
        <v>-9394098.9155436493</v>
      </c>
      <c r="S912" s="25">
        <f t="shared" ca="1" si="787"/>
        <v>-8278321.3839696553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1111995.9931018576</v>
      </c>
      <c r="R913" s="25">
        <f t="array" aca="1" ref="R913" ca="1">INDEX('Lorri 401b'!L:L,MATCH('Retirement Calculator'!A913,'Lorri 401b'!N:N,0),0)</f>
        <v>-9454986.5283043049</v>
      </c>
      <c r="S913" s="25">
        <f t="shared" ca="1" si="787"/>
        <v>-8342990.5352024473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1108198.6982194209</v>
      </c>
      <c r="R914" s="25">
        <f t="array" aca="1" ref="R914" ca="1">INDEX('Lorri 401b'!L:L,MATCH('Retirement Calculator'!A914,'Lorri 401b'!N:N,0),0)</f>
        <v>-9516127.839451462</v>
      </c>
      <c r="S914" s="25">
        <f t="shared" ca="1" si="787"/>
        <v>-8407929.1412320416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1104385.5812749739</v>
      </c>
      <c r="R915" s="25">
        <f t="array" aca="1" ref="R915" ca="1">INDEX('Lorri 401b'!L:L,MATCH('Retirement Calculator'!A915,'Lorri 401b'!N:N,0),0)</f>
        <v>-9577523.9060617331</v>
      </c>
      <c r="S915" s="25">
        <f t="shared" ca="1" si="787"/>
        <v>-8473138.3247867599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1100556.5763432586</v>
      </c>
      <c r="R916" s="25">
        <f t="array" aca="1" ref="R916" ca="1">INDEX('Lorri 401b'!L:L,MATCH('Retirement Calculator'!A916,'Lorri 401b'!N:N,0),0)</f>
        <v>-9639175.7896162141</v>
      </c>
      <c r="S916" s="25">
        <f t="shared" ca="1" si="787"/>
        <v>-8538619.2132729553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1096711.6172243278</v>
      </c>
      <c r="R917" s="25">
        <f t="array" aca="1" ref="R917" ca="1">INDEX('Lorri 401b'!L:L,MATCH('Retirement Calculator'!A917,'Lorri 401b'!N:N,0),0)</f>
        <v>-9701084.5560188387</v>
      </c>
      <c r="S917" s="25">
        <f t="shared" ca="1" si="787"/>
        <v>-8604372.9387945104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1092850.6374424014</v>
      </c>
      <c r="R918" s="25">
        <f t="array" aca="1" ref="R918" ca="1">INDEX('Lorri 401b'!L:L,MATCH('Retirement Calculator'!A918,'Lorri 401b'!N:N,0),0)</f>
        <v>-9763251.2756148074</v>
      </c>
      <c r="S918" s="25">
        <f t="shared" ca="1" si="787"/>
        <v>-8670400.6381724067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1088973.5702447169</v>
      </c>
      <c r="R919" s="25">
        <f t="array" aca="1" ref="R919" ca="1">INDEX('Lorri 401b'!L:L,MATCH('Retirement Calculator'!A919,'Lorri 401b'!N:N,0),0)</f>
        <v>-9825677.0232090931</v>
      </c>
      <c r="S919" s="25">
        <f t="shared" ca="1" si="787"/>
        <v>-8736703.4529643767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1085080.3486003755</v>
      </c>
      <c r="R920" s="25">
        <f t="array" aca="1" ref="R920" ca="1">INDEX('Lorri 401b'!L:L,MATCH('Retirement Calculator'!A920,'Lorri 401b'!N:N,0),0)</f>
        <v>-9888362.8780850209</v>
      </c>
      <c r="S920" s="25">
        <f t="shared" ca="1" si="787"/>
        <v>-8803282.5294846445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1081170.9051991827</v>
      </c>
      <c r="R921" s="25">
        <f t="array" aca="1" ref="R921" ca="1">INDEX('Lorri 401b'!L:L,MATCH('Retirement Calculator'!A921,'Lorri 401b'!N:N,0),0)</f>
        <v>-9951309.9240229316</v>
      </c>
      <c r="S921" s="25">
        <f t="shared" ca="1" si="787"/>
        <v>-8870139.0188237485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1077245.1724504849</v>
      </c>
      <c r="R922" s="25">
        <f t="array" aca="1" ref="R922" ca="1">INDEX('Lorri 401b'!L:L,MATCH('Retirement Calculator'!A922,'Lorri 401b'!N:N,0),0)</f>
        <v>-10014519.249318916</v>
      </c>
      <c r="S922" s="25">
        <f t="shared" ca="1" si="787"/>
        <v>-8937274.0768684316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1073303.0824820008</v>
      </c>
      <c r="R923" s="25">
        <f t="array" aca="1" ref="R923" ca="1">INDEX('Lorri 401b'!L:L,MATCH('Retirement Calculator'!A923,'Lorri 401b'!N:N,0),0)</f>
        <v>-10077991.946803635</v>
      </c>
      <c r="S923" s="25">
        <f t="shared" ca="1" si="787"/>
        <v>-9004688.8643216342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1069344.5671386481</v>
      </c>
      <c r="R924" s="25">
        <f t="array" aca="1" ref="R924" ca="1">INDEX('Lorri 401b'!L:L,MATCH('Retirement Calculator'!A924,'Lorri 401b'!N:N,0),0)</f>
        <v>-10141729.113861207</v>
      </c>
      <c r="S924" s="25">
        <f t="shared" ca="1" si="787"/>
        <v>-9072384.5467225593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1065369.5579813647</v>
      </c>
      <c r="R925" s="25">
        <f t="array" aca="1" ref="R925" ca="1">INDEX('Lorri 401b'!L:L,MATCH('Retirement Calculator'!A925,'Lorri 401b'!N:N,0),0)</f>
        <v>-10205731.852448186</v>
      </c>
      <c r="S925" s="25">
        <f t="shared" ca="1" si="787"/>
        <v>-9140362.2944668215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1061377.9862859258</v>
      </c>
      <c r="R926" s="25">
        <f t="array" aca="1" ref="R926" ca="1">INDEX('Lorri 401b'!L:L,MATCH('Retirement Calculator'!A926,'Lorri 401b'!N:N,0),0)</f>
        <v>-10270001.269112609</v>
      </c>
      <c r="S926" s="25">
        <f t="shared" ca="1" si="787"/>
        <v>-9208623.2828266844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1057369.7830417561</v>
      </c>
      <c r="R927" s="25">
        <f t="array" aca="1" ref="R927" ca="1">INDEX('Lorri 401b'!L:L,MATCH('Retirement Calculator'!A927,'Lorri 401b'!N:N,0),0)</f>
        <v>-10334538.475013135</v>
      </c>
      <c r="S927" s="25">
        <f t="shared" ca="1" si="787"/>
        <v>-9277168.6919713784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1053344.8789507358</v>
      </c>
      <c r="R928" s="25">
        <f t="array" aca="1" ref="R928" ca="1">INDEX('Lorri 401b'!L:L,MATCH('Retirement Calculator'!A928,'Lorri 401b'!N:N,0),0)</f>
        <v>-10399344.585938247</v>
      </c>
      <c r="S928" s="25">
        <f t="shared" ca="1" si="787"/>
        <v>-9345999.7069875114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1049303.2044260027</v>
      </c>
      <c r="R929" s="25">
        <f t="array" aca="1" ref="R929" ca="1">INDEX('Lorri 401b'!L:L,MATCH('Retirement Calculator'!A929,'Lorri 401b'!N:N,0),0)</f>
        <v>-10464420.722325547</v>
      </c>
      <c r="S929" s="25">
        <f t="shared" ca="1" si="787"/>
        <v>-9415117.517899543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1045244.6895907499</v>
      </c>
      <c r="R930" s="25">
        <f t="array" aca="1" ref="R930" ca="1">INDEX('Lorri 401b'!L:L,MATCH('Retirement Calculator'!A930,'Lorri 401b'!N:N,0),0)</f>
        <v>-10529768.009281127</v>
      </c>
      <c r="S930" s="25">
        <f t="shared" ca="1" si="787"/>
        <v>-9484523.3196903765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1041169.264277017</v>
      </c>
      <c r="R931" s="25">
        <f t="array" aca="1" ref="R931" ca="1">INDEX('Lorri 401b'!L:L,MATCH('Retirement Calculator'!A931,'Lorri 401b'!N:N,0),0)</f>
        <v>-10595387.576599022</v>
      </c>
      <c r="S931" s="25">
        <f t="shared" ca="1" si="787"/>
        <v>-9554218.3123220056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1037076.8580244768</v>
      </c>
      <c r="R932" s="25">
        <f t="array" aca="1" ref="R932" ca="1">INDEX('Lorri 401b'!L:L,MATCH('Retirement Calculator'!A932,'Lorri 401b'!N:N,0),0)</f>
        <v>-10661280.558780741</v>
      </c>
      <c r="S932" s="25">
        <f t="shared" ca="1" si="787"/>
        <v>-9624203.7007562649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1032967.4000792177</v>
      </c>
      <c r="R933" s="25">
        <f t="array" aca="1" ref="R933" ca="1">INDEX('Lorri 401b'!L:L,MATCH('Retirement Calculator'!A933,'Lorri 401b'!N:N,0),0)</f>
        <v>-10727448.095054884</v>
      </c>
      <c r="S933" s="25">
        <f t="shared" ca="1" si="787"/>
        <v>-9694480.6949756667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1028840.81939252</v>
      </c>
      <c r="R934" s="25">
        <f t="array" aca="1" ref="R934" ca="1">INDEX('Lorri 401b'!L:L,MATCH('Retirement Calculator'!A934,'Lorri 401b'!N:N,0),0)</f>
        <v>-10793891.329396836</v>
      </c>
      <c r="S934" s="25">
        <f t="shared" ca="1" si="787"/>
        <v>-9765050.5100043155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1024697.0446196278</v>
      </c>
      <c r="R935" s="25">
        <f t="array" aca="1" ref="R935" ca="1">INDEX('Lorri 401b'!L:L,MATCH('Retirement Calculator'!A935,'Lorri 401b'!N:N,0),0)</f>
        <v>-10860611.410548547</v>
      </c>
      <c r="S935" s="25">
        <f t="shared" ca="1" si="787"/>
        <v>-9835914.36592892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1020536.0041185151</v>
      </c>
      <c r="R936" s="25">
        <f t="array" aca="1" ref="R936" ca="1">INDEX('Lorri 401b'!L:L,MATCH('Retirement Calculator'!A936,'Lorri 401b'!N:N,0),0)</f>
        <v>-10927609.49203839</v>
      </c>
      <c r="S936" s="25">
        <f t="shared" ca="1" si="787"/>
        <v>-9907073.4879198745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1016357.6259486477</v>
      </c>
      <c r="R937" s="25">
        <f t="array" aca="1" ref="R937" ca="1">INDEX('Lorri 401b'!L:L,MATCH('Retirement Calculator'!A937,'Lorri 401b'!N:N,0),0)</f>
        <v>-10994886.732201107</v>
      </c>
      <c r="S937" s="25">
        <f t="shared" ca="1" si="787"/>
        <v>-9978529.1062524598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1012161.8378697394</v>
      </c>
      <c r="R938" s="25">
        <f t="array" aca="1" ref="R938" ca="1">INDEX('Lorri 401b'!L:L,MATCH('Retirement Calculator'!A938,'Lorri 401b'!N:N,0),0)</f>
        <v>-11062444.294197835</v>
      </c>
      <c r="S938" s="25">
        <f t="shared" ca="1" si="787"/>
        <v>-10050282.456328096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1007948.5673405022</v>
      </c>
      <c r="R939" s="25">
        <f t="array" aca="1" ref="R939" ca="1">INDEX('Lorri 401b'!L:L,MATCH('Retirement Calculator'!A939,'Lorri 401b'!N:N,0),0)</f>
        <v>-11130283.346036216</v>
      </c>
      <c r="S939" s="25">
        <f t="shared" ca="1" si="787"/>
        <v>-10122334.778695714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1003717.7415173932</v>
      </c>
      <c r="R940" s="25">
        <f t="array" aca="1" ref="R940" ca="1">INDEX('Lorri 401b'!L:L,MATCH('Retirement Calculator'!A940,'Lorri 401b'!N:N,0),0)</f>
        <v>-11198405.060590591</v>
      </c>
      <c r="S940" s="25">
        <f t="shared" ca="1" si="787"/>
        <v>-10194687.319073198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999469.28725335456</v>
      </c>
      <c r="R941" s="25">
        <f t="array" aca="1" ref="R941" ca="1">INDEX('Lorri 401b'!L:L,MATCH('Retirement Calculator'!A941,'Lorri 401b'!N:N,0),0)</f>
        <v>-11266810.615622275</v>
      </c>
      <c r="S941" s="25">
        <f t="shared" ca="1" si="787"/>
        <v>-10267341.328368921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995203.1310965491</v>
      </c>
      <c r="R942" s="25">
        <f t="array" aca="1" ref="R942" ca="1">INDEX('Lorri 401b'!L:L,MATCH('Retirement Calculator'!A942,'Lorri 401b'!N:N,0),0)</f>
        <v>-11335501.193799924</v>
      </c>
      <c r="S942" s="25">
        <f t="shared" ca="1" si="787"/>
        <v>-10340298.062703375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990919.19928909023</v>
      </c>
      <c r="R943" s="25">
        <f t="array" aca="1" ref="R943" ca="1">INDEX('Lorri 401b'!L:L,MATCH('Retirement Calculator'!A943,'Lorri 401b'!N:N,0),0)</f>
        <v>-11404477.98271998</v>
      </c>
      <c r="S943" s="25">
        <f t="shared" ca="1" si="787"/>
        <v>-10413558.783430889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986617.41776576696</v>
      </c>
      <c r="R944" s="25">
        <f t="array" aca="1" ref="R944" ca="1">INDEX('Lorri 401b'!L:L,MATCH('Retirement Calculator'!A944,'Lorri 401b'!N:N,0),0)</f>
        <v>-11473742.174927203</v>
      </c>
      <c r="S944" s="25">
        <f t="shared" ca="1" si="787"/>
        <v>-10487124.757161437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982297.71215276327</v>
      </c>
      <c r="R945" s="25">
        <f t="array" aca="1" ref="R945" ca="1">INDEX('Lorri 401b'!L:L,MATCH('Retirement Calculator'!A945,'Lorri 401b'!N:N,0),0)</f>
        <v>-11543294.96793529</v>
      </c>
      <c r="S945" s="25">
        <f t="shared" ca="1" si="787"/>
        <v>-10560997.255782526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977960.00776637206</v>
      </c>
      <c r="R946" s="25">
        <f t="array" aca="1" ref="R946" ca="1">INDEX('Lorri 401b'!L:L,MATCH('Retirement Calculator'!A946,'Lorri 401b'!N:N,0),0)</f>
        <v>-11613137.564247577</v>
      </c>
      <c r="S946" s="25">
        <f t="shared" ca="1" si="787"/>
        <v>-10635177.556481205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973604.22961170413</v>
      </c>
      <c r="R947" s="25">
        <f t="array" aca="1" ref="R947" ca="1">INDEX('Lorri 401b'!L:L,MATCH('Retirement Calculator'!A947,'Lorri 401b'!N:N,0),0)</f>
        <v>-11683271.171377832</v>
      </c>
      <c r="S947" s="25">
        <f t="shared" ca="1" si="787"/>
        <v>-10709666.941766128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969230.30238139175</v>
      </c>
      <c r="R948" s="25">
        <f t="array" aca="1" ref="R948" ca="1">INDEX('Lorri 401b'!L:L,MATCH('Retirement Calculator'!A948,'Lorri 401b'!N:N,0),0)</f>
        <v>-11753697.001871129</v>
      </c>
      <c r="S948" s="25">
        <f t="shared" ca="1" si="787"/>
        <v>-10784466.699489737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964838.15045428649</v>
      </c>
      <c r="R949" s="25">
        <f t="array" aca="1" ref="R949" ca="1">INDEX('Lorri 401b'!L:L,MATCH('Retirement Calculator'!A949,'Lorri 401b'!N:N,0),0)</f>
        <v>-11824416.273324816</v>
      </c>
      <c r="S949" s="25">
        <f t="shared" ca="1" si="787"/>
        <v>-10859578.122870529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960427.69789415156</v>
      </c>
      <c r="R950" s="25">
        <f t="array" aca="1" ref="R950" ca="1">INDEX('Lorri 401b'!L:L,MATCH('Retirement Calculator'!A950,'Lorri 401b'!N:N,0),0)</f>
        <v>-11895430.208409559</v>
      </c>
      <c r="S950" s="25">
        <f t="shared" ca="1" si="787"/>
        <v>-10935002.510515407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955998.86844834941</v>
      </c>
      <c r="R951" s="25">
        <f t="array" aca="1" ref="R951" ca="1">INDEX('Lorri 401b'!L:L,MATCH('Retirement Calculator'!A951,'Lorri 401b'!N:N,0),0)</f>
        <v>-11966740.03489049</v>
      </c>
      <c r="S951" s="25">
        <f t="shared" ca="1" si="787"/>
        <v>-11010741.166442141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951551.5855465231</v>
      </c>
      <c r="R952" s="25">
        <f t="array" aca="1" ref="R952" ca="1">INDEX('Lorri 401b'!L:L,MATCH('Retirement Calculator'!A952,'Lorri 401b'!N:N,0),0)</f>
        <v>-12038346.985648423</v>
      </c>
      <c r="S952" s="25">
        <f t="shared" ca="1" si="787"/>
        <v>-11086795.4001019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947085.77229927247</v>
      </c>
      <c r="R953" s="25">
        <f t="array" aca="1" ref="R953" ca="1">INDEX('Lorri 401b'!L:L,MATCH('Retirement Calculator'!A953,'Lorri 401b'!N:N,0),0)</f>
        <v>-12110252.298701182</v>
      </c>
      <c r="S953" s="25">
        <f t="shared" ca="1" si="787"/>
        <v>-11163166.526401909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942601.35149682499</v>
      </c>
      <c r="R954" s="25">
        <f t="array" aca="1" ref="R954" ca="1">INDEX('Lorri 401b'!L:L,MATCH('Retirement Calculator'!A954,'Lorri 401b'!N:N,0),0)</f>
        <v>-12182457.217224993</v>
      </c>
      <c r="S954" s="25">
        <f t="shared" ca="1" si="787"/>
        <v>-11239855.865728168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938098.24560770066</v>
      </c>
      <c r="R955" s="25">
        <f t="array" aca="1" ref="R955" ca="1">INDEX('Lorri 401b'!L:L,MATCH('Retirement Calculator'!A955,'Lorri 401b'!N:N,0),0)</f>
        <v>-12254962.989575988</v>
      </c>
      <c r="S955" s="25">
        <f t="shared" ca="1" si="787"/>
        <v>-11316864.743968287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933576.37677737162</v>
      </c>
      <c r="R956" s="25">
        <f t="array" aca="1" ref="R956" ca="1">INDEX('Lorri 401b'!L:L,MATCH('Retirement Calculator'!A956,'Lorri 401b'!N:N,0),0)</f>
        <v>-12327770.869311778</v>
      </c>
      <c r="S956" s="25">
        <f t="shared" ca="1" si="787"/>
        <v>-11394194.492534406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929035.66682691628</v>
      </c>
      <c r="R957" s="25">
        <f t="array" aca="1" ref="R957" ca="1">INDEX('Lorri 401b'!L:L,MATCH('Retirement Calculator'!A957,'Lorri 401b'!N:N,0),0)</f>
        <v>-12400882.115213133</v>
      </c>
      <c r="S957" s="25">
        <f t="shared" ca="1" si="787"/>
        <v>-11471846.448386217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924476.03725166735</v>
      </c>
      <c r="R958" s="25">
        <f t="array" aca="1" ref="R958" ca="1">INDEX('Lorri 401b'!L:L,MATCH('Retirement Calculator'!A958,'Lorri 401b'!N:N,0),0)</f>
        <v>-12474297.991305744</v>
      </c>
      <c r="S958" s="25">
        <f t="shared" ca="1" si="787"/>
        <v>-11549821.954054076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919897.40921985486</v>
      </c>
      <c r="R959" s="25">
        <f t="array" aca="1" ref="R959" ca="1">INDEX('Lorri 401b'!L:L,MATCH('Retirement Calculator'!A959,'Lorri 401b'!N:N,0),0)</f>
        <v>-12548019.766882075</v>
      </c>
      <c r="S959" s="25">
        <f t="shared" ca="1" si="787"/>
        <v>-11628122.35766222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915299.70357124321</v>
      </c>
      <c r="R960" s="25">
        <f t="array" aca="1" ref="R960" ca="1">INDEX('Lorri 401b'!L:L,MATCH('Retirement Calculator'!A960,'Lorri 401b'!N:N,0),0)</f>
        <v>-12622048.716523306</v>
      </c>
      <c r="S960" s="25">
        <f t="shared" ca="1" si="787"/>
        <v>-11706749.012952063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910682.84081576229</v>
      </c>
      <c r="R961" s="25">
        <f t="array" aca="1" ref="R961" ca="1">INDEX('Lorri 401b'!L:L,MATCH('Retirement Calculator'!A961,'Lorri 401b'!N:N,0),0)</f>
        <v>-12696386.120121377</v>
      </c>
      <c r="S961" s="25">
        <f t="shared" ca="1" si="787"/>
        <v>-11785703.279305615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906046.74113213352</v>
      </c>
      <c r="R962" s="25">
        <f t="array" aca="1" ref="R962" ca="1">INDEX('Lorri 401b'!L:L,MATCH('Retirement Calculator'!A962,'Lorri 401b'!N:N,0),0)</f>
        <v>-12771033.262901105</v>
      </c>
      <c r="S962" s="25">
        <f t="shared" ca="1" si="787"/>
        <v>-11864986.521768972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901391.32436648966</v>
      </c>
      <c r="R963" s="25">
        <f t="array" aca="1" ref="R963" ca="1">INDEX('Lorri 401b'!L:L,MATCH('Retirement Calculator'!A963,'Lorri 401b'!N:N,0),0)</f>
        <v>-12845991.435442416</v>
      </c>
      <c r="S963" s="25">
        <f t="shared" ca="1" si="787"/>
        <v>-11944600.111075927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896716.51003098895</v>
      </c>
      <c r="R964" s="25">
        <f t="array" aca="1" ref="R964" ca="1">INDEX('Lorri 401b'!L:L,MATCH('Retirement Calculator'!A964,'Lorri 401b'!N:N,0),0)</f>
        <v>-12921261.93370265</v>
      </c>
      <c r="S964" s="25">
        <f t="shared" ca="1" si="787"/>
        <v>-12024545.423671661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892022.21730242367</v>
      </c>
      <c r="R965" s="25">
        <f t="array" aca="1" ref="R965" ca="1">INDEX('Lorri 401b'!L:L,MATCH('Retirement Calculator'!A965,'Lorri 401b'!N:N,0),0)</f>
        <v>-12996846.059038967</v>
      </c>
      <c r="S965" s="25">
        <f t="shared" ca="1" si="787"/>
        <v>-12104823.841736544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887308.36502082262</v>
      </c>
      <c r="R966" s="25">
        <f t="array" aca="1" ref="R966" ca="1">INDEX('Lorri 401b'!L:L,MATCH('Retirement Calculator'!A966,'Lorri 401b'!N:N,0),0)</f>
        <v>-13072745.118230853</v>
      </c>
      <c r="S966" s="25">
        <f t="shared" ca="1" si="787"/>
        <v>-12185436.75321003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882574.87168804824</v>
      </c>
      <c r="R967" s="25">
        <f t="array" aca="1" ref="R967" ca="1">INDEX('Lorri 401b'!L:L,MATCH('Retirement Calculator'!A967,'Lorri 401b'!N:N,0),0)</f>
        <v>-13148960.423502706</v>
      </c>
      <c r="S967" s="25">
        <f t="shared" ca="1" si="787"/>
        <v>-12266385.551814659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877821.6554663874</v>
      </c>
      <c r="R968" s="25">
        <f t="array" aca="1" ref="R968" ca="1">INDEX('Lorri 401b'!L:L,MATCH('Retirement Calculator'!A968,'Lorri 401b'!N:N,0),0)</f>
        <v>-13225493.292546524</v>
      </c>
      <c r="S968" s="25">
        <f t="shared" ca="1" si="787"/>
        <v>-12347671.637080137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873048.63417713623</v>
      </c>
      <c r="R969" s="25">
        <f t="array" aca="1" ref="R969" ca="1">INDEX('Lorri 401b'!L:L,MATCH('Retirement Calculator'!A969,'Lorri 401b'!N:N,0),0)</f>
        <v>-13302345.048544692</v>
      </c>
      <c r="S969" s="25">
        <f t="shared" ca="1" si="787"/>
        <v>-12429296.414367557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868255.7252991799</v>
      </c>
      <c r="R970" s="25">
        <f t="array" aca="1" ref="R970" ca="1">INDEX('Lorri 401b'!L:L,MATCH('Retirement Calculator'!A970,'Lorri 401b'!N:N,0),0)</f>
        <v>-13379517.020192852</v>
      </c>
      <c r="S970" s="25">
        <f t="shared" ca="1" si="787"/>
        <v>-12511261.294893673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863442.84596756543</v>
      </c>
      <c r="R971" s="25">
        <f t="array" aca="1" ref="R971" ca="1">INDEX('Lorri 401b'!L:L,MATCH('Retirement Calculator'!A971,'Lorri 401b'!N:N,0),0)</f>
        <v>-13457010.541722879</v>
      </c>
      <c r="S971" s="25">
        <f t="shared" ca="1" si="787"/>
        <v>-12593567.695755314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858609.91297206923</v>
      </c>
      <c r="R972" s="25">
        <f t="array" aca="1" ref="R972" ca="1">INDEX('Lorri 401b'!L:L,MATCH('Retirement Calculator'!A972,'Lorri 401b'!N:N,0),0)</f>
        <v>-13534826.952925948</v>
      </c>
      <c r="S972" s="25">
        <f t="shared" ca="1" si="787"/>
        <v>-12676217.03995388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853756.84275575844</v>
      </c>
      <c r="R973" s="25">
        <f t="array" aca="1" ref="R973" ca="1">INDEX('Lorri 401b'!L:L,MATCH('Retirement Calculator'!A973,'Lorri 401b'!N:N,0),0)</f>
        <v>-13612967.599175697</v>
      </c>
      <c r="S973" s="25">
        <f t="shared" ca="1" si="787"/>
        <v>-12759210.756419938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848883.55141354632</v>
      </c>
      <c r="R974" s="25">
        <f t="array" aca="1" ref="R974" ca="1">INDEX('Lorri 401b'!L:L,MATCH('Retirement Calculator'!A974,'Lorri 401b'!N:N,0),0)</f>
        <v>-13691433.831451487</v>
      </c>
      <c r="S974" s="25">
        <f t="shared" ca="1" si="787"/>
        <v>-12842550.28003794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843989.95469074161</v>
      </c>
      <c r="R975" s="25">
        <f t="array" aca="1" ref="R975" ca="1">INDEX('Lorri 401b'!L:L,MATCH('Retirement Calculator'!A975,'Lorri 401b'!N:N,0),0)</f>
        <v>-13770227.006361758</v>
      </c>
      <c r="S975" s="25">
        <f t="shared" ca="1" si="787"/>
        <v>-12926237.051671017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839075.96798159194</v>
      </c>
      <c r="R976" s="25">
        <f t="array" aca="1" ref="R976" ca="1">INDEX('Lorri 401b'!L:L,MATCH('Retirement Calculator'!A976,'Lorri 401b'!N:N,0),0)</f>
        <v>-13849348.486167489</v>
      </c>
      <c r="S976" s="25">
        <f t="shared" ca="1" si="787"/>
        <v>-13010272.518185897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834141.50632782083</v>
      </c>
      <c r="R977" s="25">
        <f t="array" aca="1" ref="R977" ca="1">INDEX('Lorri 401b'!L:L,MATCH('Retirement Calculator'!A977,'Lorri 401b'!N:N,0),0)</f>
        <v>-13928799.638805743</v>
      </c>
      <c r="S977" s="25">
        <f t="shared" ca="1" si="787"/>
        <v>-13094658.132477922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829186.48441715899</v>
      </c>
      <c r="R978" s="25">
        <f t="array" aca="1" ref="R978" ca="1">INDEX('Lorri 401b'!L:L,MATCH('Retirement Calculator'!A978,'Lorri 401b'!N:N,0),0)</f>
        <v>-14008581.837913323</v>
      </c>
      <c r="S978" s="25">
        <f t="shared" ca="1" si="787"/>
        <v>-13179395.353496164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824210.81658186938</v>
      </c>
      <c r="R979" s="25">
        <f t="array" aca="1" ref="R979" ca="1">INDEX('Lorri 401b'!L:L,MATCH('Retirement Calculator'!A979,'Lorri 401b'!N:N,0),0)</f>
        <v>-14088696.462850519</v>
      </c>
      <c r="S979" s="25">
        <f t="shared" ca="1" si="787"/>
        <v>-13264485.646268649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819214.41679726611</v>
      </c>
      <c r="R980" s="25">
        <f t="array" aca="1" ref="R980" ca="1">INDEX('Lorri 401b'!L:L,MATCH('Retirement Calculator'!A980,'Lorri 401b'!N:N,0),0)</f>
        <v>-14169144.898724953</v>
      </c>
      <c r="S980" s="25">
        <f t="shared" ca="1" si="787"/>
        <v>-13349930.481927687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814197.19868022692</v>
      </c>
      <c r="R981" s="25">
        <f t="array" aca="1" ref="R981" ca="1">INDEX('Lorri 401b'!L:L,MATCH('Retirement Calculator'!A981,'Lorri 401b'!N:N,0),0)</f>
        <v>-14249928.53641553</v>
      </c>
      <c r="S981" s="25">
        <f t="shared" ca="1" si="787"/>
        <v>-13435731.337735303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809159.07548770006</v>
      </c>
      <c r="R982" s="25">
        <f t="array" aca="1" ref="R982" ca="1">INDEX('Lorri 401b'!L:L,MATCH('Retirement Calculator'!A982,'Lorri 401b'!N:N,0),0)</f>
        <v>-14331048.772596486</v>
      </c>
      <c r="S982" s="25">
        <f t="shared" ca="1" si="787"/>
        <v>-13521889.697108787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804099.96011520433</v>
      </c>
      <c r="R983" s="25">
        <f t="array" aca="1" ref="R983" ca="1">INDEX('Lorri 401b'!L:L,MATCH('Retirement Calculator'!A983,'Lorri 401b'!N:N,0),0)</f>
        <v>-14412507.009761527</v>
      </c>
      <c r="S983" s="25">
        <f t="shared" ca="1" si="787"/>
        <v>-13608407.049646324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799019.76509532321</v>
      </c>
      <c r="R984" s="25">
        <f t="array" aca="1" ref="R984" ca="1">INDEX('Lorri 401b'!L:L,MATCH('Retirement Calculator'!A984,'Lorri 401b'!N:N,0),0)</f>
        <v>-14494304.656248091</v>
      </c>
      <c r="S984" s="25">
        <f t="shared" ca="1" si="787"/>
        <v>-13695284.891152767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793918.40259619267</v>
      </c>
      <c r="R985" s="25">
        <f t="array" aca="1" ref="R985" ca="1">INDEX('Lorri 401b'!L:L,MATCH('Retirement Calculator'!A985,'Lorri 401b'!N:N,0),0)</f>
        <v>-14576443.126261681</v>
      </c>
      <c r="S985" s="25">
        <f t="shared" ca="1" si="787"/>
        <v>-13782524.723665489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788795.78441998234</v>
      </c>
      <c r="R986" s="25">
        <f t="array" aca="1" ref="R986" ca="1">INDEX('Lorri 401b'!L:L,MATCH('Retirement Calculator'!A986,'Lorri 401b'!N:N,0),0)</f>
        <v>-14658923.839900328</v>
      </c>
      <c r="S986" s="25">
        <f t="shared" ca="1" si="787"/>
        <v>-13870128.055480346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783651.82200137118</v>
      </c>
      <c r="R987" s="25">
        <f t="array" aca="1" ref="R987" ca="1">INDEX('Lorri 401b'!L:L,MATCH('Retirement Calculator'!A987,'Lorri 401b'!N:N,0),0)</f>
        <v>-14741748.223179135</v>
      </c>
      <c r="S987" s="25">
        <f t="shared" ca="1" si="787"/>
        <v>-13958096.401177764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778486.42640601576</v>
      </c>
      <c r="R988" s="25">
        <f t="array" aca="1" ref="R988" ca="1">INDEX('Lorri 401b'!L:L,MATCH('Retirement Calculator'!A988,'Lorri 401b'!N:N,0),0)</f>
        <v>-14824917.708054939</v>
      </c>
      <c r="S988" s="25">
        <f t="shared" ca="1" si="787"/>
        <v>-14046431.281648923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773299.50832901301</v>
      </c>
      <c r="R989" s="25">
        <f t="array" aca="1" ref="R989" ca="1">INDEX('Lorri 401b'!L:L,MATCH('Retirement Calculator'!A989,'Lorri 401b'!N:N,0),0)</f>
        <v>-14908433.732451059</v>
      </c>
      <c r="S989" s="25">
        <f t="shared" ca="1" si="787"/>
        <v>-14135134.224122046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768090.97809335613</v>
      </c>
      <c r="R990" s="25">
        <f t="array" aca="1" ref="R990" ca="1">INDEX('Lorri 401b'!L:L,MATCH('Retirement Calculator'!A990,'Lorri 401b'!N:N,0),0)</f>
        <v>-14992297.740282161</v>
      </c>
      <c r="S990" s="25">
        <f t="shared" ca="1" si="787"/>
        <v>-14224206.762188805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762860.74564838398</v>
      </c>
      <c r="R991" s="25">
        <f t="array" aca="1" ref="R991" ca="1">INDEX('Lorri 401b'!L:L,MATCH('Retirement Calculator'!A991,'Lorri 401b'!N:N,0),0)</f>
        <v>-15076511.181479227</v>
      </c>
      <c r="S991" s="25">
        <f t="shared" ca="1" si="787"/>
        <v>-14313650.435830843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757608.72056822444</v>
      </c>
      <c r="R992" s="25">
        <f t="array" aca="1" ref="R992" ca="1">INDEX('Lorri 401b'!L:L,MATCH('Retirement Calculator'!A992,'Lorri 401b'!N:N,0),0)</f>
        <v>-15161075.512014614</v>
      </c>
      <c r="S992" s="25">
        <f t="shared" ca="1" si="787"/>
        <v>-14403466.79144639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752334.81205023092</v>
      </c>
      <c r="R993" s="25">
        <f t="array" aca="1" ref="R993" ca="1">INDEX('Lorri 401b'!L:L,MATCH('Retirement Calculator'!A993,'Lorri 401b'!N:N,0),0)</f>
        <v>-15245992.193927232</v>
      </c>
      <c r="S993" s="25">
        <f t="shared" ca="1" si="787"/>
        <v>-14493657.381877001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747038.9289134125</v>
      </c>
      <c r="R994" s="25">
        <f t="array" aca="1" ref="R994" ca="1">INDEX('Lorri 401b'!L:L,MATCH('Retirement Calculator'!A994,'Lorri 401b'!N:N,0),0)</f>
        <v>-15331262.695347819</v>
      </c>
      <c r="S994" s="25">
        <f t="shared" ca="1" si="787"/>
        <v>-14584223.766434407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741720.97959685733</v>
      </c>
      <c r="R995" s="25">
        <f t="array" aca="1" ref="R995" ca="1">INDEX('Lorri 401b'!L:L,MATCH('Retirement Calculator'!A995,'Lorri 401b'!N:N,0),0)</f>
        <v>-15416888.490524326</v>
      </c>
      <c r="S995" s="25">
        <f t="shared" ca="1" si="787"/>
        <v>-14675167.510927469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736380.87215814984</v>
      </c>
      <c r="R996" s="25">
        <f t="array" aca="1" ref="R996" ca="1">INDEX('Lorri 401b'!L:L,MATCH('Retirement Calculator'!A996,'Lorri 401b'!N:N,0),0)</f>
        <v>-15502871.0598474</v>
      </c>
      <c r="S996" s="25">
        <f t="shared" ca="1" si="787"/>
        <v>-14766490.18768925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731018.51427178108</v>
      </c>
      <c r="R997" s="25">
        <f t="array" aca="1" ref="R997" ca="1">INDEX('Lorri 401b'!L:L,MATCH('Retirement Calculator'!A997,'Lorri 401b'!N:N,0),0)</f>
        <v>-15589211.889875988</v>
      </c>
      <c r="S997" s="25">
        <f t="shared" ca="1" si="787"/>
        <v>-14858193.375604207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725633.81322755245</v>
      </c>
      <c r="R998" s="25">
        <f t="array" aca="1" ref="R998" ca="1">INDEX('Lorri 401b'!L:L,MATCH('Retirement Calculator'!A998,'Lorri 401b'!N:N,0),0)</f>
        <v>-15675912.473363027</v>
      </c>
      <c r="S998" s="25">
        <f t="shared" ca="1" si="787"/>
        <v>-14950278.660135474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720226.67592897278</v>
      </c>
      <c r="R999" s="25">
        <f t="array" aca="1" ref="R999" ca="1">INDEX('Lorri 401b'!L:L,MATCH('Retirement Calculator'!A999,'Lorri 401b'!N:N,0),0)</f>
        <v>-15762974.309281264</v>
      </c>
      <c r="S999" s="25">
        <f t="shared" ca="1" si="787"/>
        <v>-15042747.633352291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714797.00889164908</v>
      </c>
      <c r="R1000" s="25">
        <f t="array" aca="1" ref="R1000" ca="1">INDEX('Lorri 401b'!L:L,MATCH('Retirement Calculator'!A1000,'Lorri 401b'!N:N,0),0)</f>
        <v>-15850398.902849158</v>
      </c>
      <c r="S1000" s="25">
        <f t="shared" ca="1" si="787"/>
        <v>-15135601.893957509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709344.71824166982</v>
      </c>
      <c r="R1001" s="25">
        <f t="array" aca="1" ref="R1001" ca="1">INDEX('Lorri 401b'!L:L,MATCH('Retirement Calculator'!A1001,'Lorri 401b'!N:N,0),0)</f>
        <v>-15938187.76555692</v>
      </c>
      <c r="S1001" s="25">
        <f t="shared" ca="1" si="787"/>
        <v>-15228843.047315251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703869.7097139823</v>
      </c>
      <c r="R1002" s="25">
        <f t="array" aca="1" ref="R1002" ca="1">INDEX('Lorri 401b'!L:L,MATCH('Retirement Calculator'!A1002,'Lorri 401b'!N:N,0),0)</f>
        <v>-16026342.41519263</v>
      </c>
      <c r="S1002" s="25">
        <f t="shared" ca="1" si="787"/>
        <v>-15322472.705478648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698371.88865076285</v>
      </c>
      <c r="R1003" s="25">
        <f t="array" aca="1" ref="R1003" ca="1">INDEX('Lorri 401b'!L:L,MATCH('Retirement Calculator'!A1003,'Lorri 401b'!N:N,0),0)</f>
        <v>-16114864.37586849</v>
      </c>
      <c r="S1003" s="25">
        <f t="shared" ca="1" si="787"/>
        <v>-15416492.487217728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692851.15999977989</v>
      </c>
      <c r="R1004" s="25">
        <f t="array" aca="1" ref="R1004" ca="1">INDEX('Lorri 401b'!L:L,MATCH('Retirement Calculator'!A1004,'Lorri 401b'!N:N,0),0)</f>
        <v>-16203755.178047165</v>
      </c>
      <c r="S1004" s="25">
        <f t="shared" ca="1" si="787"/>
        <v>-15510904.018047385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687307.42831275123</v>
      </c>
      <c r="R1005" s="25">
        <f t="array" aca="1" ref="R1005" ca="1">INDEX('Lorri 401b'!L:L,MATCH('Retirement Calculator'!A1005,'Lorri 401b'!N:N,0),0)</f>
        <v>-16293016.358568251</v>
      </c>
      <c r="S1005" s="25">
        <f t="shared" ca="1" si="787"/>
        <v>-15605708.930255501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681740.59774369327</v>
      </c>
      <c r="R1006" s="25">
        <f t="array" aca="1" ref="R1006" ca="1">INDEX('Lorri 401b'!L:L,MATCH('Retirement Calculator'!A1006,'Lorri 401b'!N:N,0),0)</f>
        <v>-16382649.460674843</v>
      </c>
      <c r="S1006" s="25">
        <f t="shared" ca="1" si="787"/>
        <v>-15700908.862931149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676150.5720472642</v>
      </c>
      <c r="R1007" s="25">
        <f t="array" aca="1" ref="R1007" ca="1">INDEX('Lorri 401b'!L:L,MATCH('Retirement Calculator'!A1007,'Lorri 401b'!N:N,0),0)</f>
        <v>-16472656.034040211</v>
      </c>
      <c r="S1007" s="25">
        <f t="shared" ca="1" si="787"/>
        <v>-15796505.461992947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670537.25457710004</v>
      </c>
      <c r="R1008" s="25">
        <f t="array" aca="1" ref="R1008" ca="1">INDEX('Lorri 401b'!L:L,MATCH('Retirement Calculator'!A1008,'Lorri 401b'!N:N,0),0)</f>
        <v>-16563037.634794602</v>
      </c>
      <c r="S1008" s="25">
        <f t="shared" ca="1" si="787"/>
        <v>-15892500.380217502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664900.54828414356</v>
      </c>
      <c r="R1009" s="25">
        <f t="array" aca="1" ref="R1009" ca="1">INDEX('Lorri 401b'!L:L,MATCH('Retirement Calculator'!A1009,'Lorri 401b'!N:N,0),0)</f>
        <v>-16653795.825552136</v>
      </c>
      <c r="S1009" s="25">
        <f t="shared" ca="1" si="787"/>
        <v>-15988895.277267992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659240.35571496643</v>
      </c>
      <c r="R1010" s="25">
        <f t="array" aca="1" ref="R1010" ca="1">INDEX('Lorri 401b'!L:L,MATCH('Retirement Calculator'!A1010,'Lorri 401b'!N:N,0),0)</f>
        <v>-16744932.175437827</v>
      </c>
      <c r="S1010" s="25">
        <f t="shared" ca="1" si="787"/>
        <v>-16085691.819722861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653556.57901008439</v>
      </c>
      <c r="R1011" s="25">
        <f t="array" aca="1" ref="R1011" ca="1">INDEX('Lorri 401b'!L:L,MATCH('Retirement Calculator'!A1011,'Lorri 401b'!N:N,0),0)</f>
        <v>-16836448.260114707</v>
      </c>
      <c r="S1011" s="25">
        <f t="shared" ca="1" si="787"/>
        <v>-16182891.681104623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647849.11990226526</v>
      </c>
      <c r="R1012" s="25">
        <f t="array" aca="1" ref="R1012" ca="1">INDEX('Lorri 401b'!L:L,MATCH('Retirement Calculator'!A1012,'Lorri 401b'!N:N,0),0)</f>
        <v>-16928345.661811072</v>
      </c>
      <c r="S1012" s="25">
        <f t="shared" ca="1" si="787"/>
        <v>-16280496.541908808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642117.87971483031</v>
      </c>
      <c r="R1013" s="25">
        <f t="array" aca="1" ref="R1013" ca="1">INDEX('Lorri 401b'!L:L,MATCH('Retirement Calculator'!A1013,'Lorri 401b'!N:N,0),0)</f>
        <v>-17020625.969347838</v>
      </c>
      <c r="S1013" s="25">
        <f t="shared" ca="1" si="787"/>
        <v>-16378508.089633008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636362.75935994764</v>
      </c>
      <c r="R1014" s="25">
        <f t="array" aca="1" ref="R1014" ca="1">INDEX('Lorri 401b'!L:L,MATCH('Retirement Calculator'!A1014,'Lorri 401b'!N:N,0),0)</f>
        <v>-17113290.778166011</v>
      </c>
      <c r="S1014" s="25">
        <f t="shared" ca="1" si="787"/>
        <v>-16476928.018806063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630583.65933691966</v>
      </c>
      <c r="R1015" s="25">
        <f t="array" aca="1" ref="R1015" ca="1">INDEX('Lorri 401b'!L:L,MATCH('Retirement Calculator'!A1015,'Lorri 401b'!N:N,0),0)</f>
        <v>-17206341.690354258</v>
      </c>
      <c r="S1015" s="25">
        <f t="shared" ca="1" si="787"/>
        <v>-16575758.031017339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624780.47973046242</v>
      </c>
      <c r="R1016" s="25">
        <f t="array" aca="1" ref="R1016" ca="1">INDEX('Lorri 401b'!L:L,MATCH('Retirement Calculator'!A1016,'Lorri 401b'!N:N,0),0)</f>
        <v>-17299780.314676624</v>
      </c>
      <c r="S1016" s="25">
        <f t="shared" ca="1" si="787"/>
        <v>-16674999.834946161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618953.1202089783</v>
      </c>
      <c r="R1017" s="25">
        <f t="array" aca="1" ref="R1017" ca="1">INDEX('Lorri 401b'!L:L,MATCH('Retirement Calculator'!A1017,'Lorri 401b'!N:N,0),0)</f>
        <v>-17393608.266600329</v>
      </c>
      <c r="S1017" s="25">
        <f t="shared" ca="1" si="787"/>
        <v>-16774655.146391351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613101.48002282123</v>
      </c>
      <c r="R1018" s="25">
        <f t="array" aca="1" ref="R1018" ca="1">INDEX('Lorri 401b'!L:L,MATCH('Retirement Calculator'!A1018,'Lorri 401b'!N:N,0),0)</f>
        <v>-17487827.168323718</v>
      </c>
      <c r="S1018" s="25">
        <f t="shared" ca="1" si="787"/>
        <v>-16874725.688300896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607225.45800255518</v>
      </c>
      <c r="R1019" s="25">
        <f t="array" aca="1" ref="R1019" ca="1">INDEX('Lorri 401b'!L:L,MATCH('Retirement Calculator'!A1019,'Lorri 401b'!N:N,0),0)</f>
        <v>-17582438.648804288</v>
      </c>
      <c r="S1019" s="25">
        <f t="shared" ca="1" si="787"/>
        <v>-16975213.190801732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601324.95255720476</v>
      </c>
      <c r="R1020" s="25">
        <f t="array" aca="1" ref="R1020" ca="1">INDEX('Lorri 401b'!L:L,MATCH('Retirement Calculator'!A1020,'Lorri 401b'!N:N,0),0)</f>
        <v>-17677444.343786862</v>
      </c>
      <c r="S1020" s="25">
        <f t="shared" ca="1" si="787"/>
        <v>-17076119.391229656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595399.86167249864</v>
      </c>
      <c r="R1021" s="25">
        <f t="array" aca="1" ref="R1021" ca="1">INDEX('Lorri 401b'!L:L,MATCH('Retirement Calculator'!A1021,'Lorri 401b'!N:N,0),0)</f>
        <v>-17772845.895831861</v>
      </c>
      <c r="S1021" s="25">
        <f t="shared" ca="1" si="787"/>
        <v>-17177446.034159362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589450.08290910628</v>
      </c>
      <c r="R1022" s="25">
        <f t="array" aca="1" ref="R1022" ca="1">INDEX('Lorri 401b'!L:L,MATCH('Retirement Calculator'!A1022,'Lorri 401b'!N:N,0),0)</f>
        <v>-17868644.954343714</v>
      </c>
      <c r="S1022" s="25">
        <f t="shared" ca="1" si="787"/>
        <v>-17279194.871434607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583475.51340086642</v>
      </c>
      <c r="R1023" s="25">
        <f t="array" aca="1" ref="R1023" ca="1">INDEX('Lorri 401b'!L:L,MATCH('Retirement Calculator'!A1023,'Lorri 401b'!N:N,0),0)</f>
        <v>-17964843.175599366</v>
      </c>
      <c r="S1023" s="25">
        <f t="shared" ca="1" si="787"/>
        <v>-17381367.662198499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577476.04985300894</v>
      </c>
      <c r="R1024" s="25">
        <f t="array" aca="1" ref="R1024" ca="1">INDEX('Lorri 401b'!L:L,MATCH('Retirement Calculator'!A1024,'Lorri 401b'!N:N,0),0)</f>
        <v>-18061442.22277692</v>
      </c>
      <c r="S1024" s="25">
        <f t="shared" ca="1" si="787"/>
        <v>-17483966.172923911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571451.58854036871</v>
      </c>
      <c r="R1025" s="25">
        <f t="array" aca="1" ref="R1025" ca="1">INDEX('Lorri 401b'!L:L,MATCH('Retirement Calculator'!A1025,'Lorri 401b'!N:N,0),0)</f>
        <v>-18158443.765984379</v>
      </c>
      <c r="S1025" s="25">
        <f t="shared" ca="1" si="787"/>
        <v>-17586992.177444011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565402.02530559245</v>
      </c>
      <c r="R1026" s="25">
        <f t="array" aca="1" ref="R1026" ca="1">INDEX('Lorri 401b'!L:L,MATCH('Retirement Calculator'!A1026,'Lorri 401b'!N:N,0),0)</f>
        <v>-18255849.482288536</v>
      </c>
      <c r="S1026" s="25">
        <f t="shared" ca="1" si="787"/>
        <v>-17690447.456982944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559327.25555733801</v>
      </c>
      <c r="R1027" s="25">
        <f t="array" aca="1" ref="R1027" ca="1">INDEX('Lorri 401b'!L:L,MATCH('Retirement Calculator'!A1027,'Lorri 401b'!N:N,0),0)</f>
        <v>-18353661.055743959</v>
      </c>
      <c r="S1027" s="25">
        <f t="shared" ca="1" si="787"/>
        <v>-17794333.800186619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553227.17426846584</v>
      </c>
      <c r="R1028" s="25">
        <f t="array" aca="1" ref="R1028" ca="1">INDEX('Lorri 401b'!L:L,MATCH('Retirement Calculator'!A1028,'Lorri 401b'!N:N,0),0)</f>
        <v>-18451880.177422114</v>
      </c>
      <c r="S1028" s="25">
        <f t="shared" ca="1" si="787"/>
        <v>-17898653.003153648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547101.6759742233</v>
      </c>
      <c r="R1029" s="25">
        <f t="array" aca="1" ref="R1029" ca="1">INDEX('Lorri 401b'!L:L,MATCH('Retirement Calculator'!A1029,'Lorri 401b'!N:N,0),0)</f>
        <v>-18550508.545440596</v>
      </c>
      <c r="S1029" s="25">
        <f t="shared" ca="1" si="787"/>
        <v>-18003406.869466372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540950.65477042145</v>
      </c>
      <c r="R1030" s="25">
        <f t="array" aca="1" ref="R1030" ca="1">INDEX('Lorri 401b'!L:L,MATCH('Retirement Calculator'!A1030,'Lorri 401b'!N:N,0),0)</f>
        <v>-18649547.864992484</v>
      </c>
      <c r="S1030" s="25">
        <f t="shared" ca="1" si="787"/>
        <v>-18108597.210222062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534774.00431160373</v>
      </c>
      <c r="R1031" s="25">
        <f t="array" aca="1" ref="R1031" ca="1">INDEX('Lorri 401b'!L:L,MATCH('Retirement Calculator'!A1031,'Lorri 401b'!N:N,0),0)</f>
        <v>-18748999.848375842</v>
      </c>
      <c r="S1031" s="25">
        <f t="shared" ref="S1031:S1171" ca="1" si="1047">SUM(Q1031:R1031)</f>
        <v>-18214225.844064239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528571.61780920764</v>
      </c>
      <c r="R1032" s="25">
        <f t="array" aca="1" ref="R1032" ca="1">INDEX('Lorri 401b'!L:L,MATCH('Retirement Calculator'!A1032,'Lorri 401b'!N:N,0),0)</f>
        <v>-18848866.215023298</v>
      </c>
      <c r="S1032" s="25">
        <f t="shared" ca="1" si="1047"/>
        <v>-18320294.597214092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522343.38802971825</v>
      </c>
      <c r="R1033" s="25">
        <f t="array" aca="1" ref="R1033" ca="1">INDEX('Lorri 401b'!L:L,MATCH('Retirement Calculator'!A1033,'Lorri 401b'!N:N,0),0)</f>
        <v>-18949148.691531785</v>
      </c>
      <c r="S1033" s="25">
        <f t="shared" ca="1" si="1047"/>
        <v>-18426805.303502068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516089.20729281433</v>
      </c>
      <c r="R1034" s="25">
        <f t="array" aca="1" ref="R1034" ca="1">INDEX('Lorri 401b'!L:L,MATCH('Retirement Calculator'!A1034,'Lorri 401b'!N:N,0),0)</f>
        <v>-19049849.01169239</v>
      </c>
      <c r="S1034" s="25">
        <f t="shared" ca="1" si="1047"/>
        <v>-18533759.804399576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509808.96746950661</v>
      </c>
      <c r="R1035" s="25">
        <f t="array" aca="1" ref="R1035" ca="1">INDEX('Lorri 401b'!L:L,MATCH('Retirement Calculator'!A1035,'Lorri 401b'!N:N,0),0)</f>
        <v>-19150968.916520331</v>
      </c>
      <c r="S1035" s="25">
        <f t="shared" ca="1" si="1047"/>
        <v>-18641159.949050825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503502.55998026847</v>
      </c>
      <c r="R1036" s="25">
        <f t="array" aca="1" ref="R1036" ca="1">INDEX('Lorri 401b'!L:L,MATCH('Retirement Calculator'!A1036,'Lorri 401b'!N:N,0),0)</f>
        <v>-19252510.154285055</v>
      </c>
      <c r="S1036" s="25">
        <f t="shared" ca="1" si="1047"/>
        <v>-18749007.594304785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497169.87579315848</v>
      </c>
      <c r="R1037" s="25">
        <f t="array" aca="1" ref="R1037" ca="1">INDEX('Lorri 401b'!L:L,MATCH('Retirement Calculator'!A1037,'Lorri 401b'!N:N,0),0)</f>
        <v>-19354474.480540466</v>
      </c>
      <c r="S1037" s="25">
        <f t="shared" ca="1" si="1047"/>
        <v>-18857304.604747307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490810.80542193557</v>
      </c>
      <c r="R1038" s="25">
        <f t="array" aca="1" ref="R1038" ca="1">INDEX('Lorri 401b'!L:L,MATCH('Retirement Calculator'!A1038,'Lorri 401b'!N:N,0),0)</f>
        <v>-19456863.658155274</v>
      </c>
      <c r="S1038" s="25">
        <f t="shared" ca="1" si="1047"/>
        <v>-18966052.852733336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484425.23892416584</v>
      </c>
      <c r="R1039" s="25">
        <f t="array" aca="1" ref="R1039" ca="1">INDEX('Lorri 401b'!L:L,MATCH('Retirement Calculator'!A1039,'Lorri 401b'!N:N,0),0)</f>
        <v>-19559679.457343474</v>
      </c>
      <c r="S1039" s="25">
        <f t="shared" ca="1" si="1047"/>
        <v>-19075254.21841931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478013.0658993221</v>
      </c>
      <c r="R1040" s="25">
        <f t="array" aca="1" ref="R1040" ca="1">INDEX('Lorri 401b'!L:L,MATCH('Retirement Calculator'!A1040,'Lorri 401b'!N:N,0),0)</f>
        <v>-19662923.655694962</v>
      </c>
      <c r="S1040" s="25">
        <f t="shared" ca="1" si="1047"/>
        <v>-19184910.589795638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471574.17548687482</v>
      </c>
      <c r="R1041" s="25">
        <f t="array" aca="1" ref="R1041" ca="1">INDEX('Lorri 401b'!L:L,MATCH('Retirement Calculator'!A1041,'Lorri 401b'!N:N,0),0)</f>
        <v>-19766598.038206246</v>
      </c>
      <c r="S1041" s="25">
        <f t="shared" ca="1" si="1047"/>
        <v>-19295023.862719372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465108.45636437571</v>
      </c>
      <c r="R1042" s="25">
        <f t="array" aca="1" ref="R1042" ca="1">INDEX('Lorri 401b'!L:L,MATCH('Retirement Calculator'!A1042,'Lorri 401b'!N:N,0),0)</f>
        <v>-19870704.397311326</v>
      </c>
      <c r="S1042" s="25">
        <f t="shared" ca="1" si="1047"/>
        <v>-19405595.940946952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458615.79674553283</v>
      </c>
      <c r="R1043" s="25">
        <f t="array" aca="1" ref="R1043" ca="1">INDEX('Lorri 401b'!L:L,MATCH('Retirement Calculator'!A1043,'Lorri 401b'!N:N,0),0)</f>
        <v>-19975244.532912679</v>
      </c>
      <c r="S1043" s="25">
        <f t="shared" ca="1" si="1047"/>
        <v>-19516628.736167148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452096.08437827812</v>
      </c>
      <c r="R1044" s="25">
        <f t="array" aca="1" ref="R1044" ca="1">INDEX('Lorri 401b'!L:L,MATCH('Retirement Calculator'!A1044,'Lorri 401b'!N:N,0),0)</f>
        <v>-20080220.252412371</v>
      </c>
      <c r="S1044" s="25">
        <f t="shared" ca="1" si="1047"/>
        <v>-19628124.168034092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445549.20654282649</v>
      </c>
      <c r="R1045" s="25">
        <f t="array" aca="1" ref="R1045" ca="1">INDEX('Lorri 401b'!L:L,MATCH('Retirement Calculator'!A1045,'Lorri 401b'!N:N,0),0)</f>
        <v>-20185633.370743312</v>
      </c>
      <c r="S1045" s="25">
        <f t="shared" ca="1" si="1047"/>
        <v>-19740084.164200485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438975.05004972714</v>
      </c>
      <c r="R1046" s="25">
        <f t="array" aca="1" ref="R1046" ca="1">INDEX('Lorri 401b'!L:L,MATCH('Retirement Calculator'!A1046,'Lorri 401b'!N:N,0),0)</f>
        <v>-20291485.71040063</v>
      </c>
      <c r="S1046" s="25">
        <f t="shared" ca="1" si="1047"/>
        <v>-19852510.660350904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432373.50123790657</v>
      </c>
      <c r="R1047" s="25">
        <f t="array" aca="1" ref="R1047" ca="1">INDEX('Lorri 401b'!L:L,MATCH('Retirement Calculator'!A1047,'Lorri 401b'!N:N,0),0)</f>
        <v>-20397779.101473186</v>
      </c>
      <c r="S1047" s="25">
        <f t="shared" ca="1" si="1047"/>
        <v>-19965405.60023528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425744.4459727034</v>
      </c>
      <c r="R1048" s="25">
        <f t="array" aca="1" ref="R1048" ca="1">INDEX('Lorri 401b'!L:L,MATCH('Retirement Calculator'!A1048,'Lorri 401b'!N:N,0),0)</f>
        <v>-20504515.381675214</v>
      </c>
      <c r="S1048" s="25">
        <f t="shared" ca="1" si="1047"/>
        <v>-20078770.93570251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419087.76964389521</v>
      </c>
      <c r="R1049" s="25">
        <f t="array" aca="1" ref="R1049" ca="1">INDEX('Lorri 401b'!L:L,MATCH('Retirement Calculator'!A1049,'Lorri 401b'!N:N,0),0)</f>
        <v>-20611696.396378081</v>
      </c>
      <c r="S1049" s="25">
        <f t="shared" ca="1" si="1047"/>
        <v>-20192608.626734186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412403.35716371698</v>
      </c>
      <c r="R1050" s="25">
        <f t="array" aca="1" ref="R1050" ca="1">INDEX('Lorri 401b'!L:L,MATCH('Retirement Calculator'!A1050,'Lorri 401b'!N:N,0),0)</f>
        <v>-20719323.99864221</v>
      </c>
      <c r="S1050" s="25">
        <f t="shared" ca="1" si="1047"/>
        <v>-20306920.641478494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405691.09296487138</v>
      </c>
      <c r="R1051" s="25">
        <f t="array" aca="1" ref="R1051" ca="1">INDEX('Lorri 401b'!L:L,MATCH('Retirement Calculator'!A1051,'Lorri 401b'!N:N,0),0)</f>
        <v>-20827400.049249109</v>
      </c>
      <c r="S1051" s="25">
        <f t="shared" ca="1" si="1047"/>
        <v>-20421708.956284236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398950.86099853058</v>
      </c>
      <c r="R1052" s="25">
        <f t="array" aca="1" ref="R1052" ca="1">INDEX('Lorri 401b'!L:L,MATCH('Retirement Calculator'!A1052,'Lorri 401b'!N:N,0),0)</f>
        <v>-20935926.416733537</v>
      </c>
      <c r="S1052" s="25">
        <f t="shared" ca="1" si="1047"/>
        <v>-20536975.555735007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392182.54473233002</v>
      </c>
      <c r="R1053" s="25">
        <f t="array" aca="1" ref="R1053" ca="1">INDEX('Lorri 401b'!L:L,MATCH('Retirement Calculator'!A1053,'Lorri 401b'!N:N,0),0)</f>
        <v>-21044904.977415815</v>
      </c>
      <c r="S1053" s="25">
        <f t="shared" ca="1" si="1047"/>
        <v>-20652722.432683486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385386.02714835363</v>
      </c>
      <c r="R1054" s="25">
        <f t="array" aca="1" ref="R1054" ca="1">INDEX('Lorri 401b'!L:L,MATCH('Retirement Calculator'!A1054,'Lorri 401b'!N:N,0),0)</f>
        <v>-21154337.61543427</v>
      </c>
      <c r="S1054" s="25">
        <f t="shared" ca="1" si="1047"/>
        <v>-20768951.588285916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378561.19074111065</v>
      </c>
      <c r="R1055" s="25">
        <f t="array" aca="1" ref="R1055" ca="1">INDEX('Lorri 401b'!L:L,MATCH('Retirement Calculator'!A1055,'Lorri 401b'!N:N,0),0)</f>
        <v>-21264226.222777802</v>
      </c>
      <c r="S1055" s="25">
        <f t="shared" ca="1" si="1047"/>
        <v>-20885665.032036692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371707.91751550417</v>
      </c>
      <c r="R1056" s="25">
        <f t="array" aca="1" ref="R1056" ca="1">INDEX('Lorri 401b'!L:L,MATCH('Retirement Calculator'!A1056,'Lorri 401b'!N:N,0),0)</f>
        <v>-21374572.699318599</v>
      </c>
      <c r="S1056" s="25">
        <f t="shared" ca="1" si="1047"/>
        <v>-21002864.781803094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364826.08898479101</v>
      </c>
      <c r="R1057" s="25">
        <f t="array" aca="1" ref="R1057" ca="1">INDEX('Lorri 401b'!L:L,MATCH('Retirement Calculator'!A1057,'Lorri 401b'!N:N,0),0)</f>
        <v>-21485378.952844981</v>
      </c>
      <c r="S1057" s="25">
        <f t="shared" ca="1" si="1047"/>
        <v>-21120552.86386019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357915.58616853319</v>
      </c>
      <c r="R1058" s="25">
        <f t="array" aca="1" ref="R1058" ca="1">INDEX('Lorri 401b'!L:L,MATCH('Retirement Calculator'!A1058,'Lorri 401b'!N:N,0),0)</f>
        <v>-21596646.899094392</v>
      </c>
      <c r="S1058" s="25">
        <f t="shared" ca="1" si="1047"/>
        <v>-21238731.31292586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350976.28959054098</v>
      </c>
      <c r="R1059" s="25">
        <f t="array" aca="1" ref="R1059" ca="1">INDEX('Lorri 401b'!L:L,MATCH('Retirement Calculator'!A1059,'Lorri 401b'!N:N,0),0)</f>
        <v>-21708378.461786505</v>
      </c>
      <c r="S1059" s="25">
        <f t="shared" ca="1" si="1047"/>
        <v>-21357402.172195964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344008.07927680714</v>
      </c>
      <c r="R1060" s="25">
        <f t="array" aca="1" ref="R1060" ca="1">INDEX('Lorri 401b'!L:L,MATCH('Retirement Calculator'!A1060,'Lorri 401b'!N:N,0),0)</f>
        <v>-21820575.572656505</v>
      </c>
      <c r="S1060" s="25">
        <f t="shared" ca="1" si="1047"/>
        <v>-21476567.493379697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337010.83475343272</v>
      </c>
      <c r="R1061" s="25">
        <f t="array" aca="1" ref="R1061" ca="1">INDEX('Lorri 401b'!L:L,MATCH('Retirement Calculator'!A1061,'Lorri 401b'!N:N,0),0)</f>
        <v>-21933240.17148846</v>
      </c>
      <c r="S1061" s="25">
        <f t="shared" ca="1" si="1047"/>
        <v>-21596229.336735029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329984.43504454428</v>
      </c>
      <c r="R1062" s="25">
        <f t="array" aca="1" ref="R1062" ca="1">INDEX('Lorri 401b'!L:L,MATCH('Retirement Calculator'!A1062,'Lorri 401b'!N:N,0),0)</f>
        <v>-22046374.206148885</v>
      </c>
      <c r="S1062" s="25">
        <f t="shared" ca="1" si="1047"/>
        <v>-21716389.77110434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322928.75867020211</v>
      </c>
      <c r="R1063" s="25">
        <f t="array" aca="1" ref="R1063" ca="1">INDEX('Lorri 401b'!L:L,MATCH('Retirement Calculator'!A1063,'Lorri 401b'!N:N,0),0)</f>
        <v>-22159979.632620394</v>
      </c>
      <c r="S1063" s="25">
        <f t="shared" ca="1" si="1047"/>
        <v>-21837050.873950191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315843.68364430021</v>
      </c>
      <c r="R1064" s="25">
        <f t="array" aca="1" ref="R1064" ca="1">INDEX('Lorri 401b'!L:L,MATCH('Retirement Calculator'!A1064,'Lorri 401b'!N:N,0),0)</f>
        <v>-22274058.415035535</v>
      </c>
      <c r="S1064" s="25">
        <f t="shared" ca="1" si="1047"/>
        <v>-21958214.731391236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308729.08747245703</v>
      </c>
      <c r="R1065" s="25">
        <f t="array" aca="1" ref="R1065" ca="1">INDEX('Lorri 401b'!L:L,MATCH('Retirement Calculator'!A1065,'Lorri 401b'!N:N,0),0)</f>
        <v>-22388612.525710739</v>
      </c>
      <c r="S1065" s="25">
        <f t="shared" ca="1" si="1047"/>
        <v>-22079883.438238282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301584.84714989783</v>
      </c>
      <c r="R1066" s="25">
        <f t="array" aca="1" ref="R1066" ca="1">INDEX('Lorri 401b'!L:L,MATCH('Retirement Calculator'!A1066,'Lorri 401b'!N:N,0),0)</f>
        <v>-22503643.945180424</v>
      </c>
      <c r="S1066" s="25">
        <f t="shared" ca="1" si="1047"/>
        <v>-22202059.098030526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294410.83915932797</v>
      </c>
      <c r="R1067" s="25">
        <f t="array" aca="1" ref="R1067" ca="1">INDEX('Lorri 401b'!L:L,MATCH('Retirement Calculator'!A1067,'Lorri 401b'!N:N,0),0)</f>
        <v>-22619154.662231229</v>
      </c>
      <c r="S1067" s="25">
        <f t="shared" ca="1" si="1047"/>
        <v>-22324743.823071901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287206.93946879741</v>
      </c>
      <c r="R1068" s="25">
        <f t="array" aca="1" ref="R1068" ca="1">INDEX('Lorri 401b'!L:L,MATCH('Retirement Calculator'!A1068,'Lorri 401b'!N:N,0),0)</f>
        <v>-22735146.673936415</v>
      </c>
      <c r="S1068" s="25">
        <f t="shared" ca="1" si="1047"/>
        <v>-22447939.734467618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279973.02352955629</v>
      </c>
      <c r="R1069" s="25">
        <f t="array" aca="1" ref="R1069" ca="1">INDEX('Lorri 401b'!L:L,MATCH('Retirement Calculator'!A1069,'Lorri 401b'!N:N,0),0)</f>
        <v>-22851621.98569037</v>
      </c>
      <c r="S1069" s="25">
        <f t="shared" ca="1" si="1047"/>
        <v>-22571648.962160815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272708.96627390169</v>
      </c>
      <c r="R1070" s="25">
        <f t="array" aca="1" ref="R1070" ca="1">INDEX('Lorri 401b'!L:L,MATCH('Retirement Calculator'!A1070,'Lorri 401b'!N:N,0),0)</f>
        <v>-22968582.6112433</v>
      </c>
      <c r="S1070" s="25">
        <f t="shared" ca="1" si="1047"/>
        <v>-22695873.6449694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265414.64211301517</v>
      </c>
      <c r="R1071" s="25">
        <f t="array" aca="1" ref="R1071" ca="1">INDEX('Lorri 401b'!L:L,MATCH('Retirement Calculator'!A1071,'Lorri 401b'!N:N,0),0)</f>
        <v>-23086030.572736036</v>
      </c>
      <c r="S1071" s="25">
        <f t="shared" ca="1" si="1047"/>
        <v>-22820615.930623021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258089.92493479163</v>
      </c>
      <c r="R1072" s="25">
        <f t="array" aca="1" ref="R1072" ca="1">INDEX('Lorri 401b'!L:L,MATCH('Retirement Calculator'!A1072,'Lorri 401b'!N:N,0),0)</f>
        <v>-23203967.900734991</v>
      </c>
      <c r="S1072" s="25">
        <f t="shared" ca="1" si="1047"/>
        <v>-22945877.975800198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250734.68810165883</v>
      </c>
      <c r="R1073" s="25">
        <f t="array" aca="1" ref="R1073" ca="1">INDEX('Lorri 401b'!L:L,MATCH('Retirement Calculator'!A1073,'Lorri 401b'!N:N,0),0)</f>
        <v>-23322396.634267274</v>
      </c>
      <c r="S1073" s="25">
        <f t="shared" ca="1" si="1047"/>
        <v>-23071661.946165614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243348.80444838796</v>
      </c>
      <c r="R1074" s="25">
        <f t="array" aca="1" ref="R1074" ca="1">INDEX('Lorri 401b'!L:L,MATCH('Retirement Calculator'!A1074,'Lorri 401b'!N:N,0),0)</f>
        <v>-23441318.820855942</v>
      </c>
      <c r="S1074" s="25">
        <f t="shared" ca="1" si="1047"/>
        <v>-23197970.016407553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235932.14627989515</v>
      </c>
      <c r="R1075" s="25">
        <f t="array" aca="1" ref="R1075" ca="1">INDEX('Lorri 401b'!L:L,MATCH('Retirement Calculator'!A1075,'Lorri 401b'!N:N,0),0)</f>
        <v>-23560736.516555395</v>
      </c>
      <c r="S1075" s="25">
        <f t="shared" ca="1" si="1047"/>
        <v>-23324804.370275501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228484.58536903362</v>
      </c>
      <c r="R1076" s="25">
        <f t="array" aca="1" ref="R1076" ca="1">INDEX('Lorri 401b'!L:L,MATCH('Retirement Calculator'!A1076,'Lorri 401b'!N:N,0),0)</f>
        <v>-23680651.78598693</v>
      </c>
      <c r="S1076" s="25">
        <f t="shared" ca="1" si="1047"/>
        <v>-23452167.200617898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221005.99295437682</v>
      </c>
      <c r="R1077" s="25">
        <f t="array" aca="1" ref="R1077" ca="1">INDEX('Lorri 401b'!L:L,MATCH('Retirement Calculator'!A1077,'Lorri 401b'!N:N,0),0)</f>
        <v>-23801066.702374432</v>
      </c>
      <c r="S1077" s="25">
        <f t="shared" ca="1" si="1047"/>
        <v>-23580060.709420055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213496.23973799229</v>
      </c>
      <c r="R1078" s="25">
        <f t="array" aca="1" ref="R1078" ca="1">INDEX('Lorri 401b'!L:L,MATCH('Retirement Calculator'!A1078,'Lorri 401b'!N:N,0),0)</f>
        <v>-23921983.347580213</v>
      </c>
      <c r="S1078" s="25">
        <f t="shared" ca="1" si="1047"/>
        <v>-23708487.107842222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205955.19588320615</v>
      </c>
      <c r="R1079" s="25">
        <f t="array" aca="1" ref="R1079" ca="1">INDEX('Lorri 401b'!L:L,MATCH('Retirement Calculator'!A1079,'Lorri 401b'!N:N,0),0)</f>
        <v>-24043403.81214102</v>
      </c>
      <c r="S1079" s="25">
        <f t="shared" ca="1" si="1047"/>
        <v>-23837448.616257813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198382.73101235842</v>
      </c>
      <c r="R1080" s="25">
        <f t="array" aca="1" ref="R1080" ca="1">INDEX('Lorri 401b'!L:L,MATCH('Retirement Calculator'!A1080,'Lorri 401b'!N:N,0),0)</f>
        <v>-24165330.195304163</v>
      </c>
      <c r="S1080" s="25">
        <f t="shared" ca="1" si="1047"/>
        <v>-23966947.464291804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190778.7142045488</v>
      </c>
      <c r="R1081" s="25">
        <f t="array" aca="1" ref="R1081" ca="1">INDEX('Lorri 401b'!L:L,MATCH('Retirement Calculator'!A1081,'Lorri 401b'!N:N,0),0)</f>
        <v>-24287764.605063818</v>
      </c>
      <c r="S1081" s="25">
        <f t="shared" ca="1" si="1047"/>
        <v>-24096985.890859269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183143.01399337332</v>
      </c>
      <c r="R1082" s="25">
        <f t="array" aca="1" ref="R1082" ca="1">INDEX('Lorri 401b'!L:L,MATCH('Retirement Calculator'!A1082,'Lorri 401b'!N:N,0),0)</f>
        <v>-24410709.158197474</v>
      </c>
      <c r="S1082" s="25">
        <f t="shared" ca="1" si="1047"/>
        <v>-24227566.144204099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175475.49836465128</v>
      </c>
      <c r="R1083" s="25">
        <f t="array" aca="1" ref="R1083" ca="1">INDEX('Lorri 401b'!L:L,MATCH('Retirement Calculator'!A1083,'Lorri 401b'!N:N,0),0)</f>
        <v>-24534165.980302516</v>
      </c>
      <c r="S1083" s="25">
        <f t="shared" ca="1" si="1047"/>
        <v>-24358690.481937867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167776.03475414289</v>
      </c>
      <c r="R1084" s="25">
        <f t="array" aca="1" ref="R1084" ca="1">INDEX('Lorri 401b'!L:L,MATCH('Retirement Calculator'!A1084,'Lorri 401b'!N:N,0),0)</f>
        <v>-24658137.205832999</v>
      </c>
      <c r="S1084" s="25">
        <f t="shared" ca="1" si="1047"/>
        <v>-24490361.171078857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160044.49004525738</v>
      </c>
      <c r="R1085" s="25">
        <f t="array" aca="1" ref="R1085" ca="1">INDEX('Lorri 401b'!L:L,MATCH('Retirement Calculator'!A1085,'Lorri 401b'!N:N,0),0)</f>
        <v>-24782624.978136525</v>
      </c>
      <c r="S1085" s="25">
        <f t="shared" ca="1" si="1047"/>
        <v>-24622580.488091268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152280.7305667515</v>
      </c>
      <c r="R1086" s="25">
        <f t="array" aca="1" ref="R1086" ca="1">INDEX('Lorri 401b'!L:L,MATCH('Retirement Calculator'!A1086,'Lorri 401b'!N:N,0),0)</f>
        <v>-24907631.449491315</v>
      </c>
      <c r="S1086" s="25">
        <f t="shared" ca="1" si="1047"/>
        <v>-24755350.718924563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144484.62209041853</v>
      </c>
      <c r="R1087" s="25">
        <f t="array" aca="1" ref="R1087" ca="1">INDEX('Lorri 401b'!L:L,MATCH('Retirement Calculator'!A1087,'Lorri 401b'!N:N,0),0)</f>
        <v>-25033158.781143416</v>
      </c>
      <c r="S1087" s="25">
        <f t="shared" ca="1" si="1047"/>
        <v>-24888674.159052998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136656.0298287675</v>
      </c>
      <c r="R1088" s="25">
        <f t="array" aca="1" ref="R1088" ca="1">INDEX('Lorri 401b'!L:L,MATCH('Retirement Calculator'!A1088,'Lorri 401b'!N:N,0),0)</f>
        <v>-25159209.143344067</v>
      </c>
      <c r="S1088" s="25">
        <f t="shared" ca="1" si="1047"/>
        <v>-25022553.113515299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128794.81843269293</v>
      </c>
      <c r="R1089" s="25">
        <f t="array" aca="1" ref="R1089" ca="1">INDEX('Lorri 401b'!L:L,MATCH('Retirement Calculator'!A1089,'Lorri 401b'!N:N,0),0)</f>
        <v>-25285784.715387221</v>
      </c>
      <c r="S1089" s="25">
        <f t="shared" ca="1" si="1047"/>
        <v>-25156989.896954529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120900.85198913472</v>
      </c>
      <c r="R1090" s="25">
        <f t="array" aca="1" ref="R1090" ca="1">INDEX('Lorri 401b'!L:L,MATCH('Retirement Calculator'!A1090,'Lorri 401b'!N:N,0),0)</f>
        <v>-25412887.685647223</v>
      </c>
      <c r="S1090" s="25">
        <f t="shared" ca="1" si="1047"/>
        <v>-25291986.833658088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112973.99401872835</v>
      </c>
      <c r="R1091" s="25">
        <f t="array" aca="1" ref="R1091" ca="1">INDEX('Lorri 401b'!L:L,MATCH('Retirement Calculator'!A1091,'Lorri 401b'!N:N,0),0)</f>
        <v>-25540520.251616642</v>
      </c>
      <c r="S1091" s="25">
        <f t="shared" ca="1" si="1047"/>
        <v>-25427546.257597912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105014.10747344528</v>
      </c>
      <c r="R1092" s="25">
        <f t="array" aca="1" ref="R1092" ca="1">INDEX('Lorri 401b'!L:L,MATCH('Retirement Calculator'!A1092,'Lorri 401b'!N:N,0),0)</f>
        <v>-25668684.619944267</v>
      </c>
      <c r="S1092" s="25">
        <f t="shared" ca="1" si="1047"/>
        <v>-25563670.512470823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97021.054734223537</v>
      </c>
      <c r="R1093" s="25">
        <f t="array" aca="1" ref="R1093" ca="1">INDEX('Lorri 401b'!L:L,MATCH('Retirement Calculator'!A1093,'Lorri 401b'!N:N,0),0)</f>
        <v>-25797383.006473258</v>
      </c>
      <c r="S1093" s="25">
        <f t="shared" ca="1" si="1047"/>
        <v>-25700361.951739036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88994.697608588365</v>
      </c>
      <c r="R1094" s="25">
        <f t="array" aca="1" ref="R1094" ca="1">INDEX('Lorri 401b'!L:L,MATCH('Retirement Calculator'!A1094,'Lorri 401b'!N:N,0),0)</f>
        <v>-25926617.636279453</v>
      </c>
      <c r="S1094" s="25">
        <f t="shared" ca="1" si="1047"/>
        <v>-25837622.938670862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80934.897328263047</v>
      </c>
      <c r="R1095" s="25">
        <f t="array" aca="1" ref="R1095" ca="1">INDEX('Lorri 401b'!L:L,MATCH('Retirement Calculator'!A1095,'Lorri 401b'!N:N,0),0)</f>
        <v>-26056390.74370984</v>
      </c>
      <c r="S1095" s="25">
        <f t="shared" ca="1" si="1047"/>
        <v>-25975455.846381579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72841.514546769715</v>
      </c>
      <c r="R1096" s="25">
        <f t="array" aca="1" ref="R1096" ca="1">INDEX('Lorri 401b'!L:L,MATCH('Retirement Calculator'!A1096,'Lorri 401b'!N:N,0),0)</f>
        <v>-26186704.572421186</v>
      </c>
      <c r="S1096" s="25">
        <f t="shared" ca="1" si="1047"/>
        <v>-26113863.057874415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64714.409337020152</v>
      </c>
      <c r="R1097" s="25">
        <f t="array" aca="1" ref="R1097" ca="1">INDEX('Lorri 401b'!L:L,MATCH('Retirement Calculator'!A1097,'Lorri 401b'!N:N,0),0)</f>
        <v>-26317561.375418827</v>
      </c>
      <c r="S1097" s="25">
        <f t="shared" ca="1" si="1047"/>
        <v>-26252846.966081806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56553.441188896635</v>
      </c>
      <c r="R1098" s="25">
        <f t="array" aca="1" ref="R1098" ca="1">INDEX('Lorri 401b'!L:L,MATCH('Retirement Calculator'!A1098,'Lorri 401b'!N:N,0),0)</f>
        <v>-26448963.415095627</v>
      </c>
      <c r="S1098" s="25">
        <f t="shared" ca="1" si="1047"/>
        <v>-26392409.973906729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48358.469006822605</v>
      </c>
      <c r="R1099" s="25">
        <f t="array" aca="1" ref="R1099" ca="1">INDEX('Lorri 401b'!L:L,MATCH('Retirement Calculator'!A1099,'Lorri 401b'!N:N,0),0)</f>
        <v>-26580912.963271081</v>
      </c>
      <c r="S1099" s="25">
        <f t="shared" ca="1" si="1047"/>
        <v>-26532554.49426426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40129.351107323266</v>
      </c>
      <c r="R1100" s="25">
        <f t="array" aca="1" ref="R1100" ca="1">INDEX('Lorri 401b'!L:L,MATCH('Retirement Calculator'!A1100,'Lorri 401b'!N:N,0),0)</f>
        <v>-26713412.301230598</v>
      </c>
      <c r="S1100" s="25">
        <f t="shared" ca="1" si="1047"/>
        <v>-26673282.950123277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31865.945216576012</v>
      </c>
      <c r="R1101" s="25">
        <f t="array" aca="1" ref="R1101" ca="1">INDEX('Lorri 401b'!L:L,MATCH('Retirement Calculator'!A1101,'Lorri 401b'!N:N,0),0)</f>
        <v>-26846463.719764948</v>
      </c>
      <c r="S1101" s="25">
        <f t="shared" ca="1" si="1047"/>
        <v>-26814597.77454837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23568.108467950642</v>
      </c>
      <c r="R1102" s="25">
        <f t="array" aca="1" ref="R1102" ca="1">INDEX('Lorri 401b'!L:L,MATCH('Retirement Calculator'!A1102,'Lorri 401b'!N:N,0),0)</f>
        <v>-26980069.519209858</v>
      </c>
      <c r="S1102" s="25">
        <f t="shared" ca="1" si="1047"/>
        <v>-26956501.410741907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15235.697399539335</v>
      </c>
      <c r="R1103" s="25">
        <f t="array" aca="1" ref="R1103" ca="1">INDEX('Lorri 401b'!L:L,MATCH('Retirement Calculator'!A1103,'Lorri 401b'!N:N,0),0)</f>
        <v>-27114232.009485789</v>
      </c>
      <c r="S1103" s="25">
        <f t="shared" ca="1" si="1047"/>
        <v>-27098996.312086251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6868.567951676313</v>
      </c>
      <c r="R1104" s="25">
        <f t="array" aca="1" ref="R1104" ca="1">INDEX('Lorri 401b'!L:L,MATCH('Retirement Calculator'!A1104,'Lorri 401b'!N:N,0),0)</f>
        <v>-27248953.510137867</v>
      </c>
      <c r="S1104" s="25">
        <f t="shared" ca="1" si="1047"/>
        <v>-27242084.942186192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-1533.4245355528042</v>
      </c>
      <c r="R1105" s="25">
        <f t="array" aca="1" ref="R1105" ca="1">INDEX('Lorri 401b'!L:L,MATCH('Retirement Calculator'!A1105,'Lorri 401b'!N:N,0),0)</f>
        <v>-27384236.350375995</v>
      </c>
      <c r="S1105" s="25">
        <f t="shared" ca="1" si="1047"/>
        <v>-27385769.774911549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-9970.4253248120422</v>
      </c>
      <c r="R1106" s="25">
        <f t="array" aca="1" ref="R1106" ca="1">INDEX('Lorri 401b'!L:L,MATCH('Retirement Calculator'!A1106,'Lorri 401b'!N:N,0),0)</f>
        <v>-27520082.869115118</v>
      </c>
      <c r="S1106" s="25">
        <f t="shared" ca="1" si="1047"/>
        <v>-27530053.29443993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-18442.580284026528</v>
      </c>
      <c r="R1107" s="25">
        <f t="array" aca="1" ref="R1107" ca="1">INDEX('Lorri 401b'!L:L,MATCH('Retirement Calculator'!A1107,'Lorri 401b'!N:N,0),0)</f>
        <v>-27656495.415015653</v>
      </c>
      <c r="S1107" s="25">
        <f t="shared" ca="1" si="1047"/>
        <v>-27674937.995299678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-26950.035888904407</v>
      </c>
      <c r="R1108" s="25">
        <f t="array" aca="1" ref="R1108" ca="1">INDEX('Lorri 401b'!L:L,MATCH('Retirement Calculator'!A1108,'Lorri 401b'!N:N,0),0)</f>
        <v>-27793476.346524104</v>
      </c>
      <c r="S1108" s="25">
        <f t="shared" ca="1" si="1047"/>
        <v>-27820426.382413007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-35492.939225469272</v>
      </c>
      <c r="R1109" s="25">
        <f t="array" aca="1" ref="R1109" ca="1">INDEX('Lorri 401b'!L:L,MATCH('Retirement Calculator'!A1109,'Lorri 401b'!N:N,0),0)</f>
        <v>-27931028.031913843</v>
      </c>
      <c r="S1109" s="25">
        <f t="shared" ca="1" si="1047"/>
        <v>-27966520.971139312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-44071.437992603162</v>
      </c>
      <c r="R1110" s="25">
        <f t="array" aca="1" ref="R1110" ca="1">INDEX('Lorri 401b'!L:L,MATCH('Retirement Calculator'!A1110,'Lorri 401b'!N:N,0),0)</f>
        <v>-28069152.849326041</v>
      </c>
      <c r="S1110" s="25">
        <f t="shared" ca="1" si="1047"/>
        <v>-28113224.287318643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-52685.68050460011</v>
      </c>
      <c r="R1111" s="25">
        <f t="array" aca="1" ref="R1111" ca="1">INDEX('Lorri 401b'!L:L,MATCH('Retirement Calculator'!A1111,'Lorri 401b'!N:N,0),0)</f>
        <v>-28207853.186810788</v>
      </c>
      <c r="S1111" s="25">
        <f t="shared" ca="1" si="1047"/>
        <v>-28260538.867315389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-61335.815693730379</v>
      </c>
      <c r="R1112" s="25">
        <f t="array" aca="1" ref="R1112" ca="1">INDEX('Lorri 401b'!L:L,MATCH('Retirement Calculator'!A1112,'Lorri 401b'!N:N,0),0)</f>
        <v>-28347131.442368388</v>
      </c>
      <c r="S1112" s="25">
        <f t="shared" ca="1" si="1047"/>
        <v>-28408467.258062117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-70021.993112815369</v>
      </c>
      <c r="R1113" s="25">
        <f t="array" aca="1" ref="R1113" ca="1">INDEX('Lorri 401b'!L:L,MATCH('Retirement Calculator'!A1113,'Lorri 401b'!N:N,0),0)</f>
        <v>-28486990.02399081</v>
      </c>
      <c r="S1113" s="25">
        <f t="shared" ca="1" si="1047"/>
        <v>-28557012.017103624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-78744.362937813203</v>
      </c>
      <c r="R1114" s="25">
        <f t="array" aca="1" ref="R1114" ca="1">INDEX('Lorri 401b'!L:L,MATCH('Retirement Calculator'!A1114,'Lorri 401b'!N:N,0),0)</f>
        <v>-28627431.349703327</v>
      </c>
      <c r="S1114" s="25">
        <f t="shared" ca="1" si="1047"/>
        <v>-28706175.712641139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-87503.075970415186</v>
      </c>
      <c r="R1115" s="25">
        <f t="array" aca="1" ref="R1115" ca="1">INDEX('Lorri 401b'!L:L,MATCH('Retirement Calculator'!A1115,'Lorri 401b'!N:N,0),0)</f>
        <v>-28768457.847606312</v>
      </c>
      <c r="S1115" s="25">
        <f t="shared" ca="1" si="1047"/>
        <v>-28855960.923576728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-96298.283640653011</v>
      </c>
      <c r="R1116" s="25">
        <f t="array" aca="1" ref="R1116" ca="1">INDEX('Lorri 401b'!L:L,MATCH('Retirement Calculator'!A1116,'Lorri 401b'!N:N,0),0)</f>
        <v>-28910071.955917228</v>
      </c>
      <c r="S1116" s="25">
        <f t="shared" ca="1" si="1047"/>
        <v>-29006370.239557881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-105130.13800951683</v>
      </c>
      <c r="R1117" s="25">
        <f t="array" aca="1" ref="R1117" ca="1">INDEX('Lorri 401b'!L:L,MATCH('Retirement Calculator'!A1117,'Lorri 401b'!N:N,0),0)</f>
        <v>-29052276.12301277</v>
      </c>
      <c r="S1117" s="25">
        <f t="shared" ca="1" si="1047"/>
        <v>-29157406.261022288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-113998.79177158425</v>
      </c>
      <c r="R1118" s="25">
        <f t="array" aca="1" ref="R1118" ca="1">INDEX('Lorri 401b'!L:L,MATCH('Retirement Calculator'!A1118,'Lorri 401b'!N:N,0),0)</f>
        <v>-29195072.807471212</v>
      </c>
      <c r="S1118" s="25">
        <f t="shared" ca="1" si="1047"/>
        <v>-29309071.599242795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-122904.39825766029</v>
      </c>
      <c r="R1119" s="25">
        <f t="array" aca="1" ref="R1119" ca="1">INDEX('Lorri 401b'!L:L,MATCH('Retirement Calculator'!A1119,'Lorri 401b'!N:N,0),0)</f>
        <v>-29338464.478114896</v>
      </c>
      <c r="S1119" s="25">
        <f t="shared" ca="1" si="1047"/>
        <v>-29461368.876372557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-131847.11143742831</v>
      </c>
      <c r="R1120" s="25">
        <f t="array" aca="1" ref="R1120" ca="1">INDEX('Lorri 401b'!L:L,MATCH('Retirement Calculator'!A1120,'Lorri 401b'!N:N,0),0)</f>
        <v>-29482453.614052929</v>
      </c>
      <c r="S1120" s="25">
        <f t="shared" ca="1" si="1047"/>
        <v>-29614300.725490358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-140827.08592211202</v>
      </c>
      <c r="R1121" s="25">
        <f t="array" aca="1" ref="R1121" ca="1">INDEX('Lorri 401b'!L:L,MATCH('Retirement Calculator'!A1121,'Lorri 401b'!N:N,0),0)</f>
        <v>-29627042.704724036</v>
      </c>
      <c r="S1121" s="25">
        <f t="shared" ca="1" si="1047"/>
        <v>-29767869.790646147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-149844.4769671486</v>
      </c>
      <c r="R1122" s="25">
        <f t="array" aca="1" ref="R1122" ca="1">INDEX('Lorri 401b'!L:L,MATCH('Retirement Calculator'!A1122,'Lorri 401b'!N:N,0),0)</f>
        <v>-29772234.249939609</v>
      </c>
      <c r="S1122" s="25">
        <f t="shared" ca="1" si="1047"/>
        <v>-29922078.726906758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-158899.44047487283</v>
      </c>
      <c r="R1123" s="25">
        <f t="array" aca="1" ref="R1123" ca="1">INDEX('Lorri 401b'!L:L,MATCH('Retirement Calculator'!A1123,'Lorri 401b'!N:N,0),0)</f>
        <v>-29918030.759926911</v>
      </c>
      <c r="S1123" s="25">
        <f t="shared" ca="1" si="1047"/>
        <v>-30076930.200401783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-167992.13299721255</v>
      </c>
      <c r="R1124" s="25">
        <f t="array" aca="1" ref="R1124" ca="1">INDEX('Lorri 401b'!L:L,MATCH('Retirement Calculator'!A1124,'Lorri 401b'!N:N,0),0)</f>
        <v>-30064434.755372494</v>
      </c>
      <c r="S1124" s="25">
        <f t="shared" ca="1" si="1047"/>
        <v>-30232426.888369706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-177122.71173839536</v>
      </c>
      <c r="R1125" s="25">
        <f t="array" aca="1" ref="R1125" ca="1">INDEX('Lorri 401b'!L:L,MATCH('Retirement Calculator'!A1125,'Lorri 401b'!N:N,0),0)</f>
        <v>-30211448.767465767</v>
      </c>
      <c r="S1125" s="25">
        <f t="shared" ca="1" si="1047"/>
        <v>-30388571.479204163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-186291.33455766644</v>
      </c>
      <c r="R1126" s="25">
        <f t="array" aca="1" ref="R1126" ca="1">INDEX('Lorri 401b'!L:L,MATCH('Retirement Calculator'!A1126,'Lorri 401b'!N:N,0),0)</f>
        <v>-30359075.33794276</v>
      </c>
      <c r="S1126" s="25">
        <f t="shared" ca="1" si="1047"/>
        <v>-30545366.672500428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-195498.15997201781</v>
      </c>
      <c r="R1127" s="25">
        <f t="array" aca="1" ref="R1127" ca="1">INDEX('Lorri 401b'!L:L,MATCH('Retirement Calculator'!A1127,'Lorri 401b'!N:N,0),0)</f>
        <v>-30507317.019130077</v>
      </c>
      <c r="S1127" s="25">
        <f t="shared" ca="1" si="1047"/>
        <v>-30702815.179102097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-204743.34715892898</v>
      </c>
      <c r="R1128" s="25">
        <f t="array" aca="1" ref="R1128" ca="1">INDEX('Lorri 401b'!L:L,MATCH('Retirement Calculator'!A1128,'Lorri 401b'!N:N,0),0)</f>
        <v>-30656176.373989008</v>
      </c>
      <c r="S1128" s="25">
        <f t="shared" ca="1" si="1047"/>
        <v>-30860919.721147936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-214027.05595911897</v>
      </c>
      <c r="R1129" s="25">
        <f t="array" aca="1" ref="R1129" ca="1">INDEX('Lorri 401b'!L:L,MATCH('Retirement Calculator'!A1129,'Lorri 401b'!N:N,0),0)</f>
        <v>-30805655.976159852</v>
      </c>
      <c r="S1129" s="25">
        <f t="shared" ca="1" si="1047"/>
        <v>-31019683.032118972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-223349.44687930972</v>
      </c>
      <c r="R1130" s="25">
        <f t="array" aca="1" ref="R1130" ca="1">INDEX('Lorri 401b'!L:L,MATCH('Retirement Calculator'!A1130,'Lorri 401b'!N:N,0),0)</f>
        <v>-30955758.410006408</v>
      </c>
      <c r="S1130" s="25">
        <f t="shared" ca="1" si="1047"/>
        <v>-31179107.856885716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-232710.68109500129</v>
      </c>
      <c r="R1131" s="25">
        <f t="array" aca="1" ref="R1131" ca="1">INDEX('Lorri 401b'!L:L,MATCH('Retirement Calculator'!A1131,'Lorri 401b'!N:N,0),0)</f>
        <v>-31106486.270660657</v>
      </c>
      <c r="S1131" s="25">
        <f t="shared" ca="1" si="1047"/>
        <v>-31339196.951755658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-242110.92045325824</v>
      </c>
      <c r="R1132" s="25">
        <f t="array" aca="1" ref="R1132" ca="1">INDEX('Lorri 401b'!L:L,MATCH('Retirement Calculator'!A1132,'Lorri 401b'!N:N,0),0)</f>
        <v>-31257842.164067633</v>
      </c>
      <c r="S1132" s="25">
        <f t="shared" ca="1" si="1047"/>
        <v>-31499953.084520891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-251550.32747550792</v>
      </c>
      <c r="R1133" s="25">
        <f t="array" aca="1" ref="R1133" ca="1">INDEX('Lorri 401b'!L:L,MATCH('Retirement Calculator'!A1133,'Lorri 401b'!N:N,0),0)</f>
        <v>-31409828.707030471</v>
      </c>
      <c r="S1133" s="25">
        <f t="shared" ca="1" si="1047"/>
        <v>-31661379.034505978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-261029.0653603503</v>
      </c>
      <c r="R1134" s="25">
        <f t="array" aca="1" ref="R1134" ca="1">INDEX('Lorri 401b'!L:L,MATCH('Retirement Calculator'!A1134,'Lorri 401b'!N:N,0),0)</f>
        <v>-31562448.527255654</v>
      </c>
      <c r="S1134" s="25">
        <f t="shared" ca="1" si="1047"/>
        <v>-31823477.592616003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-270547.29798637953</v>
      </c>
      <c r="R1135" s="25">
        <f t="array" aca="1" ref="R1135" ca="1">INDEX('Lorri 401b'!L:L,MATCH('Retirement Calculator'!A1135,'Lorri 401b'!N:N,0),0)</f>
        <v>-31715704.263398442</v>
      </c>
      <c r="S1135" s="25">
        <f t="shared" ca="1" si="1047"/>
        <v>-31986251.561384823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-280105.18991501722</v>
      </c>
      <c r="R1136" s="25">
        <f t="array" aca="1" ref="R1136" ca="1">INDEX('Lorri 401b'!L:L,MATCH('Retirement Calculator'!A1136,'Lorri 401b'!N:N,0),0)</f>
        <v>-31869598.565108489</v>
      </c>
      <c r="S1136" s="25">
        <f t="shared" ca="1" si="1047"/>
        <v>-32149703.755023506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-289702.90639335755</v>
      </c>
      <c r="R1137" s="25">
        <f t="array" aca="1" ref="R1137" ca="1">INDEX('Lorri 401b'!L:L,MATCH('Retirement Calculator'!A1137,'Lorri 401b'!N:N,0),0)</f>
        <v>-32024134.093075663</v>
      </c>
      <c r="S1137" s="25">
        <f t="shared" ca="1" si="1047"/>
        <v>-32313836.999469019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-299340.61335702433</v>
      </c>
      <c r="R1138" s="25">
        <f t="array" aca="1" ref="R1138" ca="1">INDEX('Lorri 401b'!L:L,MATCH('Retirement Calculator'!A1138,'Lorri 401b'!N:N,0),0)</f>
        <v>-32179313.519076034</v>
      </c>
      <c r="S1138" s="25">
        <f t="shared" ca="1" si="1047"/>
        <v>-32478654.132433061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-309018.47743303969</v>
      </c>
      <c r="R1139" s="25">
        <f t="array" aca="1" ref="R1139" ca="1">INDEX('Lorri 401b'!L:L,MATCH('Retirement Calculator'!A1139,'Lorri 401b'!N:N,0),0)</f>
        <v>-32335139.526018072</v>
      </c>
      <c r="S1139" s="25">
        <f t="shared" ca="1" si="1047"/>
        <v>-32644158.003451113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-318736.66594270512</v>
      </c>
      <c r="R1140" s="25">
        <f t="array" aca="1" ref="R1140" ca="1">INDEX('Lorri 401b'!L:L,MATCH('Retirement Calculator'!A1140,'Lorri 401b'!N:N,0),0)</f>
        <v>-32491614.807989035</v>
      </c>
      <c r="S1140" s="25">
        <f t="shared" ca="1" si="1047"/>
        <v>-32810351.473931741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-328495.34690449416</v>
      </c>
      <c r="R1141" s="25">
        <f t="array" aca="1" ref="R1141" ca="1">INDEX('Lorri 401b'!L:L,MATCH('Retirement Calculator'!A1141,'Lorri 401b'!N:N,0),0)</f>
        <v>-32648742.070301544</v>
      </c>
      <c r="S1141" s="25">
        <f t="shared" ca="1" si="1047"/>
        <v>-32977237.417206038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-338294.68903695734</v>
      </c>
      <c r="R1142" s="25">
        <f t="array" aca="1" ref="R1142" ca="1">INDEX('Lorri 401b'!L:L,MATCH('Retirement Calculator'!A1142,'Lorri 401b'!N:N,0),0)</f>
        <v>-32806524.029540356</v>
      </c>
      <c r="S1142" s="25">
        <f t="shared" ca="1" si="1047"/>
        <v>-33144818.718577314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-348134.86176163907</v>
      </c>
      <c r="R1143" s="25">
        <f t="array" aca="1" ref="R1143" ca="1">INDEX('Lorri 401b'!L:L,MATCH('Retirement Calculator'!A1143,'Lorri 401b'!N:N,0),0)</f>
        <v>-32964963.41360933</v>
      </c>
      <c r="S1143" s="25">
        <f t="shared" ca="1" si="1047"/>
        <v>-33313098.27537097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-358016.03520600701</v>
      </c>
      <c r="R1144" s="25">
        <f t="array" aca="1" ref="R1144" ca="1">INDEX('Lorri 401b'!L:L,MATCH('Retirement Calculator'!A1144,'Lorri 401b'!N:N,0),0)</f>
        <v>-33124062.961778589</v>
      </c>
      <c r="S1144" s="25">
        <f t="shared" ca="1" si="1047"/>
        <v>-33482078.996984597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-367938.38020639314</v>
      </c>
      <c r="R1145" s="25">
        <f t="array" aca="1" ref="R1145" ca="1">INDEX('Lorri 401b'!L:L,MATCH('Retirement Calculator'!A1145,'Lorri 401b'!N:N,0),0)</f>
        <v>-33283825.424731888</v>
      </c>
      <c r="S1145" s="25">
        <f t="shared" ca="1" si="1047"/>
        <v>-33651763.804938279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-377902.06831094756</v>
      </c>
      <c r="R1146" s="25">
        <f t="array" aca="1" ref="R1146" ca="1">INDEX('Lorri 401b'!L:L,MATCH('Retirement Calculator'!A1146,'Lorri 401b'!N:N,0),0)</f>
        <v>-33444253.564614158</v>
      </c>
      <c r="S1146" s="25">
        <f t="shared" ca="1" si="1047"/>
        <v>-33822155.632925108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-387907.27178260428</v>
      </c>
      <c r="R1147" s="25">
        <f t="array" aca="1" ref="R1147" ca="1">INDEX('Lorri 401b'!L:L,MATCH('Retirement Calculator'!A1147,'Lorri 401b'!N:N,0),0)</f>
        <v>-33605350.155079275</v>
      </c>
      <c r="S1147" s="25">
        <f t="shared" ca="1" si="1047"/>
        <v>-33993257.426861882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-397954.16360205959</v>
      </c>
      <c r="R1148" s="25">
        <f t="array" aca="1" ref="R1148" ca="1">INDEX('Lorri 401b'!L:L,MATCH('Retirement Calculator'!A1148,'Lorri 401b'!N:N,0),0)</f>
        <v>-33767117.981337994</v>
      </c>
      <c r="S1148" s="25">
        <f t="shared" ca="1" si="1047"/>
        <v>-34165072.144940056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-408042.91747076262</v>
      </c>
      <c r="R1149" s="25">
        <f t="array" aca="1" ref="R1149" ca="1">INDEX('Lorri 401b'!L:L,MATCH('Retirement Calculator'!A1149,'Lorri 401b'!N:N,0),0)</f>
        <v>-33929559.840206124</v>
      </c>
      <c r="S1149" s="25">
        <f t="shared" ca="1" si="1047"/>
        <v>-34337602.757676885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-418173.70781391859</v>
      </c>
      <c r="R1150" s="25">
        <f t="array" aca="1" ref="R1150" ca="1">INDEX('Lorri 401b'!L:L,MATCH('Retirement Calculator'!A1150,'Lorri 401b'!N:N,0),0)</f>
        <v>-34092678.54015287</v>
      </c>
      <c r="S1150" s="25">
        <f t="shared" ca="1" si="1047"/>
        <v>-34510852.247966789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-428346.70978350437</v>
      </c>
      <c r="R1151" s="25">
        <f t="array" aca="1" ref="R1151" ca="1">INDEX('Lorri 401b'!L:L,MATCH('Retirement Calculator'!A1151,'Lorri 401b'!N:N,0),0)</f>
        <v>-34256476.901349396</v>
      </c>
      <c r="S1151" s="25">
        <f t="shared" ca="1" si="1047"/>
        <v>-34684823.611132897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-438562.09926129674</v>
      </c>
      <c r="R1152" s="25">
        <f t="array" aca="1" ref="R1152" ca="1">INDEX('Lorri 401b'!L:L,MATCH('Retirement Calculator'!A1152,'Lorri 401b'!N:N,0),0)</f>
        <v>-34420957.755717576</v>
      </c>
      <c r="S1152" s="25">
        <f t="shared" ca="1" si="1047"/>
        <v>-34859519.854978874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-448820.05286191322</v>
      </c>
      <c r="R1153" s="25">
        <f t="array" aca="1" ref="R1153" ca="1">INDEX('Lorri 401b'!L:L,MATCH('Retirement Calculator'!A1153,'Lorri 401b'!N:N,0),0)</f>
        <v>-34586123.946978956</v>
      </c>
      <c r="S1153" s="25">
        <f t="shared" ca="1" si="1047"/>
        <v>-35034943.99984087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-459120.74793586566</v>
      </c>
      <c r="R1154" s="25">
        <f t="array" aca="1" ref="R1154" ca="1">INDEX('Lorri 401b'!L:L,MATCH('Retirement Calculator'!A1154,'Lorri 401b'!N:N,0),0)</f>
        <v>-34751978.330703922</v>
      </c>
      <c r="S1154" s="25">
        <f t="shared" ca="1" si="1047"/>
        <v>-35211099.07863979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-469464.36257262621</v>
      </c>
      <c r="R1155" s="25">
        <f t="array" aca="1" ref="R1155" ca="1">INDEX('Lorri 401b'!L:L,MATCH('Retirement Calculator'!A1155,'Lorri 401b'!N:N,0),0)</f>
        <v>-34918523.774361074</v>
      </c>
      <c r="S1155" s="25">
        <f t="shared" ca="1" si="1047"/>
        <v>-35387988.136933699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-479851.07560370659</v>
      </c>
      <c r="R1156" s="25">
        <f t="array" aca="1" ref="R1156" ca="1">INDEX('Lorri 401b'!L:L,MATCH('Retirement Calculator'!A1156,'Lorri 401b'!N:N,0),0)</f>
        <v>-35085763.157366797</v>
      </c>
      <c r="S1156" s="25">
        <f t="shared" ca="1" si="1047"/>
        <v>-35565614.232970506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-490281.06660574977</v>
      </c>
      <c r="R1157" s="25">
        <f t="array" aca="1" ref="R1157" ca="1">INDEX('Lorri 401b'!L:L,MATCH('Retirement Calculator'!A1157,'Lorri 401b'!N:N,0),0)</f>
        <v>-35253699.371135049</v>
      </c>
      <c r="S1157" s="25">
        <f t="shared" ca="1" si="1047"/>
        <v>-35743980.437740795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-500754.51590363483</v>
      </c>
      <c r="R1158" s="25">
        <f t="array" aca="1" ref="R1158" ca="1">INDEX('Lorri 401b'!L:L,MATCH('Retirement Calculator'!A1158,'Lorri 401b'!N:N,0),0)</f>
        <v>-35422335.319127336</v>
      </c>
      <c r="S1158" s="25">
        <f t="shared" ca="1" si="1047"/>
        <v>-35923089.835030973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-511271.60457359441</v>
      </c>
      <c r="R1159" s="25">
        <f t="array" aca="1" ref="R1159" ca="1">INDEX('Lorri 401b'!L:L,MATCH('Retirement Calculator'!A1159,'Lorri 401b'!N:N,0),0)</f>
        <v>-35591673.916902922</v>
      </c>
      <c r="S1159" s="25">
        <f t="shared" ca="1" si="1047"/>
        <v>-36102945.521476515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-521832.51444634551</v>
      </c>
      <c r="R1160" s="25">
        <f t="array" aca="1" ref="R1160" ca="1">INDEX('Lorri 401b'!L:L,MATCH('Retirement Calculator'!A1160,'Lorri 401b'!N:N,0),0)</f>
        <v>-35761718.09216924</v>
      </c>
      <c r="S1160" s="25">
        <f t="shared" ca="1" si="1047"/>
        <v>-36283550.606615588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-532437.42811023304</v>
      </c>
      <c r="R1161" s="25">
        <f t="array" aca="1" ref="R1161" ca="1">INDEX('Lorri 401b'!L:L,MATCH('Retirement Calculator'!A1161,'Lorri 401b'!N:N,0),0)</f>
        <v>-35932470.7848325</v>
      </c>
      <c r="S1161" s="25">
        <f t="shared" ca="1" si="1047"/>
        <v>-36464908.212942734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-543086.52891438676</v>
      </c>
      <c r="R1162" s="25">
        <f t="array" aca="1" ref="R1162" ca="1">INDEX('Lorri 401b'!L:L,MATCH('Retirement Calculator'!A1162,'Lorri 401b'!N:N,0),0)</f>
        <v>-36103934.947048523</v>
      </c>
      <c r="S1162" s="25">
        <f t="shared" ca="1" si="1047"/>
        <v>-36647021.475962907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-553780.0009718911</v>
      </c>
      <c r="R1163" s="25">
        <f t="array" aca="1" ref="R1163" ca="1">INDEX('Lorri 401b'!L:L,MATCH('Retirement Calculator'!A1163,'Lorri 401b'!N:N,0),0)</f>
        <v>-36276113.543273777</v>
      </c>
      <c r="S1163" s="25">
        <f t="shared" ca="1" si="1047"/>
        <v>-36829893.544245668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-564518.02916296839</v>
      </c>
      <c r="R1164" s="25">
        <f t="array" aca="1" ref="R1164" ca="1">INDEX('Lorri 401b'!L:L,MATCH('Retirement Calculator'!A1164,'Lorri 401b'!N:N,0),0)</f>
        <v>-36449009.550316639</v>
      </c>
      <c r="S1164" s="25">
        <f t="shared" ca="1" si="1047"/>
        <v>-37013527.579479605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-575300.79913817521</v>
      </c>
      <c r="R1165" s="25">
        <f t="array" aca="1" ref="R1165" ca="1">INDEX('Lorri 401b'!L:L,MATCH('Retirement Calculator'!A1165,'Lorri 401b'!N:N,0),0)</f>
        <v>-36622625.957388848</v>
      </c>
      <c r="S1165" s="25">
        <f t="shared" ca="1" si="1047"/>
        <v>-37197926.756527022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-586128.49732161209</v>
      </c>
      <c r="R1166" s="25">
        <f t="array" aca="1" ref="R1166" ca="1">INDEX('Lorri 401b'!L:L,MATCH('Retirement Calculator'!A1166,'Lorri 401b'!N:N,0),0)</f>
        <v>-36796965.766157188</v>
      </c>
      <c r="S1166" s="25">
        <f t="shared" ca="1" si="1047"/>
        <v>-37383094.263478801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-597001.3109141466</v>
      </c>
      <c r="R1167" s="25">
        <f t="array" aca="1" ref="R1167" ca="1">INDEX('Lorri 401b'!L:L,MATCH('Retirement Calculator'!A1167,'Lorri 401b'!N:N,0),0)</f>
        <v>-36972031.990795396</v>
      </c>
      <c r="S1167" s="25">
        <f t="shared" ca="1" si="1047"/>
        <v>-37569033.30170954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-607919.42789664993</v>
      </c>
      <c r="R1168" s="25">
        <f t="array" aca="1" ref="R1168" ca="1">INDEX('Lorri 401b'!L:L,MATCH('Retirement Calculator'!A1168,'Lorri 401b'!N:N,0),0)</f>
        <v>-37147827.658036262</v>
      </c>
      <c r="S1168" s="25">
        <f t="shared" ca="1" si="1047"/>
        <v>-37755747.08593291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-618883.03703324706</v>
      </c>
      <c r="R1169" s="25">
        <f t="array" aca="1" ref="R1169" ca="1">INDEX('Lorri 401b'!L:L,MATCH('Retirement Calculator'!A1169,'Lorri 401b'!N:N,0),0)</f>
        <v>-37324355.807223968</v>
      </c>
      <c r="S1169" s="25">
        <f t="shared" ca="1" si="1047"/>
        <v>-37943238.844257213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-629892.32787458005</v>
      </c>
      <c r="R1170" s="25">
        <f t="array" aca="1" ref="R1170" ca="1">INDEX('Lorri 401b'!L:L,MATCH('Retirement Calculator'!A1170,'Lorri 401b'!N:N,0),0)</f>
        <v>-37501619.490366623</v>
      </c>
      <c r="S1170" s="25">
        <f t="shared" ca="1" si="1047"/>
        <v>-38131511.818241201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-640947.49076108518</v>
      </c>
      <c r="R1171" s="25">
        <f t="array" aca="1" ref="R1171" ca="1">INDEX('Lorri 401b'!L:L,MATCH('Retirement Calculator'!A1171,'Lorri 401b'!N:N,0),0)</f>
        <v>-37679621.772189036</v>
      </c>
      <c r="S1171" s="25">
        <f t="shared" ca="1" si="1047"/>
        <v>-38320569.262950122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61" activePane="bottomLeft" state="frozen"/>
      <selection pane="bottomLeft" activeCell="C82" sqref="C82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16.169863013698631</v>
      </c>
      <c r="R1" s="400"/>
      <c r="S1" s="400"/>
      <c r="T1" s="400"/>
      <c r="U1" s="400"/>
      <c r="V1" s="401">
        <f ca="1">(TODAY()-B16)/365</f>
        <v>16.665753424657535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18.920547945205481</v>
      </c>
      <c r="B2" s="338">
        <v>39356</v>
      </c>
      <c r="C2" s="338">
        <f ca="1">TODAY()</f>
        <v>46262</v>
      </c>
      <c r="D2" s="399">
        <f>-(SUM(D7:D82))</f>
        <v>-449565.82000000007</v>
      </c>
      <c r="E2" s="399">
        <f>(H83+L83+Q83+V83)*-1</f>
        <v>1160645.27</v>
      </c>
      <c r="F2" s="285">
        <f ca="1">D4</f>
        <v>0.11678696274757383</v>
      </c>
      <c r="G2" s="402">
        <f ca="1">(72/(F2*100))</f>
        <v>6.1650717088706672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0.11678696274757383</v>
      </c>
      <c r="E4" s="400"/>
      <c r="F4" s="296"/>
      <c r="G4" s="296"/>
      <c r="H4" s="296"/>
      <c r="I4" s="400"/>
      <c r="J4" s="296">
        <f ca="1">XIRR(H8:H83,B8:B83)</f>
        <v>0.11846707463264464</v>
      </c>
      <c r="K4" s="296"/>
      <c r="L4" s="296"/>
      <c r="M4" s="296"/>
      <c r="N4" s="400"/>
      <c r="O4" s="296">
        <f ca="1">XIRR(L7:L83,B7:B83)</f>
        <v>0.11561662554740906</v>
      </c>
      <c r="P4" s="296"/>
      <c r="Q4" s="296"/>
      <c r="R4" s="400"/>
      <c r="S4" s="400"/>
      <c r="T4" s="296">
        <f ca="1">XIRR(Q18:Q83,B18:B83)</f>
        <v>0.11564155220985414</v>
      </c>
      <c r="U4" s="296"/>
      <c r="V4" s="296"/>
      <c r="W4" s="296"/>
      <c r="X4" s="400"/>
      <c r="Y4" s="296">
        <f ca="1">XIRR(V16:V83,B16:B83)</f>
        <v>0.11533830761909483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3"/>
      <c r="F5" s="563"/>
      <c r="G5" s="548"/>
      <c r="H5" s="568" t="s">
        <v>599</v>
      </c>
      <c r="I5" s="563"/>
      <c r="J5" s="563"/>
      <c r="K5" s="548"/>
      <c r="L5" s="569" t="s">
        <v>600</v>
      </c>
      <c r="M5" s="563"/>
      <c r="N5" s="563"/>
      <c r="O5" s="563"/>
      <c r="P5" s="548"/>
      <c r="Q5" s="568" t="s">
        <v>601</v>
      </c>
      <c r="R5" s="563"/>
      <c r="S5" s="563"/>
      <c r="T5" s="563"/>
      <c r="U5" s="548"/>
      <c r="V5" s="569" t="s">
        <v>602</v>
      </c>
      <c r="W5" s="563"/>
      <c r="X5" s="563"/>
      <c r="Y5" s="563"/>
      <c r="Z5" s="548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59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56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53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50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51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58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42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55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46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63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44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60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54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48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49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62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45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57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61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47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52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43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41</v>
      </c>
      <c r="B82" s="411">
        <v>46204</v>
      </c>
      <c r="C82" s="411">
        <v>46249</v>
      </c>
      <c r="D82" s="399">
        <f t="shared" si="0"/>
        <v>5109.75</v>
      </c>
      <c r="E82" s="341">
        <f t="shared" si="87"/>
        <v>32243.229999999996</v>
      </c>
      <c r="F82" s="341">
        <f t="shared" si="87"/>
        <v>1160645.27</v>
      </c>
      <c r="G82" s="285">
        <f t="shared" si="4"/>
        <v>2.8638840984256193E-2</v>
      </c>
      <c r="H82" s="408">
        <v>1202.8800000000001</v>
      </c>
      <c r="I82" s="408">
        <v>13745.1</v>
      </c>
      <c r="J82" s="408">
        <f t="shared" si="9"/>
        <v>455542.58999999997</v>
      </c>
      <c r="K82" s="412">
        <f t="shared" si="5"/>
        <v>3.1154177377607985E-2</v>
      </c>
      <c r="L82" s="409">
        <v>580.29</v>
      </c>
      <c r="M82" s="409"/>
      <c r="N82" s="409">
        <v>3752.86</v>
      </c>
      <c r="O82" s="409">
        <f t="shared" si="82"/>
        <v>147477.63999999996</v>
      </c>
      <c r="P82" s="413">
        <f t="shared" si="7"/>
        <v>2.616425244851079E-2</v>
      </c>
      <c r="Q82" s="408">
        <v>2217.7199999999998</v>
      </c>
      <c r="R82" s="408">
        <v>-4.75</v>
      </c>
      <c r="S82" s="408">
        <v>11604.1</v>
      </c>
      <c r="T82" s="408">
        <f t="shared" si="21"/>
        <v>427201.25999999989</v>
      </c>
      <c r="U82" s="412">
        <f t="shared" si="22"/>
        <v>2.7995885576368534E-2</v>
      </c>
      <c r="V82" s="409">
        <v>1108.8599999999999</v>
      </c>
      <c r="W82" s="409">
        <v>-4.75</v>
      </c>
      <c r="X82" s="409">
        <v>3141.17</v>
      </c>
      <c r="Y82" s="409">
        <f t="shared" si="17"/>
        <v>130423.78000000006</v>
      </c>
      <c r="Z82" s="413">
        <f t="shared" si="18"/>
        <v>2.4785744320753877E-2</v>
      </c>
    </row>
    <row r="83" spans="1:26" ht="11.25" customHeight="1" x14ac:dyDescent="0.3">
      <c r="A83" s="424"/>
      <c r="B83" s="411">
        <f ca="1">TODAY()</f>
        <v>46262</v>
      </c>
      <c r="C83" s="425"/>
      <c r="D83" s="426">
        <f>-F82</f>
        <v>-1160645.27</v>
      </c>
      <c r="E83" s="426"/>
      <c r="F83" s="426"/>
      <c r="G83" s="426"/>
      <c r="H83" s="426">
        <f>-J82</f>
        <v>-455542.58999999997</v>
      </c>
      <c r="I83" s="427"/>
      <c r="J83" s="426"/>
      <c r="K83" s="426"/>
      <c r="L83" s="426">
        <f>-O82</f>
        <v>-147477.63999999996</v>
      </c>
      <c r="M83" s="426"/>
      <c r="N83" s="427"/>
      <c r="O83" s="426"/>
      <c r="P83" s="426"/>
      <c r="Q83" s="426">
        <f>-T82</f>
        <v>-427201.25999999989</v>
      </c>
      <c r="R83" s="426"/>
      <c r="S83" s="426"/>
      <c r="T83" s="426"/>
      <c r="U83" s="426"/>
      <c r="V83" s="426">
        <f>-Y82</f>
        <v>-130423.78000000006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59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5.6803511340618826E-2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17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-6.2209935327223916E-2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2.3401081914843854E-2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46262</v>
      </c>
      <c r="D1" s="570" t="s">
        <v>622</v>
      </c>
      <c r="E1" s="548"/>
      <c r="F1" s="570" t="s">
        <v>623</v>
      </c>
      <c r="G1" s="548"/>
      <c r="H1" s="570" t="s">
        <v>624</v>
      </c>
      <c r="I1" s="548"/>
      <c r="J1" s="570" t="s">
        <v>625</v>
      </c>
      <c r="K1" s="548"/>
      <c r="L1" s="431"/>
      <c r="M1" s="431"/>
      <c r="N1" s="432">
        <f>R1/Q1</f>
        <v>0.22415375262239876</v>
      </c>
      <c r="O1" s="571" t="s">
        <v>626</v>
      </c>
      <c r="P1" s="557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175500</v>
      </c>
      <c r="J2" s="435" t="s">
        <v>548</v>
      </c>
      <c r="K2" s="436">
        <f>I2</f>
        <v>175500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13.760438056125942</v>
      </c>
      <c r="D3" s="429" t="s">
        <v>633</v>
      </c>
      <c r="E3" s="441">
        <f ca="1">'TSP-401K'!J4</f>
        <v>0.11846707463264464</v>
      </c>
      <c r="F3" s="429" t="s">
        <v>633</v>
      </c>
      <c r="G3" s="441">
        <f ca="1">'TSP-401K'!O4</f>
        <v>0.11561662554740906</v>
      </c>
      <c r="H3" s="429" t="s">
        <v>633</v>
      </c>
      <c r="I3" s="441">
        <f ca="1">'TSP-401K'!T4</f>
        <v>0.11564155220985414</v>
      </c>
      <c r="J3" s="429" t="s">
        <v>633</v>
      </c>
      <c r="K3" s="441">
        <f ca="1">'TSP-401K'!Y4</f>
        <v>0.11533830761909483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13.760438056125942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1160645.27</v>
      </c>
      <c r="D6" s="429" t="s">
        <v>637</v>
      </c>
      <c r="E6" s="445">
        <f>'TSP-401K'!H83*-1</f>
        <v>455542.58999999997</v>
      </c>
      <c r="F6" s="429" t="s">
        <v>637</v>
      </c>
      <c r="G6" s="445">
        <f>'TSP-401K'!L83*-1</f>
        <v>147477.63999999996</v>
      </c>
      <c r="H6" s="429" t="s">
        <v>637</v>
      </c>
      <c r="I6" s="445">
        <f>'TSP-401K'!Q83*-1</f>
        <v>427201.25999999989</v>
      </c>
      <c r="J6" s="429" t="s">
        <v>637</v>
      </c>
      <c r="K6" s="445">
        <f>'TSP-401K'!V83*-1</f>
        <v>130423.78000000006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638</v>
      </c>
      <c r="C8" s="445">
        <f ca="1">E8+G8+I8+K8</f>
        <v>7100998.5721425302</v>
      </c>
      <c r="D8" s="429" t="s">
        <v>639</v>
      </c>
      <c r="E8" s="445">
        <f ca="1">FV(E3/26,C3*26,-(E2*0.1)/26,-E6,1)</f>
        <v>2677993.0002300367</v>
      </c>
      <c r="F8" s="429" t="s">
        <v>639</v>
      </c>
      <c r="G8" s="445">
        <f ca="1">FV(G3/12,12*C3,-(G2*0.1)/12,-G6,1)</f>
        <v>779227.28854889271</v>
      </c>
      <c r="H8" s="429" t="s">
        <v>639</v>
      </c>
      <c r="I8" s="445">
        <f ca="1">FV(I3/24,C5*24,-(I2*0.1)/24,-I6,1)</f>
        <v>2682963.5107986433</v>
      </c>
      <c r="J8" s="429" t="s">
        <v>639</v>
      </c>
      <c r="K8" s="445">
        <f ca="1">FV(K3/24,C5*24,-(K2*0.055)/24,-K6,1)</f>
        <v>960814.77256495715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3457220.2887789295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91.25</v>
      </c>
      <c r="C4" s="463">
        <f ca="1">(SUMIFS(H:H,I:I,"&gt;0",L:L,"&lt;0"))</f>
        <v>1095</v>
      </c>
      <c r="D4" s="456">
        <f t="array" aca="1" ref="D4" ca="1">INDEX(N:N,MATCH(C4,H:H,0),0)</f>
        <v>84585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3457220.2887789295</v>
      </c>
      <c r="C8" s="447">
        <f t="shared" ref="C8:C136" si="0">SUMIF(G:G,A8,J:J)</f>
        <v>398963.19893278764</v>
      </c>
      <c r="D8" s="447">
        <f ca="1">SUMIF(G:G,1,K:K)</f>
        <v>165905.88525104299</v>
      </c>
      <c r="E8" s="447">
        <f t="shared" ref="E8:E136" ca="1" si="1">B8-C8+D8</f>
        <v>3224162.9750971845</v>
      </c>
      <c r="F8" s="431"/>
      <c r="G8" s="459">
        <v>1</v>
      </c>
      <c r="H8" s="459">
        <v>1</v>
      </c>
      <c r="I8" s="444">
        <f ca="1">B1</f>
        <v>3457220.2887789295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14266.555648060543</v>
      </c>
      <c r="L8" s="444">
        <f t="shared" ref="L8:L262" ca="1" si="3">I8-J8+K8</f>
        <v>3438239.9111825912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3224162.9750971845</v>
      </c>
      <c r="C9" s="447">
        <f t="shared" si="0"/>
        <v>398963.19893278764</v>
      </c>
      <c r="D9" s="447">
        <f ca="1">SUMIF(G:G,2,K:K)</f>
        <v>153982.2307678666</v>
      </c>
      <c r="E9" s="447">
        <f t="shared" ca="1" si="1"/>
        <v>2979182.0069322633</v>
      </c>
      <c r="F9" s="431"/>
      <c r="G9" s="459">
        <v>1</v>
      </c>
      <c r="H9" s="459">
        <v>2</v>
      </c>
      <c r="I9" s="444">
        <f t="shared" ref="I9:I263" ca="1" si="5">L8</f>
        <v>3438239.9111825912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14187.470741409135</v>
      </c>
      <c r="L9" s="444">
        <f t="shared" ca="1" si="3"/>
        <v>3419180.4486796018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2979182.0069322633</v>
      </c>
      <c r="C10" s="447">
        <f t="shared" si="0"/>
        <v>398963.19893278764</v>
      </c>
      <c r="D10" s="447">
        <f ca="1">SUMIF(G:G,3,K:K)</f>
        <v>141448.53949164489</v>
      </c>
      <c r="E10" s="447">
        <f t="shared" ca="1" si="1"/>
        <v>2721667.3474911209</v>
      </c>
      <c r="F10" s="431"/>
      <c r="G10" s="459">
        <v>1</v>
      </c>
      <c r="H10" s="459">
        <v>3</v>
      </c>
      <c r="I10" s="444">
        <f t="shared" ca="1" si="5"/>
        <v>3419180.4486796018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14108.056314313346</v>
      </c>
      <c r="L10" s="444">
        <f t="shared" ca="1" si="3"/>
        <v>3400041.5717495163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2721667.3474911209</v>
      </c>
      <c r="C11" s="447">
        <f t="shared" si="0"/>
        <v>394307.19893278764</v>
      </c>
      <c r="D11" s="447">
        <f ca="1">SUMIF(G:G,4,K:K)</f>
        <v>128341.97427966338</v>
      </c>
      <c r="E11" s="447">
        <f t="shared" ca="1" si="1"/>
        <v>2455702.122837997</v>
      </c>
      <c r="F11" s="431"/>
      <c r="G11" s="459">
        <v>1</v>
      </c>
      <c r="H11" s="459">
        <v>4</v>
      </c>
      <c r="I11" s="444">
        <f t="shared" ca="1" si="5"/>
        <v>3400041.5717495163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14028.310993771322</v>
      </c>
      <c r="L11" s="444">
        <f t="shared" ca="1" si="3"/>
        <v>3380822.949498889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2455702.122837997</v>
      </c>
      <c r="C12" s="447">
        <f t="shared" si="0"/>
        <v>389651.19893278764</v>
      </c>
      <c r="D12" s="447">
        <f ca="1">SUMIF(G:G,5,K:K)</f>
        <v>114922.40861272287</v>
      </c>
      <c r="E12" s="447">
        <f t="shared" ca="1" si="1"/>
        <v>2180973.3325179322</v>
      </c>
      <c r="F12" s="431"/>
      <c r="G12" s="459">
        <v>1</v>
      </c>
      <c r="H12" s="459">
        <v>5</v>
      </c>
      <c r="I12" s="444">
        <f t="shared" ca="1" si="5"/>
        <v>3380822.949498889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13948.233401060375</v>
      </c>
      <c r="L12" s="444">
        <f t="shared" ca="1" si="3"/>
        <v>3361524.2496555508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2180973.3325179322</v>
      </c>
      <c r="C13" s="447">
        <f t="shared" si="0"/>
        <v>272655.17935989378</v>
      </c>
      <c r="D13" s="447">
        <f ca="1">SUMIF(G:G,6,K:K)</f>
        <v>102337.36269754518</v>
      </c>
      <c r="E13" s="447">
        <f t="shared" ca="1" si="1"/>
        <v>2010655.5158555836</v>
      </c>
      <c r="F13" s="431"/>
      <c r="G13" s="459">
        <v>1</v>
      </c>
      <c r="H13" s="459">
        <v>6</v>
      </c>
      <c r="I13" s="444">
        <f t="shared" ca="1" si="5"/>
        <v>3361524.2496555508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13867.822151713133</v>
      </c>
      <c r="L13" s="444">
        <f t="shared" ca="1" si="3"/>
        <v>3342145.1385628651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2010655.5158555836</v>
      </c>
      <c r="C14" s="447">
        <f t="shared" si="0"/>
        <v>108860.75195784221</v>
      </c>
      <c r="D14" s="447">
        <f ca="1">SUMIF(G:G,7,K:K)</f>
        <v>99875.123745890494</v>
      </c>
      <c r="E14" s="447">
        <f t="shared" ca="1" si="1"/>
        <v>2001669.887643632</v>
      </c>
      <c r="F14" s="431"/>
      <c r="G14" s="459">
        <v>1</v>
      </c>
      <c r="H14" s="459">
        <v>7</v>
      </c>
      <c r="I14" s="444">
        <f t="shared" ca="1" si="5"/>
        <v>3342145.1385628651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13787.075855493609</v>
      </c>
      <c r="L14" s="444">
        <f t="shared" ca="1" si="3"/>
        <v>3322685.2811739598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2001669.887643632</v>
      </c>
      <c r="C15" s="447">
        <f t="shared" si="0"/>
        <v>108860.75195784221</v>
      </c>
      <c r="D15" s="447">
        <f ca="1">SUMIF(G:G,8,K:K)</f>
        <v>99415.401952907341</v>
      </c>
      <c r="E15" s="447">
        <f t="shared" ca="1" si="1"/>
        <v>1992224.5376386973</v>
      </c>
      <c r="F15" s="431"/>
      <c r="G15" s="459">
        <v>1</v>
      </c>
      <c r="H15" s="459">
        <v>8</v>
      </c>
      <c r="I15" s="444">
        <f t="shared" ca="1" si="5"/>
        <v>3322685.2811739598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13705.993116373169</v>
      </c>
      <c r="L15" s="444">
        <f t="shared" ca="1" si="3"/>
        <v>3303144.3410459342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1992224.5376386973</v>
      </c>
      <c r="C16" s="447">
        <f t="shared" si="0"/>
        <v>101423.65635784219</v>
      </c>
      <c r="D16" s="447">
        <f ca="1">SUMIF(G:G,9,K:K)</f>
        <v>99120.694006836973</v>
      </c>
      <c r="E16" s="447">
        <f t="shared" ca="1" si="1"/>
        <v>1989921.575287692</v>
      </c>
      <c r="F16" s="431"/>
      <c r="G16" s="459">
        <v>1</v>
      </c>
      <c r="H16" s="459">
        <v>9</v>
      </c>
      <c r="I16" s="444">
        <f t="shared" ca="1" si="5"/>
        <v>3303144.3410459342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13624.572532506398</v>
      </c>
      <c r="L16" s="444">
        <f t="shared" ca="1" si="3"/>
        <v>3283521.9803340416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1989921.575287692</v>
      </c>
      <c r="C17" s="447">
        <f t="shared" si="0"/>
        <v>100747.55675784221</v>
      </c>
      <c r="D17" s="447">
        <f ca="1">SUMIF(G:G,10,K:K)</f>
        <v>99037.460620902464</v>
      </c>
      <c r="E17" s="447">
        <f t="shared" ca="1" si="1"/>
        <v>1988211.4791507523</v>
      </c>
      <c r="F17" s="431"/>
      <c r="G17" s="459">
        <v>1</v>
      </c>
      <c r="H17" s="459">
        <v>10</v>
      </c>
      <c r="I17" s="444">
        <f t="shared" ca="1" si="5"/>
        <v>3283521.9803340416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13542.812696206845</v>
      </c>
      <c r="L17" s="444">
        <f t="shared" ca="1" si="3"/>
        <v>3263817.8597858497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1988211.4791507523</v>
      </c>
      <c r="C18" s="447">
        <f t="shared" si="0"/>
        <v>100747.55675784221</v>
      </c>
      <c r="D18" s="447">
        <f ca="1">SUMIF(G:G,11,K:K)</f>
        <v>98949.968856976411</v>
      </c>
      <c r="E18" s="447">
        <f t="shared" ca="1" si="1"/>
        <v>1986413.8912498865</v>
      </c>
      <c r="F18" s="431"/>
      <c r="G18" s="459">
        <v>1</v>
      </c>
      <c r="H18" s="459">
        <v>11</v>
      </c>
      <c r="I18" s="444">
        <f t="shared" ca="1" si="5"/>
        <v>3263817.8597858497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13460.712193922713</v>
      </c>
      <c r="L18" s="444">
        <f t="shared" ca="1" si="3"/>
        <v>3244031.6387353735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1986413.8912498865</v>
      </c>
      <c r="C19" s="447">
        <f t="shared" si="0"/>
        <v>100747.55675784221</v>
      </c>
      <c r="D19" s="447">
        <f ca="1">SUMIF(G:G,12,K:K)</f>
        <v>98858.000848358875</v>
      </c>
      <c r="E19" s="447">
        <f t="shared" ca="1" si="1"/>
        <v>1984524.3353404033</v>
      </c>
      <c r="F19" s="431"/>
      <c r="G19" s="459">
        <v>1</v>
      </c>
      <c r="H19" s="459">
        <v>12</v>
      </c>
      <c r="I19" s="444">
        <f t="shared" ca="1" si="5"/>
        <v>3244031.6387353735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13378.269606212394</v>
      </c>
      <c r="L19" s="444">
        <f t="shared" ca="1" si="3"/>
        <v>3224162.9750971873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1984524.3353404033</v>
      </c>
      <c r="C20" s="447">
        <f t="shared" si="0"/>
        <v>100747.55675784221</v>
      </c>
      <c r="D20" s="447">
        <f ca="1">SUMIF(G:G,13,K:K)</f>
        <v>98761.327581876074</v>
      </c>
      <c r="E20" s="447">
        <f t="shared" ca="1" si="1"/>
        <v>1982538.1061644373</v>
      </c>
      <c r="F20" s="431"/>
      <c r="G20" s="459">
        <v>2</v>
      </c>
      <c r="H20" s="459">
        <v>13</v>
      </c>
      <c r="I20" s="444">
        <f t="shared" ca="1" si="5"/>
        <v>3224162.9750971873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13295.483507719951</v>
      </c>
      <c r="L20" s="444">
        <f t="shared" ca="1" si="3"/>
        <v>3204211.5253605084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1982538.1061644373</v>
      </c>
      <c r="C21" s="447">
        <f t="shared" si="0"/>
        <v>100747.55675784221</v>
      </c>
      <c r="D21" s="447">
        <f ca="1">SUMIF(G:G,14,K:K)</f>
        <v>98659.708327605578</v>
      </c>
      <c r="E21" s="447">
        <f t="shared" ca="1" si="1"/>
        <v>1980450.2577342007</v>
      </c>
      <c r="F21" s="431"/>
      <c r="G21" s="459">
        <v>2</v>
      </c>
      <c r="H21" s="459">
        <v>14</v>
      </c>
      <c r="I21" s="444">
        <f t="shared" ca="1" si="5"/>
        <v>3204211.5253605084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13212.352467150457</v>
      </c>
      <c r="L21" s="444">
        <f t="shared" ca="1" si="3"/>
        <v>3184176.94458326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1980450.2577342007</v>
      </c>
      <c r="C22" s="447">
        <f t="shared" si="0"/>
        <v>100747.55675784221</v>
      </c>
      <c r="D22" s="447">
        <f ca="1">SUMIF(G:G,15,K:K)</f>
        <v>98552.890039425285</v>
      </c>
      <c r="E22" s="447">
        <f t="shared" ca="1" si="1"/>
        <v>1978255.5910157838</v>
      </c>
      <c r="F22" s="431"/>
      <c r="G22" s="459">
        <v>2</v>
      </c>
      <c r="H22" s="459">
        <v>15</v>
      </c>
      <c r="I22" s="444">
        <f t="shared" ca="1" si="5"/>
        <v>3184176.94458326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13128.875047245256</v>
      </c>
      <c r="L22" s="444">
        <f t="shared" ca="1" si="3"/>
        <v>3164058.8863861063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1978255.5910157838</v>
      </c>
      <c r="C23" s="447">
        <f t="shared" si="0"/>
        <v>100747.55675784221</v>
      </c>
      <c r="D23" s="447">
        <f ca="1">SUMIF(G:G,16,K:K)</f>
        <v>98440.606724893209</v>
      </c>
      <c r="E23" s="447">
        <f t="shared" ca="1" si="1"/>
        <v>1975948.6409828349</v>
      </c>
      <c r="F23" s="431"/>
      <c r="G23" s="459">
        <v>2</v>
      </c>
      <c r="H23" s="459">
        <v>16</v>
      </c>
      <c r="I23" s="444">
        <f t="shared" ca="1" si="5"/>
        <v>3164058.8863861063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13045.049804757115</v>
      </c>
      <c r="L23" s="444">
        <f t="shared" ca="1" si="3"/>
        <v>3143857.0029464643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1975948.6409828349</v>
      </c>
      <c r="C24" s="447">
        <f t="shared" si="0"/>
        <v>100747.55675784221</v>
      </c>
      <c r="D24" s="447">
        <f ca="1">SUMIF(G:G,17,K:K)</f>
        <v>98322.578782889206</v>
      </c>
      <c r="E24" s="447">
        <f t="shared" ca="1" si="1"/>
        <v>1973523.663007882</v>
      </c>
      <c r="F24" s="431"/>
      <c r="G24" s="459">
        <v>2</v>
      </c>
      <c r="H24" s="459">
        <v>17</v>
      </c>
      <c r="I24" s="444">
        <f t="shared" ca="1" si="5"/>
        <v>3143857.0029464643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12960.875290425272</v>
      </c>
      <c r="L24" s="444">
        <f t="shared" ca="1" si="3"/>
        <v>3123570.944992491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1973523.663007882</v>
      </c>
      <c r="C25" s="447">
        <f t="shared" si="0"/>
        <v>100747.55675784221</v>
      </c>
      <c r="D25" s="447">
        <f ca="1">SUMIF(G:G,18,K:K)</f>
        <v>98198.512307369194</v>
      </c>
      <c r="E25" s="447">
        <f t="shared" ca="1" si="1"/>
        <v>1970974.6185574089</v>
      </c>
      <c r="F25" s="431"/>
      <c r="G25" s="459">
        <v>2</v>
      </c>
      <c r="H25" s="459">
        <v>18</v>
      </c>
      <c r="I25" s="444">
        <f t="shared" ca="1" si="5"/>
        <v>3123570.944992491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12876.350048950384</v>
      </c>
      <c r="L25" s="444">
        <f t="shared" ca="1" si="3"/>
        <v>3103200.3617970427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1970974.6185574089</v>
      </c>
      <c r="C26" s="447">
        <f t="shared" si="0"/>
        <v>100747.55675784221</v>
      </c>
      <c r="D26" s="447">
        <f ca="1">SUMIF(G:G,19,K:K)</f>
        <v>98068.098355498092</v>
      </c>
      <c r="E26" s="447">
        <f t="shared" ca="1" si="1"/>
        <v>1968295.1601550649</v>
      </c>
      <c r="F26" s="431"/>
      <c r="G26" s="459">
        <v>2</v>
      </c>
      <c r="H26" s="459">
        <v>19</v>
      </c>
      <c r="I26" s="444">
        <f t="shared" ca="1" si="5"/>
        <v>3103200.3617970427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12791.47261896935</v>
      </c>
      <c r="L26" s="444">
        <f t="shared" ca="1" si="3"/>
        <v>3082744.901171613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1968295.1601550649</v>
      </c>
      <c r="C27" s="447">
        <f t="shared" si="0"/>
        <v>100747.55675784221</v>
      </c>
      <c r="D27" s="447">
        <f ca="1">SUMIF(G:G,20,K:K)</f>
        <v>97931.012178339006</v>
      </c>
      <c r="E27" s="447">
        <f t="shared" ca="1" si="1"/>
        <v>1965478.6155755618</v>
      </c>
      <c r="F27" s="431"/>
      <c r="G27" s="459">
        <v>2</v>
      </c>
      <c r="H27" s="459">
        <v>20</v>
      </c>
      <c r="I27" s="444">
        <f t="shared" ca="1" si="5"/>
        <v>3082744.901171613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12706.241533030059</v>
      </c>
      <c r="L27" s="444">
        <f t="shared" ca="1" si="3"/>
        <v>3062204.2094602445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1965478.6155755618</v>
      </c>
      <c r="C28" s="447">
        <f t="shared" si="0"/>
        <v>100747.55675784221</v>
      </c>
      <c r="D28" s="447">
        <f ca="1">SUMIF(G:G,21,K:K)</f>
        <v>97786.912412183112</v>
      </c>
      <c r="E28" s="447">
        <f t="shared" ca="1" si="1"/>
        <v>1962517.9712299027</v>
      </c>
      <c r="F28" s="431"/>
      <c r="G28" s="459">
        <v>2</v>
      </c>
      <c r="H28" s="459">
        <v>21</v>
      </c>
      <c r="I28" s="444">
        <f t="shared" ca="1" si="5"/>
        <v>3062204.2094602445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12620.655317566023</v>
      </c>
      <c r="L28" s="444">
        <f t="shared" ca="1" si="3"/>
        <v>3041577.9315334116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1962517.9712299027</v>
      </c>
      <c r="C29" s="447">
        <f t="shared" si="0"/>
        <v>100747.55675784221</v>
      </c>
      <c r="D29" s="447">
        <f ca="1">SUMIF(G:G,22,K:K)</f>
        <v>97635.44022850637</v>
      </c>
      <c r="E29" s="447">
        <f t="shared" ca="1" si="1"/>
        <v>1959405.854700567</v>
      </c>
      <c r="F29" s="431"/>
      <c r="G29" s="459">
        <v>2</v>
      </c>
      <c r="H29" s="459">
        <v>22</v>
      </c>
      <c r="I29" s="444">
        <f t="shared" ca="1" si="5"/>
        <v>3041577.9315334116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12534.712492870887</v>
      </c>
      <c r="L29" s="444">
        <f t="shared" ca="1" si="3"/>
        <v>3020865.7107818839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1959405.854700567</v>
      </c>
      <c r="C30" s="447">
        <f t="shared" si="0"/>
        <v>100747.55675784221</v>
      </c>
      <c r="D30" s="447">
        <f ca="1">SUMIF(G:G,23,K:K)</f>
        <v>97476.218440436453</v>
      </c>
      <c r="E30" s="447">
        <f t="shared" ca="1" si="1"/>
        <v>1956134.5163831613</v>
      </c>
      <c r="F30" s="431"/>
      <c r="G30" s="459">
        <v>2</v>
      </c>
      <c r="H30" s="459">
        <v>23</v>
      </c>
      <c r="I30" s="444">
        <f t="shared" ca="1" si="5"/>
        <v>3020865.7107818839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12448.411573072855</v>
      </c>
      <c r="L30" s="444">
        <f t="shared" ca="1" si="3"/>
        <v>3000067.189110558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1956134.5163831613</v>
      </c>
      <c r="C31" s="447">
        <f t="shared" si="0"/>
        <v>100747.55675784221</v>
      </c>
      <c r="D31" s="447">
        <f ca="1">SUMIF(G:G,24,K:K)</f>
        <v>97308.850563504733</v>
      </c>
      <c r="E31" s="447">
        <f t="shared" ca="1" si="1"/>
        <v>1952695.8101888238</v>
      </c>
      <c r="F31" s="431"/>
      <c r="G31" s="459">
        <v>2</v>
      </c>
      <c r="H31" s="459">
        <v>24</v>
      </c>
      <c r="I31" s="444">
        <f t="shared" ca="1" si="5"/>
        <v>3000067.189110558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12361.751066108996</v>
      </c>
      <c r="L31" s="444">
        <f t="shared" ca="1" si="3"/>
        <v>2979182.0069322684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1952695.8101888238</v>
      </c>
      <c r="C32" s="447">
        <f t="shared" si="0"/>
        <v>100747.55675784221</v>
      </c>
      <c r="D32" s="447">
        <f ca="1">SUMIF(G:G,25,K:K)</f>
        <v>97132.919828344762</v>
      </c>
      <c r="E32" s="447">
        <f t="shared" ca="1" si="1"/>
        <v>1949081.1732593265</v>
      </c>
      <c r="F32" s="431"/>
      <c r="G32" s="459">
        <v>3</v>
      </c>
      <c r="H32" s="459">
        <v>25</v>
      </c>
      <c r="I32" s="444">
        <f t="shared" ca="1" si="5"/>
        <v>2979182.0069322684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12274.729473699457</v>
      </c>
      <c r="L32" s="444">
        <f t="shared" ca="1" si="3"/>
        <v>2958209.8031615689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1949081.1732593265</v>
      </c>
      <c r="C33" s="447">
        <f t="shared" si="0"/>
        <v>100747.55675784221</v>
      </c>
      <c r="D33" s="447">
        <f ca="1">SUMIF(G:G,26,K:K)</f>
        <v>96947.988142878283</v>
      </c>
      <c r="E33" s="447">
        <f t="shared" ca="1" si="1"/>
        <v>1945281.6046443626</v>
      </c>
      <c r="F33" s="431"/>
      <c r="G33" s="459">
        <v>3</v>
      </c>
      <c r="H33" s="459">
        <v>26</v>
      </c>
      <c r="I33" s="444">
        <f t="shared" ca="1" si="5"/>
        <v>2958209.8031615689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12187.345291321542</v>
      </c>
      <c r="L33" s="444">
        <f t="shared" ca="1" si="3"/>
        <v>2937150.2152084918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1945281.6046443626</v>
      </c>
      <c r="C34" s="447">
        <f t="shared" si="0"/>
        <v>100747.55675784221</v>
      </c>
      <c r="D34" s="447">
        <f ca="1">SUMIF(G:G,27,K:K)</f>
        <v>96753.595001404858</v>
      </c>
      <c r="E34" s="447">
        <f t="shared" ca="1" si="1"/>
        <v>1941287.6428879253</v>
      </c>
      <c r="F34" s="431"/>
      <c r="G34" s="459">
        <v>3</v>
      </c>
      <c r="H34" s="459">
        <v>27</v>
      </c>
      <c r="I34" s="444">
        <f t="shared" ca="1" si="5"/>
        <v>2937150.2152084918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12099.59700818372</v>
      </c>
      <c r="L34" s="444">
        <f t="shared" ca="1" si="3"/>
        <v>2916002.8789722766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1941287.6428879253</v>
      </c>
      <c r="C35" s="447">
        <f t="shared" si="0"/>
        <v>100747.55675784221</v>
      </c>
      <c r="D35" s="447">
        <f ca="1">SUMIF(G:G,28,K:K)</f>
        <v>96549.256337878469</v>
      </c>
      <c r="E35" s="447">
        <f t="shared" ca="1" si="1"/>
        <v>1937089.3424679616</v>
      </c>
      <c r="F35" s="431"/>
      <c r="G35" s="459">
        <v>3</v>
      </c>
      <c r="H35" s="459">
        <v>28</v>
      </c>
      <c r="I35" s="444">
        <f t="shared" ca="1" si="5"/>
        <v>2916002.8789722766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12011.48310719949</v>
      </c>
      <c r="L35" s="444">
        <f t="shared" ca="1" si="3"/>
        <v>2894767.4288350772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1937089.3424679616</v>
      </c>
      <c r="C36" s="447">
        <f t="shared" si="0"/>
        <v>100747.55675784221</v>
      </c>
      <c r="D36" s="447">
        <f ca="1">SUMIF(G:G,29,K:K)</f>
        <v>96334.463320515439</v>
      </c>
      <c r="E36" s="447">
        <f t="shared" ca="1" si="1"/>
        <v>1932676.2490306348</v>
      </c>
      <c r="F36" s="431"/>
      <c r="G36" s="459">
        <v>3</v>
      </c>
      <c r="H36" s="459">
        <v>29</v>
      </c>
      <c r="I36" s="444">
        <f t="shared" ca="1" si="5"/>
        <v>2894767.4288350772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11923.00206496116</v>
      </c>
      <c r="L36" s="444">
        <f t="shared" ca="1" si="3"/>
        <v>2873443.4976556394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1932676.2490306348</v>
      </c>
      <c r="C37" s="447">
        <f t="shared" si="0"/>
        <v>100747.55675784221</v>
      </c>
      <c r="D37" s="447">
        <f ca="1">SUMIF(G:G,30,K:K)</f>
        <v>96108.68108473238</v>
      </c>
      <c r="E37" s="447">
        <f t="shared" ca="1" si="1"/>
        <v>1928037.3733575249</v>
      </c>
      <c r="F37" s="431"/>
      <c r="G37" s="459">
        <v>3</v>
      </c>
      <c r="H37" s="459">
        <v>30</v>
      </c>
      <c r="I37" s="444">
        <f t="shared" ca="1" si="5"/>
        <v>2873443.4976556394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11834.152351713503</v>
      </c>
      <c r="L37" s="444">
        <f t="shared" ca="1" si="3"/>
        <v>2852030.7167629539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1928037.3733575249</v>
      </c>
      <c r="C38" s="447">
        <f t="shared" si="0"/>
        <v>100747.55675784221</v>
      </c>
      <c r="D38" s="447">
        <f ca="1">SUMIF(G:G,31,K:K)</f>
        <v>95871.347401258667</v>
      </c>
      <c r="E38" s="447">
        <f t="shared" ca="1" si="1"/>
        <v>1923161.1640009414</v>
      </c>
      <c r="F38" s="431"/>
      <c r="G38" s="459">
        <v>3</v>
      </c>
      <c r="H38" s="459">
        <v>31</v>
      </c>
      <c r="I38" s="444">
        <f t="shared" ca="1" si="5"/>
        <v>2852030.7167629539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11744.932431327314</v>
      </c>
      <c r="L38" s="444">
        <f t="shared" ca="1" si="3"/>
        <v>2830528.7159498823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1923161.1640009414</v>
      </c>
      <c r="C39" s="447">
        <f t="shared" si="0"/>
        <v>100747.55675784221</v>
      </c>
      <c r="D39" s="447">
        <f ca="1">SUMIF(G:G,32,K:K)</f>
        <v>95621.871276107209</v>
      </c>
      <c r="E39" s="447">
        <f t="shared" ca="1" si="1"/>
        <v>1918035.4785192064</v>
      </c>
      <c r="F39" s="431"/>
      <c r="G39" s="459">
        <v>3</v>
      </c>
      <c r="H39" s="459">
        <v>32</v>
      </c>
      <c r="I39" s="444">
        <f t="shared" ca="1" si="5"/>
        <v>2830528.7159498823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11655.340761272848</v>
      </c>
      <c r="L39" s="444">
        <f t="shared" ca="1" si="3"/>
        <v>2808937.1234667562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1918035.4785192064</v>
      </c>
      <c r="C40" s="447">
        <f t="shared" si="0"/>
        <v>100747.55675784221</v>
      </c>
      <c r="D40" s="447">
        <f ca="1">SUMIF(G:G,33,K:K)</f>
        <v>95359.631478916766</v>
      </c>
      <c r="E40" s="447">
        <f t="shared" ca="1" si="1"/>
        <v>1912647.5532402811</v>
      </c>
      <c r="F40" s="431"/>
      <c r="G40" s="459">
        <v>3</v>
      </c>
      <c r="H40" s="459">
        <v>33</v>
      </c>
      <c r="I40" s="444">
        <f t="shared" ca="1" si="5"/>
        <v>2808937.1234667562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11565.375792593155</v>
      </c>
      <c r="L40" s="444">
        <f t="shared" ca="1" si="3"/>
        <v>2787255.5660149506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1912647.5532402811</v>
      </c>
      <c r="C41" s="447">
        <f t="shared" si="0"/>
        <v>100747.55675784221</v>
      </c>
      <c r="D41" s="447">
        <f ca="1">SUMIF(G:G,34,K:K)</f>
        <v>95083.974996001998</v>
      </c>
      <c r="E41" s="447">
        <f t="shared" ca="1" si="1"/>
        <v>1906983.9714784408</v>
      </c>
      <c r="F41" s="431"/>
      <c r="G41" s="459">
        <v>3</v>
      </c>
      <c r="H41" s="459">
        <v>34</v>
      </c>
      <c r="I41" s="444">
        <f t="shared" ca="1" si="5"/>
        <v>2787255.5660149506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11475.035969877299</v>
      </c>
      <c r="L41" s="444">
        <f t="shared" ca="1" si="3"/>
        <v>2765483.668740429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1906983.9714784408</v>
      </c>
      <c r="C42" s="447">
        <f t="shared" si="0"/>
        <v>100747.55675784221</v>
      </c>
      <c r="D42" s="447">
        <f ca="1">SUMIF(G:G,35,K:K)</f>
        <v>94794.215404257906</v>
      </c>
      <c r="E42" s="447">
        <f t="shared" ca="1" si="1"/>
        <v>1901030.6301248565</v>
      </c>
      <c r="F42" s="431"/>
      <c r="G42" s="459">
        <v>3</v>
      </c>
      <c r="H42" s="459">
        <v>35</v>
      </c>
      <c r="I42" s="444">
        <f t="shared" ca="1" si="5"/>
        <v>2765483.668740429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11384.31973123346</v>
      </c>
      <c r="L42" s="444">
        <f t="shared" ca="1" si="3"/>
        <v>2743621.0552272638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1901030.6301248565</v>
      </c>
      <c r="C43" s="447">
        <f t="shared" si="0"/>
        <v>100747.55675784221</v>
      </c>
      <c r="D43" s="447">
        <f ca="1">SUMIF(G:G,36,K:K)</f>
        <v>94489.631161870726</v>
      </c>
      <c r="E43" s="447">
        <f t="shared" ca="1" si="1"/>
        <v>1894772.704528885</v>
      </c>
      <c r="F43" s="431"/>
      <c r="G43" s="459">
        <v>3</v>
      </c>
      <c r="H43" s="459">
        <v>36</v>
      </c>
      <c r="I43" s="444">
        <f t="shared" ca="1" si="5"/>
        <v>2743621.0552272638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11293.225508261938</v>
      </c>
      <c r="L43" s="444">
        <f t="shared" ca="1" si="3"/>
        <v>2721667.347491127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1894772.704528885</v>
      </c>
      <c r="C44" s="447">
        <f t="shared" si="0"/>
        <v>100747.55675784221</v>
      </c>
      <c r="D44" s="447">
        <f ca="1">SUMIF(G:G,37,K:K)</f>
        <v>94169.463811578156</v>
      </c>
      <c r="E44" s="447">
        <f t="shared" ca="1" si="1"/>
        <v>1888194.611582621</v>
      </c>
      <c r="F44" s="431"/>
      <c r="G44" s="459">
        <v>4</v>
      </c>
      <c r="H44" s="459">
        <v>37</v>
      </c>
      <c r="I44" s="444">
        <f t="shared" ca="1" si="5"/>
        <v>2721667.347491127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11201.751726028035</v>
      </c>
      <c r="L44" s="444">
        <f t="shared" ca="1" si="3"/>
        <v>2699622.1659727562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1888194.611582621</v>
      </c>
      <c r="C45" s="447">
        <f t="shared" si="0"/>
        <v>100747.55675784221</v>
      </c>
      <c r="D45" s="447">
        <f ca="1">SUMIF(G:G,38,K:K)</f>
        <v>93832.91609200486</v>
      </c>
      <c r="E45" s="447">
        <f t="shared" ca="1" si="1"/>
        <v>1881279.9709167837</v>
      </c>
      <c r="F45" s="431"/>
      <c r="G45" s="459">
        <v>4</v>
      </c>
      <c r="H45" s="459">
        <v>38</v>
      </c>
      <c r="I45" s="444">
        <f t="shared" ca="1" si="5"/>
        <v>2699622.1659727562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11109.896803034822</v>
      </c>
      <c r="L45" s="444">
        <f t="shared" ca="1" si="3"/>
        <v>2677485.1295313924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1881279.9709167837</v>
      </c>
      <c r="C46" s="447">
        <f t="shared" si="0"/>
        <v>100747.55675784221</v>
      </c>
      <c r="D46" s="447">
        <f ca="1">SUMIF(G:G,39,K:K)</f>
        <v>93479.149952370397</v>
      </c>
      <c r="E46" s="447">
        <f t="shared" ca="1" si="1"/>
        <v>1874011.5641113119</v>
      </c>
      <c r="F46" s="431"/>
      <c r="G46" s="459">
        <v>4</v>
      </c>
      <c r="H46" s="459">
        <v>39</v>
      </c>
      <c r="I46" s="444">
        <f t="shared" ca="1" si="5"/>
        <v>2677485.1295313924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11017.659151195807</v>
      </c>
      <c r="L46" s="444">
        <f t="shared" ca="1" si="3"/>
        <v>2655255.8554381896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1874011.5641113119</v>
      </c>
      <c r="C47" s="447">
        <f t="shared" si="0"/>
        <v>100747.55675784221</v>
      </c>
      <c r="D47" s="447">
        <f ca="1">SUMIF(G:G,40,K:K)</f>
        <v>93107.28446562594</v>
      </c>
      <c r="E47" s="447">
        <f t="shared" ca="1" si="1"/>
        <v>1866371.2918190956</v>
      </c>
      <c r="F47" s="431"/>
      <c r="G47" s="459">
        <v>4</v>
      </c>
      <c r="H47" s="459">
        <v>40</v>
      </c>
      <c r="I47" s="444">
        <f t="shared" ca="1" si="5"/>
        <v>2655255.8554381896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10925.037175807462</v>
      </c>
      <c r="L47" s="444">
        <f t="shared" ca="1" si="3"/>
        <v>2632933.9593695984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1866371.2918190956</v>
      </c>
      <c r="C48" s="447">
        <f t="shared" si="0"/>
        <v>100747.55675784221</v>
      </c>
      <c r="D48" s="447">
        <f ca="1">SUMIF(G:G,41,K:K)</f>
        <v>92716.393634822947</v>
      </c>
      <c r="E48" s="447">
        <f t="shared" ca="1" si="1"/>
        <v>1858340.1286960763</v>
      </c>
      <c r="F48" s="431"/>
      <c r="G48" s="459">
        <v>4</v>
      </c>
      <c r="H48" s="459">
        <v>41</v>
      </c>
      <c r="I48" s="444">
        <f t="shared" ca="1" si="5"/>
        <v>2632933.9593695984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10832.029275521665</v>
      </c>
      <c r="L48" s="444">
        <f t="shared" ca="1" si="3"/>
        <v>2610519.0554007213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1858340.1286960763</v>
      </c>
      <c r="C49" s="447">
        <f t="shared" si="0"/>
        <v>100747.55675784221</v>
      </c>
      <c r="D49" s="447">
        <f ca="1">SUMIF(G:G,42,K:K)</f>
        <v>92305.50408725148</v>
      </c>
      <c r="E49" s="447">
        <f t="shared" ca="1" si="1"/>
        <v>1849898.0760254855</v>
      </c>
      <c r="F49" s="431"/>
      <c r="G49" s="459">
        <v>4</v>
      </c>
      <c r="H49" s="459">
        <v>42</v>
      </c>
      <c r="I49" s="444">
        <f t="shared" ca="1" si="5"/>
        <v>2610519.0554007213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10738.63384231801</v>
      </c>
      <c r="L49" s="444">
        <f t="shared" ca="1" si="3"/>
        <v>2588010.7559986403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1849898.0760254855</v>
      </c>
      <c r="C50" s="447">
        <f t="shared" si="0"/>
        <v>100747.55675784221</v>
      </c>
      <c r="D50" s="447">
        <f ca="1">SUMIF(G:G,43,K:K)</f>
        <v>91873.592650606501</v>
      </c>
      <c r="E50" s="447">
        <f t="shared" ca="1" si="1"/>
        <v>1841024.1119182499</v>
      </c>
      <c r="F50" s="431"/>
      <c r="G50" s="459">
        <v>4</v>
      </c>
      <c r="H50" s="459">
        <v>43</v>
      </c>
      <c r="I50" s="444">
        <f t="shared" ca="1" si="5"/>
        <v>2588010.7559986403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10648.082594809339</v>
      </c>
      <c r="L50" s="444">
        <f t="shared" ca="1" si="3"/>
        <v>2566187.9053490506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1841024.1119182499</v>
      </c>
      <c r="C51" s="447">
        <f t="shared" si="0"/>
        <v>100747.55675784221</v>
      </c>
      <c r="D51" s="447">
        <f ca="1">SUMIF(G:G,44,K:K)</f>
        <v>91419.583805145958</v>
      </c>
      <c r="E51" s="447">
        <f t="shared" ca="1" si="1"/>
        <v>1831696.1389655536</v>
      </c>
      <c r="F51" s="431"/>
      <c r="G51" s="459">
        <v>4</v>
      </c>
      <c r="H51" s="459">
        <v>44</v>
      </c>
      <c r="I51" s="444">
        <f t="shared" ca="1" si="5"/>
        <v>2566187.9053490506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10557.154050436049</v>
      </c>
      <c r="L51" s="444">
        <f t="shared" ca="1" si="3"/>
        <v>2544274.1261550877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1831696.1389655536</v>
      </c>
      <c r="C52" s="447">
        <f t="shared" si="0"/>
        <v>100747.55675784221</v>
      </c>
      <c r="D52" s="447">
        <f ca="1">SUMIF(G:G,45,K:K)</f>
        <v>90942.347005496529</v>
      </c>
      <c r="E52" s="447">
        <f t="shared" ca="1" si="1"/>
        <v>1821890.9292132079</v>
      </c>
      <c r="F52" s="431"/>
      <c r="G52" s="459">
        <v>4</v>
      </c>
      <c r="H52" s="459">
        <v>45</v>
      </c>
      <c r="I52" s="444">
        <f t="shared" ca="1" si="5"/>
        <v>2544274.1261550877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10465.84663712787</v>
      </c>
      <c r="L52" s="444">
        <f t="shared" ca="1" si="3"/>
        <v>2522269.0395478169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1821890.9292132079</v>
      </c>
      <c r="C53" s="447">
        <f t="shared" si="0"/>
        <v>100747.55675784221</v>
      </c>
      <c r="D53" s="447">
        <f ca="1">SUMIF(G:G,46,K:K)</f>
        <v>90440.69386543805</v>
      </c>
      <c r="E53" s="447">
        <f t="shared" ca="1" si="1"/>
        <v>1811584.0663208037</v>
      </c>
      <c r="F53" s="431"/>
      <c r="G53" s="459">
        <v>4</v>
      </c>
      <c r="H53" s="459">
        <v>46</v>
      </c>
      <c r="I53" s="444">
        <f t="shared" ca="1" si="5"/>
        <v>2522269.0395478169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10374.158776264241</v>
      </c>
      <c r="L53" s="444">
        <f t="shared" ca="1" si="3"/>
        <v>2500172.2650796822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1811584.0663208037</v>
      </c>
      <c r="C54" s="447">
        <f t="shared" si="0"/>
        <v>100747.55675784221</v>
      </c>
      <c r="D54" s="447">
        <f ca="1">SUMIF(G:G,47,K:K)</f>
        <v>89913.375198655849</v>
      </c>
      <c r="E54" s="447">
        <f t="shared" ca="1" si="1"/>
        <v>1800749.8847616173</v>
      </c>
      <c r="F54" s="431"/>
      <c r="G54" s="459">
        <v>4</v>
      </c>
      <c r="H54" s="459">
        <v>47</v>
      </c>
      <c r="I54" s="444">
        <f t="shared" ca="1" si="5"/>
        <v>2500172.2650796822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10282.088882647015</v>
      </c>
      <c r="L54" s="444">
        <f t="shared" ca="1" si="3"/>
        <v>2477983.4207179304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1800749.8847616173</v>
      </c>
      <c r="C55" s="447">
        <f t="shared" si="0"/>
        <v>100747.55675784221</v>
      </c>
      <c r="D55" s="447">
        <f ca="1">SUMIF(G:G,48,K:K)</f>
        <v>89359.077908092615</v>
      </c>
      <c r="E55" s="447">
        <f t="shared" ca="1" si="1"/>
        <v>1789361.4059118677</v>
      </c>
      <c r="F55" s="431"/>
      <c r="G55" s="459">
        <v>4</v>
      </c>
      <c r="H55" s="459">
        <v>48</v>
      </c>
      <c r="I55" s="444">
        <f t="shared" ca="1" si="5"/>
        <v>2477983.4207179304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10189.635364473048</v>
      </c>
      <c r="L55" s="444">
        <f t="shared" ca="1" si="3"/>
        <v>2455702.1228380045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1789361.4059118677</v>
      </c>
      <c r="C56" s="447">
        <f t="shared" si="0"/>
        <v>100747.55675784221</v>
      </c>
      <c r="D56" s="447">
        <f ca="1">SUMIF(G:G,49,K:K)</f>
        <v>88776.421716153447</v>
      </c>
      <c r="E56" s="447">
        <f t="shared" ca="1" si="1"/>
        <v>1777390.2708701789</v>
      </c>
      <c r="F56" s="431"/>
      <c r="G56" s="459">
        <f>G55+1</f>
        <v>5</v>
      </c>
      <c r="H56" s="459">
        <v>49</v>
      </c>
      <c r="I56" s="444">
        <f t="shared" ca="1" si="5"/>
        <v>2455702.1228380045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10096.796623306691</v>
      </c>
      <c r="L56" s="444">
        <f t="shared" ca="1" si="3"/>
        <v>2433327.9862169125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1777390.2708701789</v>
      </c>
      <c r="C57" s="447">
        <f t="shared" si="0"/>
        <v>100747.55675784221</v>
      </c>
      <c r="D57" s="447">
        <f ca="1">SUMIF(G:G,50,K:K)</f>
        <v>88163.955727622131</v>
      </c>
      <c r="E57" s="447">
        <f t="shared" ca="1" si="1"/>
        <v>1764806.6698399589</v>
      </c>
      <c r="F57" s="431"/>
      <c r="G57" s="459">
        <f t="shared" ref="G57:G67" si="8">G56</f>
        <v>5</v>
      </c>
      <c r="H57" s="459">
        <v>50</v>
      </c>
      <c r="I57" s="444">
        <f t="shared" ca="1" si="5"/>
        <v>2433327.9862169125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10003.57105405214</v>
      </c>
      <c r="L57" s="444">
        <f t="shared" ca="1" si="3"/>
        <v>2410860.6240265658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1764806.6698399589</v>
      </c>
      <c r="C58" s="447">
        <f t="shared" si="0"/>
        <v>100747.55675784221</v>
      </c>
      <c r="D58" s="447">
        <f ca="1">SUMIF(G:G,51,K:K)</f>
        <v>87520.154816729526</v>
      </c>
      <c r="E58" s="447">
        <f t="shared" ca="1" si="1"/>
        <v>1751579.2678988462</v>
      </c>
      <c r="F58" s="431"/>
      <c r="G58" s="459">
        <f t="shared" si="8"/>
        <v>5</v>
      </c>
      <c r="H58" s="459">
        <v>51</v>
      </c>
      <c r="I58" s="444">
        <f t="shared" ca="1" si="5"/>
        <v>2410860.6240265658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9909.9570449256953</v>
      </c>
      <c r="L58" s="444">
        <f t="shared" ca="1" si="3"/>
        <v>2388299.6478270926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1751579.2678988462</v>
      </c>
      <c r="C59" s="447">
        <f t="shared" si="0"/>
        <v>100747.55675784221</v>
      </c>
      <c r="D59" s="447">
        <f ca="1">SUMIF(G:G,52,K:K)</f>
        <v>86843.415829377671</v>
      </c>
      <c r="E59" s="447">
        <f t="shared" ca="1" si="1"/>
        <v>1737675.1269703817</v>
      </c>
      <c r="F59" s="431"/>
      <c r="G59" s="459">
        <f t="shared" si="8"/>
        <v>5</v>
      </c>
      <c r="H59" s="459">
        <v>52</v>
      </c>
      <c r="I59" s="444">
        <f t="shared" ca="1" si="5"/>
        <v>2388299.6478270926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9815.9529774278908</v>
      </c>
      <c r="L59" s="444">
        <f t="shared" ca="1" si="3"/>
        <v>2365644.6675601215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1737675.1269703817</v>
      </c>
      <c r="C60" s="447">
        <f t="shared" si="0"/>
        <v>100747.55675784221</v>
      </c>
      <c r="D60" s="447">
        <f ca="1">SUMIF(G:G,53,K:K)</f>
        <v>86132.053591062358</v>
      </c>
      <c r="E60" s="447">
        <f t="shared" ca="1" si="1"/>
        <v>1723059.6238036018</v>
      </c>
      <c r="F60" s="431"/>
      <c r="G60" s="459">
        <f t="shared" si="8"/>
        <v>5</v>
      </c>
      <c r="H60" s="459">
        <v>53</v>
      </c>
      <c r="I60" s="444">
        <f t="shared" ca="1" si="5"/>
        <v>2365644.6675601215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9721.5572263155118</v>
      </c>
      <c r="L60" s="444">
        <f t="shared" ca="1" si="3"/>
        <v>2342895.2915420383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1723059.6238036018</v>
      </c>
      <c r="C61" s="447">
        <f t="shared" si="0"/>
        <v>100747.55675784221</v>
      </c>
      <c r="D61" s="447">
        <f ca="1">SUMIF(G:G,54,K:K)</f>
        <v>85384.29671055339</v>
      </c>
      <c r="E61" s="447">
        <f t="shared" ca="1" si="1"/>
        <v>1707696.363756313</v>
      </c>
      <c r="F61" s="431"/>
      <c r="G61" s="459">
        <f t="shared" si="8"/>
        <v>5</v>
      </c>
      <c r="H61" s="459">
        <v>54</v>
      </c>
      <c r="I61" s="444">
        <f t="shared" ca="1" si="5"/>
        <v>2342895.2915420383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9626.7681595734975</v>
      </c>
      <c r="L61" s="444">
        <f t="shared" ca="1" si="3"/>
        <v>2320051.126457213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1707696.363756313</v>
      </c>
      <c r="C62" s="447">
        <f t="shared" si="0"/>
        <v>100747.55675784221</v>
      </c>
      <c r="D62" s="447">
        <f ca="1">SUMIF(G:G,55,K:K)</f>
        <v>84598.283168883499</v>
      </c>
      <c r="E62" s="447">
        <f t="shared" ca="1" si="1"/>
        <v>1691547.0901673543</v>
      </c>
      <c r="F62" s="431"/>
      <c r="G62" s="459">
        <f t="shared" si="8"/>
        <v>5</v>
      </c>
      <c r="H62" s="459">
        <v>55</v>
      </c>
      <c r="I62" s="444">
        <f t="shared" ca="1" si="5"/>
        <v>2320051.126457213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9531.5841383867264</v>
      </c>
      <c r="L62" s="444">
        <f t="shared" ca="1" si="3"/>
        <v>2297111.777351201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1691547.0901673543</v>
      </c>
      <c r="C63" s="447">
        <f t="shared" si="0"/>
        <v>100747.55675784221</v>
      </c>
      <c r="D63" s="447">
        <f ca="1">SUMIF(G:G,56,K:K)</f>
        <v>83772.055682661012</v>
      </c>
      <c r="E63" s="447">
        <f t="shared" ca="1" si="1"/>
        <v>1674571.5890921731</v>
      </c>
      <c r="F63" s="431"/>
      <c r="G63" s="459">
        <f t="shared" si="8"/>
        <v>5</v>
      </c>
      <c r="H63" s="459">
        <v>56</v>
      </c>
      <c r="I63" s="444">
        <f t="shared" ca="1" si="5"/>
        <v>2297111.777351201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9436.003517111676</v>
      </c>
      <c r="L63" s="444">
        <f t="shared" ca="1" si="3"/>
        <v>2274076.847623914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1674571.5890921731</v>
      </c>
      <c r="C64" s="447">
        <f t="shared" si="0"/>
        <v>100747.55675784221</v>
      </c>
      <c r="D64" s="447">
        <f ca="1">SUMIF(G:G,57,K:K)</f>
        <v>82903.556830161324</v>
      </c>
      <c r="E64" s="447">
        <f t="shared" ca="1" si="1"/>
        <v>1656727.5891644922</v>
      </c>
      <c r="F64" s="431"/>
      <c r="G64" s="459">
        <f t="shared" si="8"/>
        <v>5</v>
      </c>
      <c r="H64" s="459">
        <v>57</v>
      </c>
      <c r="I64" s="444">
        <f t="shared" ca="1" si="5"/>
        <v>2274076.847623914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9340.0246432479798</v>
      </c>
      <c r="L64" s="444">
        <f t="shared" ca="1" si="3"/>
        <v>2250945.9390227632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1656727.5891644922</v>
      </c>
      <c r="C65" s="447">
        <f t="shared" si="0"/>
        <v>100747.55675784221</v>
      </c>
      <c r="D65" s="447">
        <f ca="1">SUMIF(G:G,58,K:K)</f>
        <v>81990.623928059649</v>
      </c>
      <c r="E65" s="447">
        <f t="shared" ca="1" si="1"/>
        <v>1637970.6563347096</v>
      </c>
      <c r="F65" s="431"/>
      <c r="G65" s="459">
        <f t="shared" si="8"/>
        <v>5</v>
      </c>
      <c r="H65" s="459">
        <v>58</v>
      </c>
      <c r="I65" s="444">
        <f t="shared" ca="1" si="5"/>
        <v>2250945.9390227632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9243.6458574098506</v>
      </c>
      <c r="L65" s="444">
        <f t="shared" ca="1" si="3"/>
        <v>2227718.6516357744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1637970.6563347096</v>
      </c>
      <c r="C66" s="447">
        <f t="shared" si="0"/>
        <v>100747.55675784221</v>
      </c>
      <c r="D66" s="447">
        <f ca="1">SUMIF(G:G,59,K:K)</f>
        <v>81030.983646047825</v>
      </c>
      <c r="E66" s="447">
        <f t="shared" ca="1" si="1"/>
        <v>1618254.0832229152</v>
      </c>
      <c r="F66" s="431"/>
      <c r="G66" s="459">
        <f t="shared" si="8"/>
        <v>5</v>
      </c>
      <c r="H66" s="459">
        <v>59</v>
      </c>
      <c r="I66" s="444">
        <f t="shared" ca="1" si="5"/>
        <v>2227718.6516357744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9146.8654932973986</v>
      </c>
      <c r="L66" s="444">
        <f t="shared" ca="1" si="3"/>
        <v>2204394.5838846732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1618254.0832229152</v>
      </c>
      <c r="C67" s="447">
        <f t="shared" si="0"/>
        <v>100747.55675784221</v>
      </c>
      <c r="D67" s="447">
        <f t="shared" ref="D67:D136" ca="1" si="9">SUMIF(G:G,60,K:K)</f>
        <v>80022.246345924475</v>
      </c>
      <c r="E67" s="447">
        <f t="shared" ca="1" si="1"/>
        <v>1597528.7728109974</v>
      </c>
      <c r="F67" s="431"/>
      <c r="G67" s="459">
        <f t="shared" si="8"/>
        <v>5</v>
      </c>
      <c r="H67" s="459">
        <v>60</v>
      </c>
      <c r="I67" s="444">
        <f t="shared" ca="1" si="5"/>
        <v>2204394.5838846732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9049.6818776678101</v>
      </c>
      <c r="L67" s="444">
        <f t="shared" ca="1" si="3"/>
        <v>2180973.3325179424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1597528.7728109974</v>
      </c>
      <c r="C68" s="447">
        <f t="shared" si="0"/>
        <v>100747.55675784221</v>
      </c>
      <c r="D68" s="447">
        <f t="shared" ca="1" si="9"/>
        <v>80022.246345924475</v>
      </c>
      <c r="E68" s="447">
        <f t="shared" ca="1" si="1"/>
        <v>1576803.4623990797</v>
      </c>
      <c r="F68" s="431"/>
      <c r="G68" s="459">
        <f>G67+1</f>
        <v>6</v>
      </c>
      <c r="H68" s="459">
        <v>61</v>
      </c>
      <c r="I68" s="444">
        <f t="shared" ca="1" si="5"/>
        <v>2180973.3325179424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8952.0933303064321</v>
      </c>
      <c r="L68" s="444">
        <f t="shared" ca="1" si="3"/>
        <v>2157454.4926038501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1576803.4623990797</v>
      </c>
      <c r="C69" s="447">
        <f t="shared" si="0"/>
        <v>100747.55675784221</v>
      </c>
      <c r="D69" s="447">
        <f t="shared" ca="1" si="9"/>
        <v>80022.246345924475</v>
      </c>
      <c r="E69" s="447">
        <f t="shared" ca="1" si="1"/>
        <v>1556078.151987162</v>
      </c>
      <c r="F69" s="431"/>
      <c r="G69" s="459">
        <f t="shared" ref="G69:G79" si="10">G68</f>
        <v>6</v>
      </c>
      <c r="H69" s="459">
        <v>62</v>
      </c>
      <c r="I69" s="444">
        <f t="shared" ca="1" si="5"/>
        <v>2157454.4926038501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8854.0981639977144</v>
      </c>
      <c r="L69" s="444">
        <f t="shared" ca="1" si="3"/>
        <v>2133837.657523449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1556078.151987162</v>
      </c>
      <c r="C70" s="447">
        <f t="shared" si="0"/>
        <v>100747.55675784221</v>
      </c>
      <c r="D70" s="447">
        <f t="shared" ca="1" si="9"/>
        <v>80022.246345924475</v>
      </c>
      <c r="E70" s="447">
        <f t="shared" ca="1" si="1"/>
        <v>1535352.8415752442</v>
      </c>
      <c r="F70" s="431"/>
      <c r="G70" s="459">
        <f t="shared" si="10"/>
        <v>6</v>
      </c>
      <c r="H70" s="459">
        <v>63</v>
      </c>
      <c r="I70" s="444">
        <f t="shared" ca="1" si="5"/>
        <v>2133837.657523449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8755.6946844960421</v>
      </c>
      <c r="L70" s="444">
        <f t="shared" ca="1" si="3"/>
        <v>2110122.4189635464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1535352.8415752442</v>
      </c>
      <c r="C71" s="447">
        <f t="shared" si="0"/>
        <v>100747.55675784221</v>
      </c>
      <c r="D71" s="447">
        <f t="shared" ca="1" si="9"/>
        <v>80022.246345924475</v>
      </c>
      <c r="E71" s="447">
        <f t="shared" ca="1" si="1"/>
        <v>1514627.5311633265</v>
      </c>
      <c r="F71" s="431"/>
      <c r="G71" s="459">
        <f t="shared" si="10"/>
        <v>6</v>
      </c>
      <c r="H71" s="459">
        <v>64</v>
      </c>
      <c r="I71" s="444">
        <f t="shared" ca="1" si="5"/>
        <v>2110122.4189635464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8656.8811904964477</v>
      </c>
      <c r="L71" s="444">
        <f t="shared" ca="1" si="3"/>
        <v>2086308.3669096439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1514627.5311633265</v>
      </c>
      <c r="C72" s="447">
        <f t="shared" si="0"/>
        <v>100747.55675784221</v>
      </c>
      <c r="D72" s="447">
        <f t="shared" ca="1" si="9"/>
        <v>80022.246345924475</v>
      </c>
      <c r="E72" s="447">
        <f t="shared" ca="1" si="1"/>
        <v>1493902.2207514087</v>
      </c>
      <c r="F72" s="431"/>
      <c r="G72" s="459">
        <f t="shared" si="10"/>
        <v>6</v>
      </c>
      <c r="H72" s="459">
        <v>65</v>
      </c>
      <c r="I72" s="444">
        <f t="shared" ca="1" si="5"/>
        <v>2086308.3669096439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8557.6559736051859</v>
      </c>
      <c r="L72" s="444">
        <f t="shared" ca="1" si="3"/>
        <v>2062395.08963885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1493902.2207514087</v>
      </c>
      <c r="C73" s="447">
        <f t="shared" si="0"/>
        <v>100747.55675784221</v>
      </c>
      <c r="D73" s="447">
        <f t="shared" ca="1" si="9"/>
        <v>80022.246345924475</v>
      </c>
      <c r="E73" s="447">
        <f t="shared" ca="1" si="1"/>
        <v>1473176.910339491</v>
      </c>
      <c r="F73" s="431"/>
      <c r="G73" s="459">
        <f t="shared" si="10"/>
        <v>6</v>
      </c>
      <c r="H73" s="459">
        <v>66</v>
      </c>
      <c r="I73" s="444">
        <f t="shared" ca="1" si="5"/>
        <v>2062395.08963885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8458.0173183102106</v>
      </c>
      <c r="L73" s="444">
        <f t="shared" ca="1" si="3"/>
        <v>2038382.1737127611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1473176.910339491</v>
      </c>
      <c r="C74" s="447">
        <f t="shared" si="0"/>
        <v>100747.55675784221</v>
      </c>
      <c r="D74" s="447">
        <f t="shared" ca="1" si="9"/>
        <v>80022.246345924475</v>
      </c>
      <c r="E74" s="447">
        <f t="shared" ca="1" si="1"/>
        <v>1452451.5999275732</v>
      </c>
      <c r="F74" s="431"/>
      <c r="G74" s="459">
        <f t="shared" si="10"/>
        <v>6</v>
      </c>
      <c r="H74" s="459">
        <v>67</v>
      </c>
      <c r="I74" s="444">
        <f t="shared" ca="1" si="5"/>
        <v>2038382.1737127611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8357.9635019515081</v>
      </c>
      <c r="L74" s="444">
        <f t="shared" ca="1" si="3"/>
        <v>2014269.2039703135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1452451.5999275732</v>
      </c>
      <c r="C75" s="447">
        <f t="shared" si="0"/>
        <v>100747.55675784221</v>
      </c>
      <c r="D75" s="447">
        <f t="shared" ca="1" si="9"/>
        <v>80022.246345924475</v>
      </c>
      <c r="E75" s="447">
        <f t="shared" ca="1" si="1"/>
        <v>1431726.2895156555</v>
      </c>
      <c r="F75" s="431"/>
      <c r="G75" s="459">
        <f t="shared" si="10"/>
        <v>6</v>
      </c>
      <c r="H75" s="459">
        <v>68</v>
      </c>
      <c r="I75" s="444">
        <f t="shared" ca="1" si="5"/>
        <v>2014269.2039703135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8354.9894776687215</v>
      </c>
      <c r="L75" s="444">
        <f t="shared" ca="1" si="3"/>
        <v>2013552.4641181619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1431726.2895156555</v>
      </c>
      <c r="C76" s="447">
        <f t="shared" si="0"/>
        <v>100747.55675784221</v>
      </c>
      <c r="D76" s="447">
        <f t="shared" ca="1" si="9"/>
        <v>80022.246345924475</v>
      </c>
      <c r="E76" s="447">
        <f t="shared" ca="1" si="1"/>
        <v>1411000.9791037377</v>
      </c>
      <c r="F76" s="431"/>
      <c r="G76" s="459">
        <f t="shared" si="10"/>
        <v>6</v>
      </c>
      <c r="H76" s="459">
        <v>69</v>
      </c>
      <c r="I76" s="444">
        <f t="shared" ca="1" si="5"/>
        <v>2013552.4641181619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8352.003061618092</v>
      </c>
      <c r="L76" s="444">
        <f t="shared" ca="1" si="3"/>
        <v>2012832.7378499599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1411000.9791037377</v>
      </c>
      <c r="C77" s="447">
        <f t="shared" si="0"/>
        <v>100747.55675784221</v>
      </c>
      <c r="D77" s="447">
        <f t="shared" ca="1" si="9"/>
        <v>80022.246345924475</v>
      </c>
      <c r="E77" s="447">
        <f t="shared" ca="1" si="1"/>
        <v>1390275.66869182</v>
      </c>
      <c r="F77" s="431"/>
      <c r="G77" s="459">
        <f t="shared" si="10"/>
        <v>6</v>
      </c>
      <c r="H77" s="459">
        <v>70</v>
      </c>
      <c r="I77" s="444">
        <f t="shared" ca="1" si="5"/>
        <v>2012832.7378499599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8349.0042021672489</v>
      </c>
      <c r="L77" s="444">
        <f t="shared" ca="1" si="3"/>
        <v>2012110.0127223069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1390275.66869182</v>
      </c>
      <c r="C78" s="447">
        <f t="shared" si="0"/>
        <v>100747.55675784221</v>
      </c>
      <c r="D78" s="447">
        <f t="shared" ca="1" si="9"/>
        <v>80022.246345924475</v>
      </c>
      <c r="E78" s="447">
        <f t="shared" ca="1" si="1"/>
        <v>1369550.3582799023</v>
      </c>
      <c r="F78" s="431"/>
      <c r="G78" s="459">
        <f t="shared" si="10"/>
        <v>6</v>
      </c>
      <c r="H78" s="459">
        <v>71</v>
      </c>
      <c r="I78" s="444">
        <f t="shared" ca="1" si="5"/>
        <v>2012110.0127223069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8345.9928474686949</v>
      </c>
      <c r="L78" s="444">
        <f t="shared" ca="1" si="3"/>
        <v>2011384.2762399553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1369550.3582799023</v>
      </c>
      <c r="C79" s="447">
        <f t="shared" si="0"/>
        <v>100747.55675784221</v>
      </c>
      <c r="D79" s="447">
        <f t="shared" ca="1" si="9"/>
        <v>80022.246345924475</v>
      </c>
      <c r="E79" s="447">
        <f t="shared" ca="1" si="1"/>
        <v>1348825.0478679845</v>
      </c>
      <c r="F79" s="431"/>
      <c r="G79" s="459">
        <f t="shared" si="10"/>
        <v>6</v>
      </c>
      <c r="H79" s="459">
        <v>72</v>
      </c>
      <c r="I79" s="444">
        <f t="shared" ca="1" si="5"/>
        <v>2011384.2762399553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8342.9689454588952</v>
      </c>
      <c r="L79" s="444">
        <f t="shared" ca="1" si="3"/>
        <v>2010655.5158555941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1348825.0478679845</v>
      </c>
      <c r="C80" s="447">
        <f t="shared" si="0"/>
        <v>100747.55675784221</v>
      </c>
      <c r="D80" s="447">
        <f t="shared" ca="1" si="9"/>
        <v>80022.246345924475</v>
      </c>
      <c r="E80" s="447">
        <f t="shared" ca="1" si="1"/>
        <v>1328099.7374560668</v>
      </c>
      <c r="F80" s="431"/>
      <c r="G80" s="459">
        <f>G79+1</f>
        <v>7</v>
      </c>
      <c r="H80" s="459">
        <v>73</v>
      </c>
      <c r="I80" s="444">
        <f t="shared" ca="1" si="5"/>
        <v>2010655.5158555941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8339.9324438573894</v>
      </c>
      <c r="L80" s="444">
        <f t="shared" ca="1" si="3"/>
        <v>2009923.7189696312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1328099.7374560668</v>
      </c>
      <c r="C81" s="447">
        <f t="shared" si="0"/>
        <v>100747.55675784221</v>
      </c>
      <c r="D81" s="447">
        <f t="shared" ca="1" si="9"/>
        <v>80022.246345924475</v>
      </c>
      <c r="E81" s="447">
        <f t="shared" ca="1" si="1"/>
        <v>1307374.427044149</v>
      </c>
      <c r="F81" s="431"/>
      <c r="G81" s="459">
        <f t="shared" ref="G81:G91" si="11">G80</f>
        <v>7</v>
      </c>
      <c r="H81" s="459">
        <v>74</v>
      </c>
      <c r="I81" s="444">
        <f t="shared" ca="1" si="5"/>
        <v>2009923.7189696312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8336.8832901658789</v>
      </c>
      <c r="L81" s="444">
        <f t="shared" ca="1" si="3"/>
        <v>2009188.8729299768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1307374.427044149</v>
      </c>
      <c r="C82" s="447">
        <f t="shared" si="0"/>
        <v>100747.55675784221</v>
      </c>
      <c r="D82" s="447">
        <f t="shared" ca="1" si="9"/>
        <v>80022.246345924475</v>
      </c>
      <c r="E82" s="447">
        <f t="shared" ca="1" si="1"/>
        <v>1286649.1166322313</v>
      </c>
      <c r="F82" s="431"/>
      <c r="G82" s="459">
        <f t="shared" si="11"/>
        <v>7</v>
      </c>
      <c r="H82" s="459">
        <v>75</v>
      </c>
      <c r="I82" s="444">
        <f t="shared" ca="1" si="5"/>
        <v>2009188.8729299768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8333.8214316673202</v>
      </c>
      <c r="L82" s="444">
        <f t="shared" ca="1" si="3"/>
        <v>2008450.9650318238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1286649.1166322313</v>
      </c>
      <c r="C83" s="447">
        <f t="shared" si="0"/>
        <v>100747.55675784221</v>
      </c>
      <c r="D83" s="447">
        <f t="shared" ca="1" si="9"/>
        <v>80022.246345924475</v>
      </c>
      <c r="E83" s="447">
        <f t="shared" ca="1" si="1"/>
        <v>1265923.8062203135</v>
      </c>
      <c r="F83" s="431"/>
      <c r="G83" s="459">
        <f t="shared" si="11"/>
        <v>7</v>
      </c>
      <c r="H83" s="459">
        <v>76</v>
      </c>
      <c r="I83" s="444">
        <f t="shared" ca="1" si="5"/>
        <v>2008450.9650318238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8330.7468154250146</v>
      </c>
      <c r="L83" s="444">
        <f t="shared" ca="1" si="3"/>
        <v>2007709.9825174287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1265923.8062203135</v>
      </c>
      <c r="C84" s="447">
        <f t="shared" si="0"/>
        <v>100747.55675784221</v>
      </c>
      <c r="D84" s="447">
        <f t="shared" ca="1" si="9"/>
        <v>80022.246345924475</v>
      </c>
      <c r="E84" s="447">
        <f t="shared" ca="1" si="1"/>
        <v>1245198.4958083958</v>
      </c>
      <c r="F84" s="431"/>
      <c r="G84" s="459">
        <f t="shared" si="11"/>
        <v>7</v>
      </c>
      <c r="H84" s="459">
        <v>77</v>
      </c>
      <c r="I84" s="444">
        <f t="shared" ca="1" si="5"/>
        <v>2007709.9825174287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8327.6593882817033</v>
      </c>
      <c r="L84" s="444">
        <f t="shared" ca="1" si="3"/>
        <v>2006965.9125758901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1245198.4958083958</v>
      </c>
      <c r="C85" s="447">
        <f t="shared" si="0"/>
        <v>100747.55675784221</v>
      </c>
      <c r="D85" s="447">
        <f t="shared" ca="1" si="9"/>
        <v>80022.246345924475</v>
      </c>
      <c r="E85" s="447">
        <f t="shared" ca="1" si="1"/>
        <v>1224473.185396478</v>
      </c>
      <c r="F85" s="431"/>
      <c r="G85" s="459">
        <f t="shared" si="11"/>
        <v>7</v>
      </c>
      <c r="H85" s="459">
        <v>78</v>
      </c>
      <c r="I85" s="444">
        <f t="shared" ca="1" si="5"/>
        <v>2006965.9125758901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8324.5590968586257</v>
      </c>
      <c r="L85" s="444">
        <f t="shared" ca="1" si="3"/>
        <v>2006218.7423429284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1224473.185396478</v>
      </c>
      <c r="C86" s="447">
        <f t="shared" si="0"/>
        <v>100747.55675784221</v>
      </c>
      <c r="D86" s="447">
        <f t="shared" ca="1" si="9"/>
        <v>80022.246345924475</v>
      </c>
      <c r="E86" s="447">
        <f t="shared" ca="1" si="1"/>
        <v>1203747.8749845603</v>
      </c>
      <c r="F86" s="431"/>
      <c r="G86" s="459">
        <f t="shared" si="11"/>
        <v>7</v>
      </c>
      <c r="H86" s="459">
        <v>79</v>
      </c>
      <c r="I86" s="444">
        <f t="shared" ca="1" si="5"/>
        <v>2006218.7423429284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8321.4458875546188</v>
      </c>
      <c r="L86" s="444">
        <f t="shared" ca="1" si="3"/>
        <v>2005468.4589006628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1203747.8749845603</v>
      </c>
      <c r="C87" s="447">
        <f t="shared" si="0"/>
        <v>100747.55675784221</v>
      </c>
      <c r="D87" s="447">
        <f t="shared" ca="1" si="9"/>
        <v>80022.246345924475</v>
      </c>
      <c r="E87" s="447">
        <f t="shared" ca="1" si="1"/>
        <v>1183022.5645726426</v>
      </c>
      <c r="F87" s="431"/>
      <c r="G87" s="459">
        <f t="shared" si="11"/>
        <v>7</v>
      </c>
      <c r="H87" s="459">
        <v>80</v>
      </c>
      <c r="I87" s="444">
        <f t="shared" ca="1" si="5"/>
        <v>2005468.4589006628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8318.3197065451768</v>
      </c>
      <c r="L87" s="444">
        <f t="shared" ca="1" si="3"/>
        <v>2004715.0492773878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1183022.5645726426</v>
      </c>
      <c r="C88" s="447">
        <f t="shared" si="0"/>
        <v>100747.55675784221</v>
      </c>
      <c r="D88" s="447">
        <f t="shared" ca="1" si="9"/>
        <v>80022.246345924475</v>
      </c>
      <c r="E88" s="447">
        <f t="shared" ca="1" si="1"/>
        <v>1162297.2541607248</v>
      </c>
      <c r="F88" s="431"/>
      <c r="G88" s="459">
        <f t="shared" si="11"/>
        <v>7</v>
      </c>
      <c r="H88" s="459">
        <v>81</v>
      </c>
      <c r="I88" s="444">
        <f t="shared" ca="1" si="5"/>
        <v>2004715.0492773878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8315.1804997815307</v>
      </c>
      <c r="L88" s="444">
        <f t="shared" ca="1" si="3"/>
        <v>2003958.5004473492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1162297.2541607248</v>
      </c>
      <c r="C89" s="447">
        <f t="shared" si="0"/>
        <v>100747.55675784221</v>
      </c>
      <c r="D89" s="447">
        <f t="shared" ca="1" si="9"/>
        <v>80022.246345924475</v>
      </c>
      <c r="E89" s="447">
        <f t="shared" ca="1" si="1"/>
        <v>1141571.9437488071</v>
      </c>
      <c r="F89" s="431"/>
      <c r="G89" s="459">
        <f t="shared" si="11"/>
        <v>7</v>
      </c>
      <c r="H89" s="459">
        <v>82</v>
      </c>
      <c r="I89" s="444">
        <f t="shared" ca="1" si="5"/>
        <v>2003958.5004473492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8312.0282129897041</v>
      </c>
      <c r="L89" s="444">
        <f t="shared" ca="1" si="3"/>
        <v>2003198.7993305186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1141571.9437488071</v>
      </c>
      <c r="C90" s="447">
        <f t="shared" si="0"/>
        <v>100747.55675784221</v>
      </c>
      <c r="D90" s="447">
        <f t="shared" ca="1" si="9"/>
        <v>80022.246345924475</v>
      </c>
      <c r="E90" s="447">
        <f t="shared" ca="1" si="1"/>
        <v>1120846.6333368893</v>
      </c>
      <c r="F90" s="431"/>
      <c r="G90" s="459">
        <f t="shared" si="11"/>
        <v>7</v>
      </c>
      <c r="H90" s="459">
        <v>83</v>
      </c>
      <c r="I90" s="444">
        <f t="shared" ca="1" si="5"/>
        <v>2003198.7993305186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8308.8627916695768</v>
      </c>
      <c r="L90" s="444">
        <f t="shared" ca="1" si="3"/>
        <v>2002435.9327923679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1120846.6333368893</v>
      </c>
      <c r="C91" s="447">
        <f t="shared" si="0"/>
        <v>100747.55675784221</v>
      </c>
      <c r="D91" s="447">
        <f t="shared" ca="1" si="9"/>
        <v>80022.246345924475</v>
      </c>
      <c r="E91" s="447">
        <f t="shared" ca="1" si="1"/>
        <v>1100121.3229249716</v>
      </c>
      <c r="F91" s="431"/>
      <c r="G91" s="459">
        <f t="shared" si="11"/>
        <v>7</v>
      </c>
      <c r="H91" s="459">
        <v>84</v>
      </c>
      <c r="I91" s="444">
        <f t="shared" ca="1" si="5"/>
        <v>2002435.9327923679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8305.6841810939495</v>
      </c>
      <c r="L91" s="444">
        <f t="shared" ca="1" si="3"/>
        <v>2001669.8876436416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1100121.3229249716</v>
      </c>
      <c r="C92" s="447">
        <f t="shared" si="0"/>
        <v>100747.55675784221</v>
      </c>
      <c r="D92" s="447">
        <f t="shared" ca="1" si="9"/>
        <v>80022.246345924475</v>
      </c>
      <c r="E92" s="447">
        <f t="shared" ca="1" si="1"/>
        <v>1079396.0125130538</v>
      </c>
      <c r="F92" s="431"/>
      <c r="G92" s="459">
        <f>G91+1</f>
        <v>8</v>
      </c>
      <c r="H92" s="459">
        <v>85</v>
      </c>
      <c r="I92" s="444">
        <f t="shared" ca="1" si="5"/>
        <v>2001669.8876436416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8302.4923263075889</v>
      </c>
      <c r="L92" s="444">
        <f t="shared" ca="1" si="3"/>
        <v>2000900.6506401289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1079396.0125130538</v>
      </c>
      <c r="C93" s="447">
        <f t="shared" si="0"/>
        <v>100747.55675784221</v>
      </c>
      <c r="D93" s="447">
        <f t="shared" ca="1" si="9"/>
        <v>80022.246345924475</v>
      </c>
      <c r="E93" s="447">
        <f t="shared" ca="1" si="1"/>
        <v>1058670.7021011361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2000900.6506401289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8299.2871721262873</v>
      </c>
      <c r="L93" s="444">
        <f t="shared" ca="1" si="3"/>
        <v>2000128.208482435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1058670.7021011361</v>
      </c>
      <c r="C94" s="447">
        <f t="shared" si="0"/>
        <v>100747.55675784221</v>
      </c>
      <c r="D94" s="447">
        <f t="shared" ca="1" si="9"/>
        <v>80022.246345924475</v>
      </c>
      <c r="E94" s="447">
        <f t="shared" ca="1" si="1"/>
        <v>1037945.3916892183</v>
      </c>
      <c r="F94" s="431"/>
      <c r="G94" s="459">
        <f t="shared" si="12"/>
        <v>8</v>
      </c>
      <c r="H94" s="459">
        <v>87</v>
      </c>
      <c r="I94" s="444">
        <f t="shared" ca="1" si="5"/>
        <v>2000128.208482435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8296.0686631358931</v>
      </c>
      <c r="L94" s="444">
        <f t="shared" ca="1" si="3"/>
        <v>1999352.5478157506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1037945.3916892183</v>
      </c>
      <c r="C95" s="447">
        <f t="shared" si="0"/>
        <v>100747.55675784221</v>
      </c>
      <c r="D95" s="447">
        <f t="shared" ca="1" si="9"/>
        <v>80022.246345924475</v>
      </c>
      <c r="E95" s="447">
        <f t="shared" ca="1" si="1"/>
        <v>1017220.0812773006</v>
      </c>
      <c r="F95" s="431"/>
      <c r="G95" s="459">
        <f t="shared" si="12"/>
        <v>8</v>
      </c>
      <c r="H95" s="459">
        <v>88</v>
      </c>
      <c r="I95" s="444">
        <f t="shared" ca="1" si="5"/>
        <v>1999352.5478157506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8292.8367436913759</v>
      </c>
      <c r="L95" s="444">
        <f t="shared" ca="1" si="3"/>
        <v>1998573.6552296218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1017220.0812773006</v>
      </c>
      <c r="C96" s="447">
        <f t="shared" si="0"/>
        <v>100747.55675784221</v>
      </c>
      <c r="D96" s="447">
        <f t="shared" ca="1" si="9"/>
        <v>80022.246345924475</v>
      </c>
      <c r="E96" s="447">
        <f t="shared" ca="1" si="1"/>
        <v>996494.77086538286</v>
      </c>
      <c r="F96" s="431"/>
      <c r="G96" s="459">
        <f t="shared" si="12"/>
        <v>8</v>
      </c>
      <c r="H96" s="459">
        <v>89</v>
      </c>
      <c r="I96" s="444">
        <f t="shared" ca="1" si="5"/>
        <v>1998573.6552296218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8289.5913579158405</v>
      </c>
      <c r="L96" s="444">
        <f t="shared" ca="1" si="3"/>
        <v>1997791.5172577174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996494.77086538286</v>
      </c>
      <c r="C97" s="447">
        <f t="shared" si="0"/>
        <v>100747.55675784221</v>
      </c>
      <c r="D97" s="447">
        <f t="shared" ca="1" si="9"/>
        <v>80022.246345924475</v>
      </c>
      <c r="E97" s="447">
        <f t="shared" ca="1" si="1"/>
        <v>975769.46045346512</v>
      </c>
      <c r="F97" s="431"/>
      <c r="G97" s="459">
        <f t="shared" si="12"/>
        <v>8</v>
      </c>
      <c r="H97" s="459">
        <v>90</v>
      </c>
      <c r="I97" s="444">
        <f t="shared" ca="1" si="5"/>
        <v>1997791.5172577174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8286.332449699572</v>
      </c>
      <c r="L97" s="444">
        <f t="shared" ca="1" si="3"/>
        <v>1997006.1203775967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975769.46045346512</v>
      </c>
      <c r="C98" s="447">
        <f t="shared" si="0"/>
        <v>100747.55675784221</v>
      </c>
      <c r="D98" s="447">
        <f t="shared" ca="1" si="9"/>
        <v>80022.246345924475</v>
      </c>
      <c r="E98" s="447">
        <f t="shared" ca="1" si="1"/>
        <v>955044.15004154737</v>
      </c>
      <c r="F98" s="431"/>
      <c r="G98" s="459">
        <f t="shared" si="12"/>
        <v>8</v>
      </c>
      <c r="H98" s="459">
        <v>91</v>
      </c>
      <c r="I98" s="444">
        <f t="shared" ca="1" si="5"/>
        <v>1997006.1203775967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8283.0599626990679</v>
      </c>
      <c r="L98" s="444">
        <f t="shared" ca="1" si="3"/>
        <v>1996217.4510104754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955044.15004154737</v>
      </c>
      <c r="C99" s="447">
        <f t="shared" si="0"/>
        <v>100747.55675784221</v>
      </c>
      <c r="D99" s="447">
        <f t="shared" ca="1" si="9"/>
        <v>80022.246345924475</v>
      </c>
      <c r="E99" s="447">
        <f t="shared" ca="1" si="1"/>
        <v>934318.83962962963</v>
      </c>
      <c r="F99" s="431"/>
      <c r="G99" s="459">
        <f t="shared" si="12"/>
        <v>8</v>
      </c>
      <c r="H99" s="459">
        <v>92</v>
      </c>
      <c r="I99" s="444">
        <f t="shared" ca="1" si="5"/>
        <v>1996217.4510104754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8279.7738403360636</v>
      </c>
      <c r="L99" s="444">
        <f t="shared" ca="1" si="3"/>
        <v>1995425.4955209913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934318.83962962963</v>
      </c>
      <c r="C100" s="447">
        <f t="shared" si="0"/>
        <v>100747.55675784221</v>
      </c>
      <c r="D100" s="447">
        <f t="shared" ca="1" si="9"/>
        <v>80022.246345924475</v>
      </c>
      <c r="E100" s="447">
        <f t="shared" ca="1" si="1"/>
        <v>913593.52921771188</v>
      </c>
      <c r="F100" s="431"/>
      <c r="G100" s="459">
        <f t="shared" si="12"/>
        <v>8</v>
      </c>
      <c r="H100" s="459">
        <v>93</v>
      </c>
      <c r="I100" s="444">
        <f t="shared" ca="1" si="5"/>
        <v>1995425.4955209913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8276.4740257965441</v>
      </c>
      <c r="L100" s="444">
        <f t="shared" ca="1" si="3"/>
        <v>1994630.2402169676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913593.52921771188</v>
      </c>
      <c r="C101" s="447">
        <f t="shared" si="0"/>
        <v>100747.55675784221</v>
      </c>
      <c r="D101" s="447">
        <f t="shared" ca="1" si="9"/>
        <v>80022.246345924475</v>
      </c>
      <c r="E101" s="447">
        <f t="shared" ca="1" si="1"/>
        <v>892868.21880579414</v>
      </c>
      <c r="F101" s="431"/>
      <c r="G101" s="459">
        <f t="shared" si="12"/>
        <v>8</v>
      </c>
      <c r="H101" s="459">
        <v>94</v>
      </c>
      <c r="I101" s="444">
        <f t="shared" ca="1" si="5"/>
        <v>1994630.2402169676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8273.1604620297803</v>
      </c>
      <c r="L101" s="444">
        <f t="shared" ca="1" si="3"/>
        <v>1993831.6713491771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892868.21880579414</v>
      </c>
      <c r="C102" s="447">
        <f t="shared" si="0"/>
        <v>100747.55675784221</v>
      </c>
      <c r="D102" s="447">
        <f t="shared" ca="1" si="9"/>
        <v>80022.246345924475</v>
      </c>
      <c r="E102" s="447">
        <f t="shared" ca="1" si="1"/>
        <v>872142.90839387639</v>
      </c>
      <c r="F102" s="431"/>
      <c r="G102" s="459">
        <f t="shared" si="12"/>
        <v>8</v>
      </c>
      <c r="H102" s="459">
        <v>95</v>
      </c>
      <c r="I102" s="444">
        <f t="shared" ca="1" si="5"/>
        <v>1993831.6713491771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8269.8330917473195</v>
      </c>
      <c r="L102" s="444">
        <f t="shared" ca="1" si="3"/>
        <v>1993029.7751111041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872142.90839387639</v>
      </c>
      <c r="C103" s="447">
        <f t="shared" si="0"/>
        <v>100747.55675784221</v>
      </c>
      <c r="D103" s="447">
        <f t="shared" ca="1" si="9"/>
        <v>80022.246345924475</v>
      </c>
      <c r="E103" s="447">
        <f t="shared" ca="1" si="1"/>
        <v>851417.59798195865</v>
      </c>
      <c r="F103" s="431"/>
      <c r="G103" s="459">
        <f t="shared" si="12"/>
        <v>8</v>
      </c>
      <c r="H103" s="459">
        <v>96</v>
      </c>
      <c r="I103" s="444">
        <f t="shared" ca="1" si="5"/>
        <v>1993029.7751111041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8266.4918574220173</v>
      </c>
      <c r="L103" s="444">
        <f t="shared" ca="1" si="3"/>
        <v>1992224.5376387059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851417.59798195865</v>
      </c>
      <c r="C104" s="447">
        <f t="shared" si="0"/>
        <v>75560.667568381657</v>
      </c>
      <c r="D104" s="447">
        <f t="shared" ca="1" si="9"/>
        <v>80022.246345924475</v>
      </c>
      <c r="E104" s="447">
        <f t="shared" ca="1" si="1"/>
        <v>855879.17675950145</v>
      </c>
      <c r="F104" s="431"/>
      <c r="G104" s="459">
        <f>G103+1</f>
        <v>9</v>
      </c>
      <c r="H104" s="459">
        <v>97</v>
      </c>
      <c r="I104" s="444">
        <f t="shared" ca="1" si="5"/>
        <v>1992224.5376387059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8263.1367012870232</v>
      </c>
      <c r="L104" s="444">
        <f t="shared" ca="1" si="3"/>
        <v>1991415.9450101727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855879.17675950145</v>
      </c>
      <c r="C105" s="447">
        <f t="shared" si="0"/>
        <v>0</v>
      </c>
      <c r="D105" s="447">
        <f t="shared" ca="1" si="9"/>
        <v>80022.246345924475</v>
      </c>
      <c r="E105" s="447">
        <f t="shared" ca="1" si="1"/>
        <v>935901.4231054259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1991415.9450101727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8262.5846470014694</v>
      </c>
      <c r="L105" s="444">
        <f t="shared" ca="1" si="3"/>
        <v>1991282.899927354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935901.4231054259</v>
      </c>
      <c r="C106" s="447">
        <f t="shared" si="0"/>
        <v>0</v>
      </c>
      <c r="D106" s="447">
        <f t="shared" ca="1" si="9"/>
        <v>80022.246345924475</v>
      </c>
      <c r="E106" s="447">
        <f t="shared" ca="1" si="1"/>
        <v>1015923.6694513503</v>
      </c>
      <c r="F106" s="431"/>
      <c r="G106" s="459">
        <f t="shared" si="13"/>
        <v>9</v>
      </c>
      <c r="H106" s="459">
        <v>99</v>
      </c>
      <c r="I106" s="444">
        <f t="shared" ca="1" si="5"/>
        <v>1991282.899927354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8262.0302924897242</v>
      </c>
      <c r="L106" s="444">
        <f t="shared" ca="1" si="3"/>
        <v>1991149.3004900236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1015923.6694513503</v>
      </c>
      <c r="C107" s="447">
        <f t="shared" si="0"/>
        <v>0</v>
      </c>
      <c r="D107" s="447">
        <f t="shared" ca="1" si="9"/>
        <v>80022.246345924475</v>
      </c>
      <c r="E107" s="447">
        <f t="shared" ca="1" si="1"/>
        <v>1095945.9157972748</v>
      </c>
      <c r="F107" s="431"/>
      <c r="G107" s="459">
        <f t="shared" si="13"/>
        <v>9</v>
      </c>
      <c r="H107" s="459">
        <v>100</v>
      </c>
      <c r="I107" s="444">
        <f t="shared" ca="1" si="5"/>
        <v>1991149.3004900236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8261.4736281675141</v>
      </c>
      <c r="L107" s="444">
        <f t="shared" ca="1" si="3"/>
        <v>1991015.1443883709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1095945.9157972748</v>
      </c>
      <c r="C108" s="447">
        <f t="shared" si="0"/>
        <v>0</v>
      </c>
      <c r="D108" s="447">
        <f t="shared" ca="1" si="9"/>
        <v>80022.246345924475</v>
      </c>
      <c r="E108" s="447">
        <f t="shared" ca="1" si="1"/>
        <v>1175968.1621431992</v>
      </c>
      <c r="F108" s="431"/>
      <c r="G108" s="459">
        <f t="shared" si="13"/>
        <v>9</v>
      </c>
      <c r="H108" s="459">
        <v>101</v>
      </c>
      <c r="I108" s="444">
        <f t="shared" ca="1" si="5"/>
        <v>1991015.1443883709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8260.9146444106282</v>
      </c>
      <c r="L108" s="444">
        <f t="shared" ca="1" si="3"/>
        <v>1990880.4293029613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1175968.1621431992</v>
      </c>
      <c r="C109" s="447">
        <f t="shared" si="0"/>
        <v>0</v>
      </c>
      <c r="D109" s="447">
        <f t="shared" ca="1" si="9"/>
        <v>80022.246345924475</v>
      </c>
      <c r="E109" s="447">
        <f t="shared" ca="1" si="1"/>
        <v>1255990.4084891237</v>
      </c>
      <c r="F109" s="431"/>
      <c r="G109" s="459">
        <f t="shared" si="13"/>
        <v>9</v>
      </c>
      <c r="H109" s="459">
        <v>102</v>
      </c>
      <c r="I109" s="444">
        <f t="shared" ca="1" si="5"/>
        <v>1990880.4293029613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8260.3533315547538</v>
      </c>
      <c r="L109" s="444">
        <f t="shared" ca="1" si="3"/>
        <v>1990745.1529046958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1255990.4084891237</v>
      </c>
      <c r="C110" s="447">
        <f t="shared" si="0"/>
        <v>0</v>
      </c>
      <c r="D110" s="447">
        <f t="shared" ca="1" si="9"/>
        <v>80022.246345924475</v>
      </c>
      <c r="E110" s="447">
        <f t="shared" ca="1" si="1"/>
        <v>1336012.6548350481</v>
      </c>
      <c r="F110" s="431"/>
      <c r="G110" s="459">
        <f t="shared" si="13"/>
        <v>9</v>
      </c>
      <c r="H110" s="459">
        <v>103</v>
      </c>
      <c r="I110" s="444">
        <f t="shared" ca="1" si="5"/>
        <v>1990745.1529046958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8259.7896798953152</v>
      </c>
      <c r="L110" s="444">
        <f t="shared" ca="1" si="3"/>
        <v>1990609.312854771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1336012.6548350481</v>
      </c>
      <c r="C111" s="447">
        <f t="shared" si="0"/>
        <v>0</v>
      </c>
      <c r="D111" s="447">
        <f t="shared" ca="1" si="9"/>
        <v>80022.246345924475</v>
      </c>
      <c r="E111" s="447">
        <f t="shared" ca="1" si="1"/>
        <v>1416034.9011809726</v>
      </c>
      <c r="F111" s="431"/>
      <c r="G111" s="459">
        <f t="shared" si="13"/>
        <v>9</v>
      </c>
      <c r="H111" s="459">
        <v>104</v>
      </c>
      <c r="I111" s="444">
        <f t="shared" ca="1" si="5"/>
        <v>1990609.312854771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8259.2236796872949</v>
      </c>
      <c r="L111" s="444">
        <f t="shared" ca="1" si="3"/>
        <v>1990472.9068046382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1416034.9011809726</v>
      </c>
      <c r="C112" s="447">
        <f t="shared" si="0"/>
        <v>0</v>
      </c>
      <c r="D112" s="447">
        <f t="shared" ca="1" si="9"/>
        <v>80022.246345924475</v>
      </c>
      <c r="E112" s="447">
        <f t="shared" ca="1" si="1"/>
        <v>1496057.147526897</v>
      </c>
      <c r="F112" s="431"/>
      <c r="G112" s="459">
        <f t="shared" si="13"/>
        <v>9</v>
      </c>
      <c r="H112" s="459">
        <v>105</v>
      </c>
      <c r="I112" s="444">
        <f t="shared" ca="1" si="5"/>
        <v>1990472.9068046382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8258.6553211450737</v>
      </c>
      <c r="L112" s="444">
        <f t="shared" ca="1" si="3"/>
        <v>1990335.932395963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1496057.147526897</v>
      </c>
      <c r="C113" s="447">
        <f t="shared" si="0"/>
        <v>0</v>
      </c>
      <c r="D113" s="447">
        <f t="shared" ca="1" si="9"/>
        <v>80022.246345924475</v>
      </c>
      <c r="E113" s="447">
        <f t="shared" ca="1" si="1"/>
        <v>1576079.3938728215</v>
      </c>
      <c r="F113" s="431"/>
      <c r="G113" s="459">
        <f t="shared" si="13"/>
        <v>9</v>
      </c>
      <c r="H113" s="459">
        <v>106</v>
      </c>
      <c r="I113" s="444">
        <f t="shared" ca="1" si="5"/>
        <v>1990335.932395963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8258.0845944422617</v>
      </c>
      <c r="L113" s="444">
        <f t="shared" ca="1" si="3"/>
        <v>1990198.3872605851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1576079.3938728215</v>
      </c>
      <c r="C114" s="447">
        <f t="shared" si="0"/>
        <v>0</v>
      </c>
      <c r="D114" s="447">
        <f t="shared" ca="1" si="9"/>
        <v>80022.246345924475</v>
      </c>
      <c r="E114" s="447">
        <f t="shared" ca="1" si="1"/>
        <v>1656101.6402187459</v>
      </c>
      <c r="F114" s="431"/>
      <c r="G114" s="459">
        <f t="shared" si="13"/>
        <v>9</v>
      </c>
      <c r="H114" s="459">
        <v>107</v>
      </c>
      <c r="I114" s="444">
        <f t="shared" ca="1" si="5"/>
        <v>1990198.3872605851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8257.51148971152</v>
      </c>
      <c r="L114" s="444">
        <f t="shared" ca="1" si="3"/>
        <v>1990060.2690204764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1656101.6402187459</v>
      </c>
      <c r="C115" s="447">
        <f t="shared" si="0"/>
        <v>0</v>
      </c>
      <c r="D115" s="447">
        <f t="shared" ca="1" si="9"/>
        <v>80022.246345924475</v>
      </c>
      <c r="E115" s="447">
        <f t="shared" ca="1" si="1"/>
        <v>1736123.8865646704</v>
      </c>
      <c r="F115" s="431"/>
      <c r="G115" s="459">
        <f t="shared" si="13"/>
        <v>9</v>
      </c>
      <c r="H115" s="459">
        <v>108</v>
      </c>
      <c r="I115" s="444">
        <f t="shared" ca="1" si="5"/>
        <v>1990060.2690204764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8256.9359970444002</v>
      </c>
      <c r="L115" s="444">
        <f t="shared" ca="1" si="3"/>
        <v>1989921.5752877006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1736123.8865646704</v>
      </c>
      <c r="C116" s="447">
        <f t="shared" si="0"/>
        <v>0</v>
      </c>
      <c r="D116" s="447">
        <f t="shared" ca="1" si="9"/>
        <v>80022.246345924475</v>
      </c>
      <c r="E116" s="447">
        <f t="shared" ca="1" si="1"/>
        <v>1816146.1329105948</v>
      </c>
      <c r="F116" s="431"/>
      <c r="G116" s="459">
        <f>G115+1</f>
        <v>10</v>
      </c>
      <c r="H116" s="459">
        <v>109</v>
      </c>
      <c r="I116" s="444">
        <f t="shared" ca="1" si="5"/>
        <v>1989921.5752877006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8256.3581064911668</v>
      </c>
      <c r="L116" s="444">
        <f t="shared" ca="1" si="3"/>
        <v>1989782.3036643716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1816146.1329105948</v>
      </c>
      <c r="C117" s="447">
        <f t="shared" si="0"/>
        <v>0</v>
      </c>
      <c r="D117" s="447">
        <f t="shared" ca="1" si="9"/>
        <v>80022.246345924475</v>
      </c>
      <c r="E117" s="447">
        <f t="shared" ca="1" si="1"/>
        <v>1896168.3792565193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1989782.3036643716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8255.7778080606313</v>
      </c>
      <c r="L117" s="444">
        <f t="shared" ca="1" si="3"/>
        <v>1989642.4517426121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1896168.3792565193</v>
      </c>
      <c r="C118" s="447">
        <f t="shared" si="0"/>
        <v>0</v>
      </c>
      <c r="D118" s="447">
        <f t="shared" ca="1" si="9"/>
        <v>80022.246345924475</v>
      </c>
      <c r="E118" s="447">
        <f t="shared" ca="1" si="1"/>
        <v>1976190.6256024437</v>
      </c>
      <c r="F118" s="431"/>
      <c r="G118" s="459">
        <f t="shared" si="14"/>
        <v>10</v>
      </c>
      <c r="H118" s="459">
        <v>111</v>
      </c>
      <c r="I118" s="444">
        <f t="shared" ca="1" si="5"/>
        <v>1989642.4517426121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8255.1950917199665</v>
      </c>
      <c r="L118" s="444">
        <f t="shared" ca="1" si="3"/>
        <v>1989502.0171045118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1976190.6256024437</v>
      </c>
      <c r="C119" s="447">
        <f t="shared" si="0"/>
        <v>0</v>
      </c>
      <c r="D119" s="447">
        <f t="shared" ca="1" si="9"/>
        <v>80022.246345924475</v>
      </c>
      <c r="E119" s="447">
        <f t="shared" ca="1" si="1"/>
        <v>2056212.8719483681</v>
      </c>
      <c r="F119" s="431"/>
      <c r="G119" s="459">
        <f t="shared" si="14"/>
        <v>10</v>
      </c>
      <c r="H119" s="459">
        <v>112</v>
      </c>
      <c r="I119" s="444">
        <f t="shared" ca="1" si="5"/>
        <v>1989502.0171045118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8254.6099473945487</v>
      </c>
      <c r="L119" s="444">
        <f t="shared" ca="1" si="3"/>
        <v>1989360.9973220862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2056212.8719483681</v>
      </c>
      <c r="C120" s="447">
        <f t="shared" si="0"/>
        <v>0</v>
      </c>
      <c r="D120" s="447">
        <f t="shared" ca="1" si="9"/>
        <v>80022.246345924475</v>
      </c>
      <c r="E120" s="447">
        <f t="shared" ca="1" si="1"/>
        <v>2136235.1182942926</v>
      </c>
      <c r="F120" s="431"/>
      <c r="G120" s="459">
        <f t="shared" si="14"/>
        <v>10</v>
      </c>
      <c r="H120" s="459">
        <v>113</v>
      </c>
      <c r="I120" s="444">
        <f t="shared" ca="1" si="5"/>
        <v>1989360.9973220862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8254.0223649677755</v>
      </c>
      <c r="L120" s="444">
        <f t="shared" ca="1" si="3"/>
        <v>1989219.3899572338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2136235.1182942926</v>
      </c>
      <c r="C121" s="447">
        <f t="shared" si="0"/>
        <v>0</v>
      </c>
      <c r="D121" s="447">
        <f t="shared" ca="1" si="9"/>
        <v>80022.246345924475</v>
      </c>
      <c r="E121" s="447">
        <f t="shared" ca="1" si="1"/>
        <v>2216257.3646402173</v>
      </c>
      <c r="F121" s="431"/>
      <c r="G121" s="459">
        <f t="shared" si="14"/>
        <v>10</v>
      </c>
      <c r="H121" s="459">
        <v>114</v>
      </c>
      <c r="I121" s="444">
        <f t="shared" ca="1" si="5"/>
        <v>1989219.3899572338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8253.4323342808893</v>
      </c>
      <c r="L121" s="444">
        <f t="shared" ca="1" si="3"/>
        <v>1989077.1925616944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2216257.3646402173</v>
      </c>
      <c r="C122" s="447">
        <f t="shared" si="0"/>
        <v>0</v>
      </c>
      <c r="D122" s="447">
        <f t="shared" ca="1" si="9"/>
        <v>80022.246345924475</v>
      </c>
      <c r="E122" s="447">
        <f t="shared" ca="1" si="1"/>
        <v>2296279.610986142</v>
      </c>
      <c r="F122" s="431"/>
      <c r="G122" s="459">
        <f t="shared" si="14"/>
        <v>10</v>
      </c>
      <c r="H122" s="459">
        <v>115</v>
      </c>
      <c r="I122" s="444">
        <f t="shared" ca="1" si="5"/>
        <v>1989077.1925616944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8252.8398451328085</v>
      </c>
      <c r="L122" s="444">
        <f t="shared" ca="1" si="3"/>
        <v>1988934.402677007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2296279.610986142</v>
      </c>
      <c r="C123" s="447">
        <f t="shared" si="0"/>
        <v>0</v>
      </c>
      <c r="D123" s="447">
        <f t="shared" ca="1" si="9"/>
        <v>80022.246345924475</v>
      </c>
      <c r="E123" s="447">
        <f t="shared" ca="1" si="1"/>
        <v>2376301.8573320666</v>
      </c>
      <c r="F123" s="431"/>
      <c r="G123" s="459">
        <f t="shared" si="14"/>
        <v>10</v>
      </c>
      <c r="H123" s="459">
        <v>116</v>
      </c>
      <c r="I123" s="444">
        <f t="shared" ca="1" si="5"/>
        <v>1988934.402677007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8252.244887279945</v>
      </c>
      <c r="L123" s="444">
        <f t="shared" ca="1" si="3"/>
        <v>1988791.0178344669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2376301.8573320666</v>
      </c>
      <c r="C124" s="447">
        <f t="shared" si="0"/>
        <v>0</v>
      </c>
      <c r="D124" s="447">
        <f t="shared" ca="1" si="9"/>
        <v>80022.246345924475</v>
      </c>
      <c r="E124" s="447">
        <f t="shared" ca="1" si="1"/>
        <v>2456324.1036779913</v>
      </c>
      <c r="F124" s="431"/>
      <c r="G124" s="459">
        <f t="shared" si="14"/>
        <v>10</v>
      </c>
      <c r="H124" s="459">
        <v>117</v>
      </c>
      <c r="I124" s="444">
        <f t="shared" ca="1" si="5"/>
        <v>1988791.0178344669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8251.6474504360267</v>
      </c>
      <c r="L124" s="444">
        <f t="shared" ca="1" si="3"/>
        <v>1988647.0355550828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2456324.1036779913</v>
      </c>
      <c r="C125" s="447">
        <f t="shared" si="0"/>
        <v>0</v>
      </c>
      <c r="D125" s="447">
        <f t="shared" ca="1" si="9"/>
        <v>80022.246345924475</v>
      </c>
      <c r="E125" s="447">
        <f t="shared" ca="1" si="1"/>
        <v>2536346.350023916</v>
      </c>
      <c r="F125" s="431"/>
      <c r="G125" s="459">
        <f t="shared" si="14"/>
        <v>10</v>
      </c>
      <c r="H125" s="459">
        <v>118</v>
      </c>
      <c r="I125" s="444">
        <f t="shared" ca="1" si="5"/>
        <v>1988647.0355550828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8251.0475242719276</v>
      </c>
      <c r="L125" s="444">
        <f t="shared" ca="1" si="3"/>
        <v>1988502.4533495347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2536346.350023916</v>
      </c>
      <c r="C126" s="447">
        <f t="shared" si="0"/>
        <v>0</v>
      </c>
      <c r="D126" s="447">
        <f t="shared" ca="1" si="9"/>
        <v>80022.246345924475</v>
      </c>
      <c r="E126" s="447">
        <f t="shared" ca="1" si="1"/>
        <v>2616368.5963698407</v>
      </c>
      <c r="F126" s="431"/>
      <c r="G126" s="459">
        <f t="shared" si="14"/>
        <v>10</v>
      </c>
      <c r="H126" s="459">
        <v>119</v>
      </c>
      <c r="I126" s="444">
        <f t="shared" ca="1" si="5"/>
        <v>1988502.4533495347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8250.4450984154773</v>
      </c>
      <c r="L126" s="444">
        <f t="shared" ca="1" si="3"/>
        <v>1988357.26871813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2616368.5963698407</v>
      </c>
      <c r="C127" s="447">
        <f t="shared" si="0"/>
        <v>0</v>
      </c>
      <c r="D127" s="447">
        <f t="shared" ca="1" si="9"/>
        <v>80022.246345924475</v>
      </c>
      <c r="E127" s="447">
        <f t="shared" ca="1" si="1"/>
        <v>2696390.8427157653</v>
      </c>
      <c r="F127" s="431"/>
      <c r="G127" s="459">
        <f t="shared" si="14"/>
        <v>10</v>
      </c>
      <c r="H127" s="459">
        <v>120</v>
      </c>
      <c r="I127" s="444">
        <f t="shared" ca="1" si="5"/>
        <v>1988357.26871813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8249.8401624512899</v>
      </c>
      <c r="L127" s="444">
        <f t="shared" ca="1" si="3"/>
        <v>1988211.4791507612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2696390.8427157653</v>
      </c>
      <c r="C128" s="447">
        <f t="shared" si="0"/>
        <v>0</v>
      </c>
      <c r="D128" s="447">
        <f t="shared" ca="1" si="9"/>
        <v>80022.246345924475</v>
      </c>
      <c r="E128" s="447">
        <f t="shared" ca="1" si="1"/>
        <v>2776413.08906169</v>
      </c>
      <c r="F128" s="431"/>
      <c r="G128" s="459">
        <f>G127+1</f>
        <v>11</v>
      </c>
      <c r="H128" s="459">
        <v>121</v>
      </c>
      <c r="I128" s="444">
        <f t="shared" ca="1" si="5"/>
        <v>1988211.4791507612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8249.2327059205854</v>
      </c>
      <c r="L128" s="444">
        <f t="shared" ca="1" si="3"/>
        <v>1988065.0821268614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2776413.08906169</v>
      </c>
      <c r="C129" s="447">
        <f t="shared" si="0"/>
        <v>0</v>
      </c>
      <c r="D129" s="447">
        <f t="shared" ca="1" si="9"/>
        <v>80022.246345924475</v>
      </c>
      <c r="E129" s="447">
        <f t="shared" ca="1" si="1"/>
        <v>2856435.3354076147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1988065.0821268614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8248.6227183210067</v>
      </c>
      <c r="L129" s="444">
        <f t="shared" ca="1" si="3"/>
        <v>1987918.0751153622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2856435.3354076147</v>
      </c>
      <c r="C130" s="447">
        <f t="shared" si="0"/>
        <v>0</v>
      </c>
      <c r="D130" s="447">
        <f t="shared" ca="1" si="9"/>
        <v>80022.246345924475</v>
      </c>
      <c r="E130" s="447">
        <f t="shared" ca="1" si="1"/>
        <v>2936457.5817535394</v>
      </c>
      <c r="F130" s="431"/>
      <c r="G130" s="459">
        <f t="shared" si="15"/>
        <v>11</v>
      </c>
      <c r="H130" s="459">
        <v>123</v>
      </c>
      <c r="I130" s="444">
        <f t="shared" ca="1" si="5"/>
        <v>1987918.0751153622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8248.0101891064241</v>
      </c>
      <c r="L130" s="444">
        <f t="shared" ca="1" si="3"/>
        <v>1987770.4555746485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2936457.5817535394</v>
      </c>
      <c r="C131" s="447">
        <f t="shared" si="0"/>
        <v>0</v>
      </c>
      <c r="D131" s="447">
        <f t="shared" ca="1" si="9"/>
        <v>80022.246345924475</v>
      </c>
      <c r="E131" s="447">
        <f t="shared" ca="1" si="1"/>
        <v>3016479.8280994641</v>
      </c>
      <c r="F131" s="431"/>
      <c r="G131" s="459">
        <f t="shared" si="15"/>
        <v>11</v>
      </c>
      <c r="H131" s="459">
        <v>124</v>
      </c>
      <c r="I131" s="444">
        <f t="shared" ca="1" si="5"/>
        <v>1987770.4555746485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8247.3951076867852</v>
      </c>
      <c r="L131" s="444">
        <f t="shared" ca="1" si="3"/>
        <v>1987622.220952515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3016479.8280994641</v>
      </c>
      <c r="C132" s="447">
        <f t="shared" si="0"/>
        <v>0</v>
      </c>
      <c r="D132" s="447">
        <f t="shared" ca="1" si="9"/>
        <v>80022.246345924475</v>
      </c>
      <c r="E132" s="447">
        <f t="shared" ca="1" si="1"/>
        <v>3096502.0744453887</v>
      </c>
      <c r="F132" s="431"/>
      <c r="G132" s="459">
        <f t="shared" si="15"/>
        <v>11</v>
      </c>
      <c r="H132" s="459">
        <v>125</v>
      </c>
      <c r="I132" s="444">
        <f t="shared" ca="1" si="5"/>
        <v>1987622.220952515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8246.7774634278958</v>
      </c>
      <c r="L132" s="444">
        <f t="shared" ca="1" si="3"/>
        <v>1987473.3686861228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3096502.0744453887</v>
      </c>
      <c r="C133" s="447">
        <f t="shared" si="0"/>
        <v>0</v>
      </c>
      <c r="D133" s="447">
        <f t="shared" ca="1" si="9"/>
        <v>80022.246345924475</v>
      </c>
      <c r="E133" s="447">
        <f t="shared" ca="1" si="1"/>
        <v>3176524.3207913134</v>
      </c>
      <c r="F133" s="431"/>
      <c r="G133" s="459">
        <f t="shared" si="15"/>
        <v>11</v>
      </c>
      <c r="H133" s="459">
        <v>126</v>
      </c>
      <c r="I133" s="444">
        <f t="shared" ca="1" si="5"/>
        <v>1987473.3686861228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8246.1572456512604</v>
      </c>
      <c r="L133" s="444">
        <f t="shared" ca="1" si="3"/>
        <v>1987323.896201954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3176524.3207913134</v>
      </c>
      <c r="C134" s="447">
        <f t="shared" si="0"/>
        <v>0</v>
      </c>
      <c r="D134" s="447">
        <f t="shared" ca="1" si="9"/>
        <v>80022.246345924475</v>
      </c>
      <c r="E134" s="447">
        <f t="shared" ca="1" si="1"/>
        <v>3256546.5671372381</v>
      </c>
      <c r="F134" s="431"/>
      <c r="G134" s="459">
        <f t="shared" si="15"/>
        <v>11</v>
      </c>
      <c r="H134" s="459">
        <v>127</v>
      </c>
      <c r="I134" s="444">
        <f t="shared" ca="1" si="5"/>
        <v>1987323.896201954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8245.534443633891</v>
      </c>
      <c r="L134" s="444">
        <f t="shared" ca="1" si="3"/>
        <v>1987173.8009157677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3256546.5671372381</v>
      </c>
      <c r="C135" s="447">
        <f t="shared" si="0"/>
        <v>0</v>
      </c>
      <c r="D135" s="447">
        <f t="shared" ca="1" si="9"/>
        <v>80022.246345924475</v>
      </c>
      <c r="E135" s="447">
        <f t="shared" ca="1" si="1"/>
        <v>3336568.8134831628</v>
      </c>
      <c r="F135" s="431"/>
      <c r="G135" s="459">
        <f t="shared" si="15"/>
        <v>11</v>
      </c>
      <c r="H135" s="459">
        <v>128</v>
      </c>
      <c r="I135" s="444">
        <f t="shared" ca="1" si="5"/>
        <v>1987173.8009157677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8244.9090466081143</v>
      </c>
      <c r="L135" s="444">
        <f t="shared" ca="1" si="3"/>
        <v>1987023.0802325555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3336568.8134831628</v>
      </c>
      <c r="C136" s="447">
        <f t="shared" si="0"/>
        <v>0</v>
      </c>
      <c r="D136" s="447">
        <f t="shared" ca="1" si="9"/>
        <v>80022.246345924475</v>
      </c>
      <c r="E136" s="447">
        <f t="shared" ca="1" si="1"/>
        <v>3416591.0598290875</v>
      </c>
      <c r="F136" s="431"/>
      <c r="G136" s="459">
        <f t="shared" si="15"/>
        <v>11</v>
      </c>
      <c r="H136" s="459">
        <v>129</v>
      </c>
      <c r="I136" s="444">
        <f t="shared" ca="1" si="5"/>
        <v>1987023.0802325555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8244.2810437613971</v>
      </c>
      <c r="L136" s="444">
        <f t="shared" ca="1" si="3"/>
        <v>1986871.7315464967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1986871.7315464967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8243.6504242361534</v>
      </c>
      <c r="L137" s="444">
        <f t="shared" ca="1" si="3"/>
        <v>1986719.7522409128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1986719.7522409128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8243.0171771295536</v>
      </c>
      <c r="L138" s="444">
        <f t="shared" ca="1" si="3"/>
        <v>1986567.1396882222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1986567.1396882222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8242.3812914933424</v>
      </c>
      <c r="L139" s="444">
        <f t="shared" ca="1" si="3"/>
        <v>1986413.8912498953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1986413.8912498953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8241.742756333646</v>
      </c>
      <c r="L140" s="444">
        <f t="shared" ca="1" si="3"/>
        <v>1986260.0042764088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1986260.0042764088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8241.1015606107867</v>
      </c>
      <c r="L141" s="444">
        <f t="shared" ca="1" si="3"/>
        <v>1986105.4761071994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1986105.4761071994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8240.457693239081</v>
      </c>
      <c r="L142" s="444">
        <f t="shared" ca="1" si="3"/>
        <v>1985950.3040706182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1985950.3040706182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8239.8111430866593</v>
      </c>
      <c r="L143" s="444">
        <f t="shared" ca="1" si="3"/>
        <v>1985794.4854838848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1985794.4854838848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8239.1618989752678</v>
      </c>
      <c r="L144" s="444">
        <f t="shared" ca="1" si="3"/>
        <v>1985638.0176530399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1985638.0176530399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8238.5099496800813</v>
      </c>
      <c r="L145" s="444">
        <f t="shared" ca="1" si="3"/>
        <v>1985480.8978728999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1985480.8978728999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8237.8552839294971</v>
      </c>
      <c r="L146" s="444">
        <f t="shared" ca="1" si="3"/>
        <v>1985323.1234270092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1985323.1234270092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8237.1978904049538</v>
      </c>
      <c r="L147" s="444">
        <f t="shared" ca="1" si="3"/>
        <v>1985164.6915875939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1985164.6915875939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8236.5377577407253</v>
      </c>
      <c r="L148" s="444">
        <f t="shared" ca="1" si="3"/>
        <v>1985005.5996155145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1985005.5996155145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8235.8748745237262</v>
      </c>
      <c r="L149" s="444">
        <f t="shared" ca="1" si="3"/>
        <v>1984845.8447602182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1984845.8447602182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8235.2092292933248</v>
      </c>
      <c r="L150" s="444">
        <f t="shared" ca="1" si="3"/>
        <v>1984685.4242596913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1984685.4242596913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8234.5408105411298</v>
      </c>
      <c r="L151" s="444">
        <f t="shared" ca="1" si="3"/>
        <v>1984524.3353404121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1984524.3353404121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8233.8696067107994</v>
      </c>
      <c r="L152" s="444">
        <f t="shared" ca="1" si="3"/>
        <v>1984362.5752173027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1984362.5752173027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8233.1956061978435</v>
      </c>
      <c r="L153" s="444">
        <f t="shared" ca="1" si="3"/>
        <v>1984200.1410936804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1984200.1410936804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8232.5187973494176</v>
      </c>
      <c r="L154" s="444">
        <f t="shared" ca="1" si="3"/>
        <v>1984037.0301612096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1984037.0301612096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8231.8391684641228</v>
      </c>
      <c r="L155" s="444">
        <f t="shared" ca="1" si="3"/>
        <v>1983873.2395998535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1983873.2395998535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8231.1567077918062</v>
      </c>
      <c r="L156" s="444">
        <f t="shared" ca="1" si="3"/>
        <v>1983708.7665778252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1983708.7665778252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8230.4714035333545</v>
      </c>
      <c r="L157" s="444">
        <f t="shared" ca="1" si="3"/>
        <v>1983543.6082515384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1983543.6082515384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8229.783243840493</v>
      </c>
      <c r="L158" s="444">
        <f t="shared" ca="1" si="3"/>
        <v>1983377.7617655587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1983377.7617655587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8229.0922168155776</v>
      </c>
      <c r="L159" s="444">
        <f t="shared" ca="1" si="3"/>
        <v>1983211.2242525541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1983211.2242525541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8228.3983105113912</v>
      </c>
      <c r="L160" s="444">
        <f t="shared" ca="1" si="3"/>
        <v>1983043.9928332453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1983043.9928332453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8227.7015129309384</v>
      </c>
      <c r="L161" s="444">
        <f t="shared" ca="1" si="3"/>
        <v>1982876.064616356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1982876.064616356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8227.0018120272325</v>
      </c>
      <c r="L162" s="444">
        <f t="shared" ca="1" si="3"/>
        <v>1982707.4366985632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1982707.4366985632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8226.2991957030954</v>
      </c>
      <c r="L163" s="444">
        <f t="shared" ca="1" si="3"/>
        <v>1982538.1061644461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1982538.1061644461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8225.5936518109411</v>
      </c>
      <c r="L164" s="444">
        <f t="shared" ca="1" si="3"/>
        <v>1982368.0700864368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1982368.0700864368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8224.8851681525684</v>
      </c>
      <c r="L165" s="444">
        <f t="shared" ca="1" si="3"/>
        <v>1982197.3255247693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1982197.3255247693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8224.1737324789538</v>
      </c>
      <c r="L166" s="444">
        <f t="shared" ca="1" si="3"/>
        <v>1982025.8695274279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1982025.8695274279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8223.4593324900325</v>
      </c>
      <c r="L167" s="444">
        <f t="shared" ca="1" si="3"/>
        <v>1981853.6991300979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1981853.6991300979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8222.74195583449</v>
      </c>
      <c r="L168" s="444">
        <f t="shared" ca="1" si="3"/>
        <v>1981680.8113561121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1981680.8113561121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8222.0215901095489</v>
      </c>
      <c r="L169" s="444">
        <f t="shared" ca="1" si="3"/>
        <v>1981507.2032164014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1981507.2032164014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8221.2982228607543</v>
      </c>
      <c r="L170" s="444">
        <f t="shared" ca="1" si="3"/>
        <v>1981332.871709442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1981332.871709442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8220.5718415817573</v>
      </c>
      <c r="L171" s="444">
        <f t="shared" ca="1" si="3"/>
        <v>1981157.8138212035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1981157.8138212035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8219.8424337140968</v>
      </c>
      <c r="L172" s="444">
        <f t="shared" ca="1" si="3"/>
        <v>1980982.0265250974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1980982.0265250974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8219.1099866469885</v>
      </c>
      <c r="L173" s="444">
        <f t="shared" ca="1" si="3"/>
        <v>1980805.5067819243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1980805.5067819243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8218.3744877170993</v>
      </c>
      <c r="L174" s="444">
        <f t="shared" ca="1" si="3"/>
        <v>1980628.2515398213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1980628.2515398213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8217.6359242083381</v>
      </c>
      <c r="L175" s="444">
        <f t="shared" ca="1" si="3"/>
        <v>1980450.2577342095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1980450.2577342095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8216.894283351623</v>
      </c>
      <c r="L176" s="444">
        <f t="shared" ca="1" si="3"/>
        <v>1980271.5222877411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1980271.5222877411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8216.1495523246704</v>
      </c>
      <c r="L177" s="444">
        <f t="shared" ca="1" si="3"/>
        <v>1980092.0421102457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1980092.0421102457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8215.4017182517728</v>
      </c>
      <c r="L178" s="444">
        <f t="shared" ca="1" si="3"/>
        <v>1979911.8140986774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1979911.8140986774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8214.6507682035699</v>
      </c>
      <c r="L179" s="444">
        <f t="shared" ca="1" si="3"/>
        <v>1979730.8351370608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1979730.8351370608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8213.8966891968375</v>
      </c>
      <c r="L180" s="444">
        <f t="shared" ca="1" si="3"/>
        <v>1979549.1020964375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1979549.1020964375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8213.1394681942402</v>
      </c>
      <c r="L181" s="444">
        <f t="shared" ca="1" si="3"/>
        <v>1979366.6118348115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1979366.6118348115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8212.3790921041309</v>
      </c>
      <c r="L182" s="444">
        <f t="shared" ca="1" si="3"/>
        <v>1979183.3611970954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1979183.3611970954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8211.615547780315</v>
      </c>
      <c r="L183" s="444">
        <f t="shared" ca="1" si="3"/>
        <v>1978999.3470150556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1978999.3470150556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8210.8488220218132</v>
      </c>
      <c r="L184" s="444">
        <f t="shared" ca="1" si="3"/>
        <v>1978814.5661072573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1978814.5661072573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8210.0789015726532</v>
      </c>
      <c r="L185" s="444">
        <f t="shared" ca="1" si="3"/>
        <v>1978629.0152790097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1978629.0152790097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8209.3057731216231</v>
      </c>
      <c r="L186" s="444">
        <f t="shared" ca="1" si="3"/>
        <v>1978442.6913223111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1978442.6913223111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8208.5294233020468</v>
      </c>
      <c r="L187" s="444">
        <f t="shared" ca="1" si="3"/>
        <v>1978255.5910157929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1978255.5910157929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8207.749838691554</v>
      </c>
      <c r="L188" s="444">
        <f t="shared" ca="1" si="3"/>
        <v>1978067.7111246642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1978067.7111246642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8206.96700581185</v>
      </c>
      <c r="L189" s="444">
        <f t="shared" ca="1" si="3"/>
        <v>1977879.0484006559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1977879.0484006559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8206.180911128482</v>
      </c>
      <c r="L190" s="444">
        <f t="shared" ca="1" si="3"/>
        <v>1977689.5995819641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1977689.5995819641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8205.3915410505997</v>
      </c>
      <c r="L191" s="444">
        <f t="shared" ca="1" si="3"/>
        <v>1977499.3613931944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1977499.3613931944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8204.5988819307258</v>
      </c>
      <c r="L192" s="444">
        <f t="shared" ca="1" si="3"/>
        <v>1977308.330545305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1977308.330545305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8203.8029200645215</v>
      </c>
      <c r="L193" s="444">
        <f t="shared" ca="1" si="3"/>
        <v>1977116.5037355493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1977116.5037355493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8203.0036416905368</v>
      </c>
      <c r="L194" s="444">
        <f t="shared" ca="1" si="3"/>
        <v>1976923.8776474197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1976923.8776474197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8202.2010329899967</v>
      </c>
      <c r="L195" s="444">
        <f t="shared" ca="1" si="3"/>
        <v>1976730.4489505894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1976730.4489505894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8201.3950800865387</v>
      </c>
      <c r="L196" s="444">
        <f t="shared" ca="1" si="3"/>
        <v>1976536.2143008558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1976536.2143008558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8200.5857690459816</v>
      </c>
      <c r="L197" s="444">
        <f t="shared" ca="1" si="3"/>
        <v>1976341.1703400817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1976341.1703400817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8199.7730858760897</v>
      </c>
      <c r="L198" s="444">
        <f t="shared" ca="1" si="3"/>
        <v>1976145.3136961376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1976145.3136961376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8198.9570165263231</v>
      </c>
      <c r="L199" s="444">
        <f t="shared" ca="1" si="3"/>
        <v>1975948.6409828437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1975948.6409828437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8198.1375468875976</v>
      </c>
      <c r="L200" s="444">
        <f t="shared" ca="1" si="3"/>
        <v>1975751.1487999111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1975751.1487999111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8197.3146627920451</v>
      </c>
      <c r="L201" s="444">
        <f t="shared" ca="1" si="3"/>
        <v>1975552.833732883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1975552.833732883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8196.4883500127598</v>
      </c>
      <c r="L202" s="444">
        <f t="shared" ca="1" si="3"/>
        <v>1975353.6923530756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1975353.6923530756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8195.6585942635647</v>
      </c>
      <c r="L203" s="444">
        <f t="shared" ca="1" si="3"/>
        <v>1975153.7212175189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1975153.7212175189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8194.8253811987433</v>
      </c>
      <c r="L204" s="444">
        <f t="shared" ca="1" si="3"/>
        <v>1974952.9168688974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1974952.9168688974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8193.9886964128218</v>
      </c>
      <c r="L205" s="444">
        <f t="shared" ca="1" si="3"/>
        <v>1974751.2758354901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1974751.2758354901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8193.1485254402905</v>
      </c>
      <c r="L206" s="444">
        <f t="shared" ca="1" si="3"/>
        <v>1974548.7946311103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1974548.7946311103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8192.304853755375</v>
      </c>
      <c r="L207" s="444">
        <f t="shared" ca="1" si="3"/>
        <v>1974345.4697550454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1974345.4697550454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8191.4576667717729</v>
      </c>
      <c r="L208" s="444">
        <f t="shared" ca="1" si="3"/>
        <v>1974141.2976919969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1974141.2976919969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8190.6069498424031</v>
      </c>
      <c r="L209" s="444">
        <f t="shared" ca="1" si="3"/>
        <v>1973936.274912019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1973936.274912019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8189.7526882591619</v>
      </c>
      <c r="L210" s="444">
        <f t="shared" ca="1" si="3"/>
        <v>1973730.397870458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1973730.397870458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8188.8948672526585</v>
      </c>
      <c r="L211" s="444">
        <f t="shared" ca="1" si="3"/>
        <v>1973523.6630078903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1973523.6630078903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8188.0334719919592</v>
      </c>
      <c r="L212" s="444">
        <f t="shared" ca="1" si="3"/>
        <v>1973316.0667500622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1973316.0667500622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8187.1684875843403</v>
      </c>
      <c r="L213" s="444">
        <f t="shared" ca="1" si="3"/>
        <v>1973107.6055078264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1973107.6055078264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8186.2998990750248</v>
      </c>
      <c r="L214" s="444">
        <f t="shared" ca="1" si="3"/>
        <v>1972898.2756770812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1972898.2756770812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8185.4276914469219</v>
      </c>
      <c r="L215" s="444">
        <f t="shared" ca="1" si="3"/>
        <v>1972688.0736387079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1972688.0736387079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8184.551849620364</v>
      </c>
      <c r="L216" s="444">
        <f t="shared" ca="1" si="3"/>
        <v>1972476.9957585081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1972476.9957585081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8183.6723584528663</v>
      </c>
      <c r="L217" s="444">
        <f t="shared" ca="1" si="3"/>
        <v>1972265.0383871407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1972265.0383871407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8182.7892027388352</v>
      </c>
      <c r="L218" s="444">
        <f t="shared" ca="1" si="3"/>
        <v>1972052.1978600593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1972052.1978600593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8181.9023672093299</v>
      </c>
      <c r="L219" s="444">
        <f t="shared" ca="1" si="3"/>
        <v>1971838.4704974485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1971838.4704974485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8181.011836531784</v>
      </c>
      <c r="L220" s="444">
        <f t="shared" ca="1" si="3"/>
        <v>1971623.8526041601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1971623.8526041601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8180.1175953097481</v>
      </c>
      <c r="L221" s="444">
        <f t="shared" ca="1" si="3"/>
        <v>1971408.3404696498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1971408.3404696498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8179.219628082622</v>
      </c>
      <c r="L222" s="444">
        <f t="shared" ca="1" si="3"/>
        <v>1971191.9303679122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1971191.9303679122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8178.3179193253845</v>
      </c>
      <c r="L223" s="444">
        <f t="shared" ca="1" si="3"/>
        <v>1970974.6185574173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1970974.6185574173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8177.4124534483208</v>
      </c>
      <c r="L224" s="444">
        <f t="shared" ca="1" si="3"/>
        <v>1970756.4012810455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1970756.4012810455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8176.5032147967713</v>
      </c>
      <c r="L225" s="444">
        <f t="shared" ca="1" si="3"/>
        <v>1970537.2747660221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1970537.2747660221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8175.5901876508415</v>
      </c>
      <c r="L226" s="444">
        <f t="shared" ca="1" si="3"/>
        <v>1970317.2352238528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1970317.2352238528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8174.6733562251347</v>
      </c>
      <c r="L227" s="444">
        <f t="shared" ca="1" si="3"/>
        <v>1970096.2788502579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1970096.2788502579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8173.7527046684909</v>
      </c>
      <c r="L228" s="444">
        <f t="shared" ca="1" si="3"/>
        <v>1969874.4018251062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1969874.4018251062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8172.8282170636921</v>
      </c>
      <c r="L229" s="444">
        <f t="shared" ca="1" si="3"/>
        <v>1969651.6003123499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1969651.6003123499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8171.8998774272068</v>
      </c>
      <c r="L230" s="444">
        <f t="shared" ca="1" si="3"/>
        <v>1969427.8704599568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1969427.8704599568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8170.9676697089026</v>
      </c>
      <c r="L231" s="444">
        <f t="shared" ca="1" si="3"/>
        <v>1969203.2083998455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1969203.2083998455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8170.0315777917713</v>
      </c>
      <c r="L232" s="444">
        <f t="shared" ca="1" si="3"/>
        <v>1968977.6102478171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1968977.6102478171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8169.0915854916548</v>
      </c>
      <c r="L233" s="444">
        <f t="shared" ca="1" si="3"/>
        <v>1968751.0721034885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1968751.0721034885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8168.1476765569514</v>
      </c>
      <c r="L234" s="444">
        <f t="shared" ca="1" si="3"/>
        <v>1968523.5900502251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1968523.5900502251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8167.199834668354</v>
      </c>
      <c r="L235" s="444">
        <f t="shared" ca="1" si="3"/>
        <v>1968295.1601550733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1968295.1601550733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8166.2480434385543</v>
      </c>
      <c r="L236" s="444">
        <f t="shared" ca="1" si="3"/>
        <v>1968065.7784686917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1968065.7784686917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8165.2922864119637</v>
      </c>
      <c r="L237" s="444">
        <f t="shared" ca="1" si="3"/>
        <v>1967835.4410252834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1967835.4410252834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8164.3325470644304</v>
      </c>
      <c r="L238" s="444">
        <f t="shared" ca="1" si="3"/>
        <v>1967604.1438425276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1967604.1438425276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8163.3688088029476</v>
      </c>
      <c r="L239" s="444">
        <f t="shared" ca="1" si="3"/>
        <v>1967371.8829215104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1967371.8829215104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8162.4010549653758</v>
      </c>
      <c r="L240" s="444">
        <f t="shared" ca="1" si="3"/>
        <v>1967138.6542466555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1967138.6542466555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8161.4292688201485</v>
      </c>
      <c r="L241" s="444">
        <f t="shared" ca="1" si="3"/>
        <v>1966904.4537856556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1966904.4537856556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8160.4534335659819</v>
      </c>
      <c r="L242" s="444">
        <f t="shared" ca="1" si="3"/>
        <v>1966669.2774894014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1966669.2774894014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8159.4735323315881</v>
      </c>
      <c r="L243" s="444">
        <f t="shared" ca="1" si="3"/>
        <v>1966433.1212919129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1966433.1212919129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8158.4895481753856</v>
      </c>
      <c r="L244" s="444">
        <f t="shared" ca="1" si="3"/>
        <v>1966195.981110268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1966195.981110268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8157.5014640851996</v>
      </c>
      <c r="L245" s="444">
        <f t="shared" ca="1" si="3"/>
        <v>1965957.852844533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1965957.852844533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8156.5092629779701</v>
      </c>
      <c r="L246" s="444">
        <f t="shared" ca="1" si="3"/>
        <v>1965718.7323776907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1965718.7323776907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8155.5129276994603</v>
      </c>
      <c r="L247" s="444">
        <f t="shared" ca="1" si="3"/>
        <v>1965478.6155755699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1965478.6155755699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8154.5124410239569</v>
      </c>
      <c r="L248" s="444">
        <f t="shared" ca="1" si="3"/>
        <v>1965237.4982867737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1965237.4982867737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8153.5077856539729</v>
      </c>
      <c r="L249" s="444">
        <f t="shared" ca="1" si="3"/>
        <v>1964995.3763426074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1964995.3763426074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8152.4989442199467</v>
      </c>
      <c r="L250" s="444">
        <f t="shared" ca="1" si="3"/>
        <v>1964752.2455570071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1964752.2455570071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8151.4858992799454</v>
      </c>
      <c r="L251" s="444">
        <f t="shared" ca="1" si="3"/>
        <v>1964508.101726467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1964508.101726467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8150.4686333193613</v>
      </c>
      <c r="L252" s="444">
        <f t="shared" ca="1" si="3"/>
        <v>1964262.9406299661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1964262.9406299661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8149.4471287506076</v>
      </c>
      <c r="L253" s="444">
        <f t="shared" ca="1" si="3"/>
        <v>1964016.7580288965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1964016.7580288965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8148.4213679128179</v>
      </c>
      <c r="L254" s="444">
        <f t="shared" ca="1" si="3"/>
        <v>1963769.5496669891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1963769.5496669891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8147.3913330715377</v>
      </c>
      <c r="L255" s="444">
        <f t="shared" ca="1" si="3"/>
        <v>1963521.3112702405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1963521.3112702405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8146.3570064184178</v>
      </c>
      <c r="L256" s="444">
        <f t="shared" ca="1" si="3"/>
        <v>1963272.0385468388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1963272.0385468388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8145.3183700709105</v>
      </c>
      <c r="L257" s="444">
        <f t="shared" ca="1" si="3"/>
        <v>1963021.7271870896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1963021.7271870896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8144.2754060719562</v>
      </c>
      <c r="L258" s="444">
        <f t="shared" ca="1" si="3"/>
        <v>1962770.3728633414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1962770.3728633414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8143.228096389671</v>
      </c>
      <c r="L259" s="444">
        <f t="shared" ca="1" si="3"/>
        <v>1962517.9712299109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1962517.9712299109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8142.1764229170449</v>
      </c>
      <c r="L260" s="444">
        <f t="shared" ca="1" si="3"/>
        <v>1962264.5179230077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1962264.5179230077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8141.1203674716135</v>
      </c>
      <c r="L261" s="444">
        <f t="shared" ca="1" si="3"/>
        <v>1962010.0085606591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1962010.0085606591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8140.0599117951615</v>
      </c>
      <c r="L262" s="444">
        <f t="shared" ca="1" si="3"/>
        <v>1961754.4387426341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1961754.4387426341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8138.9950375533917</v>
      </c>
      <c r="L263" s="444">
        <f t="shared" ref="L263:L517" ca="1" si="28">I263-J263+K263</f>
        <v>1961497.8040503673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1961497.8040503673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8137.925726335613</v>
      </c>
      <c r="L264" s="444">
        <f t="shared" ca="1" si="28"/>
        <v>1961240.1000468829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1961240.1000468829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8136.8519596544284</v>
      </c>
      <c r="L265" s="444">
        <f t="shared" ca="1" si="28"/>
        <v>1960981.3222767171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1960981.3222767171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8135.7737189454037</v>
      </c>
      <c r="L266" s="444">
        <f t="shared" ca="1" si="28"/>
        <v>1960721.4662658423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1960721.4662658423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8134.6909855667591</v>
      </c>
      <c r="L267" s="444">
        <f t="shared" ca="1" si="28"/>
        <v>1960460.5275215888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1960460.5275215888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8133.6037407990352</v>
      </c>
      <c r="L268" s="444">
        <f t="shared" ca="1" si="28"/>
        <v>1960198.5015325677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1960198.5015325677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8132.5119658447811</v>
      </c>
      <c r="L269" s="444">
        <f t="shared" ca="1" si="28"/>
        <v>1959935.3837685923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1959935.3837685923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8131.4156418282182</v>
      </c>
      <c r="L270" s="444">
        <f t="shared" ca="1" si="28"/>
        <v>1959671.1696806003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1959671.1696806003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8130.3147497949167</v>
      </c>
      <c r="L271" s="444">
        <f t="shared" ca="1" si="28"/>
        <v>1959405.8547005751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1959405.8547005751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8129.2092707114789</v>
      </c>
      <c r="L272" s="444">
        <f t="shared" ca="1" si="28"/>
        <v>1959139.4342414665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1959139.4342414665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8128.0991854651938</v>
      </c>
      <c r="L273" s="444">
        <f t="shared" ca="1" si="28"/>
        <v>1958871.9036971114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1958871.9036971114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8126.9844748637142</v>
      </c>
      <c r="L274" s="444">
        <f t="shared" ca="1" si="28"/>
        <v>1958603.2584421549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1958603.2584421549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8125.8651196347273</v>
      </c>
      <c r="L275" s="444">
        <f t="shared" ca="1" si="28"/>
        <v>1958333.4938319693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1958333.4938319693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8124.7411004256219</v>
      </c>
      <c r="L276" s="444">
        <f t="shared" ca="1" si="28"/>
        <v>1958062.6052025747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1958062.6052025747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8123.6123978031428</v>
      </c>
      <c r="L277" s="444">
        <f t="shared" ca="1" si="28"/>
        <v>1957790.5878705578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1957790.5878705578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8122.4789922530736</v>
      </c>
      <c r="L278" s="444">
        <f t="shared" ca="1" si="28"/>
        <v>1957517.4371329907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1957517.4371329907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8121.340864179876</v>
      </c>
      <c r="L279" s="444">
        <f t="shared" ca="1" si="28"/>
        <v>1957243.1482673504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1957243.1482673504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8120.1979939063758</v>
      </c>
      <c r="L280" s="444">
        <f t="shared" ca="1" si="28"/>
        <v>1956967.7165314367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1956967.7165314367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8119.0503616734022</v>
      </c>
      <c r="L281" s="444">
        <f t="shared" ca="1" si="28"/>
        <v>1956691.1371632898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1956691.1371632898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8117.8979476394561</v>
      </c>
      <c r="L282" s="444">
        <f t="shared" ca="1" si="28"/>
        <v>1956413.4053811091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1956413.4053811091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8116.7407318803707</v>
      </c>
      <c r="L283" s="444">
        <f t="shared" ca="1" si="28"/>
        <v>1956134.5163831692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1956134.5163831692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8115.5786943889543</v>
      </c>
      <c r="L284" s="444">
        <f t="shared" ca="1" si="28"/>
        <v>1955854.465347738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1955854.465347738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8114.4118150746572</v>
      </c>
      <c r="L285" s="444">
        <f t="shared" ca="1" si="28"/>
        <v>1955573.2474329926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1955573.2474329926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8113.2400737632179</v>
      </c>
      <c r="L286" s="444">
        <f t="shared" ca="1" si="28"/>
        <v>1955290.8577769357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1955290.8577769357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8112.0634501963141</v>
      </c>
      <c r="L287" s="444">
        <f t="shared" ca="1" si="28"/>
        <v>1955007.2914973118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1955007.2914973118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8110.881924031215</v>
      </c>
      <c r="L288" s="444">
        <f t="shared" ca="1" si="28"/>
        <v>1954722.5436915229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1954722.5436915229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8109.6954748404278</v>
      </c>
      <c r="L289" s="444">
        <f t="shared" ca="1" si="28"/>
        <v>1954436.6094365432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1954436.6094365432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8108.5040821113462</v>
      </c>
      <c r="L290" s="444">
        <f t="shared" ca="1" si="28"/>
        <v>1954149.4837888344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1954149.4837888344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8107.3077252458925</v>
      </c>
      <c r="L291" s="444">
        <f t="shared" ca="1" si="28"/>
        <v>1953861.1617842601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1953861.1617842601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8106.1063835601663</v>
      </c>
      <c r="L292" s="444">
        <f t="shared" ca="1" si="28"/>
        <v>1953571.6384380001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1953571.6384380001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8104.9000362840816</v>
      </c>
      <c r="L293" s="444">
        <f t="shared" ca="1" si="28"/>
        <v>1953280.9087444639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1953280.9087444639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8103.6886625610159</v>
      </c>
      <c r="L294" s="444">
        <f t="shared" ca="1" si="28"/>
        <v>1952988.9676772049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1952988.9676772049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8102.4722414474354</v>
      </c>
      <c r="L295" s="444">
        <f t="shared" ca="1" si="28"/>
        <v>1952695.8101888322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1952695.8101888322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8101.2507519125511</v>
      </c>
      <c r="L296" s="444">
        <f t="shared" ca="1" si="28"/>
        <v>1952401.4312109246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1952401.4312109246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8100.0241728379351</v>
      </c>
      <c r="L297" s="444">
        <f t="shared" ca="1" si="28"/>
        <v>1952105.8256539423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1952105.8256539423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8098.7924830171751</v>
      </c>
      <c r="L298" s="444">
        <f t="shared" ca="1" si="28"/>
        <v>1951808.9884071392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1951808.9884071392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8097.5556611554966</v>
      </c>
      <c r="L299" s="444">
        <f t="shared" ca="1" si="28"/>
        <v>1951510.9143384746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1951510.9143384746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8096.3136858693933</v>
      </c>
      <c r="L300" s="444">
        <f t="shared" ca="1" si="28"/>
        <v>1951211.5982945238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1951211.5982945238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8095.0665356862646</v>
      </c>
      <c r="L301" s="444">
        <f t="shared" ca="1" si="28"/>
        <v>1950911.03510039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1950911.03510039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8093.8141890440411</v>
      </c>
      <c r="L302" s="444">
        <f t="shared" ca="1" si="28"/>
        <v>1950609.2195596138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1950609.2195596138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8092.5566242908071</v>
      </c>
      <c r="L303" s="444">
        <f t="shared" ca="1" si="28"/>
        <v>1950306.1464540844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1950306.1464540844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8091.2938196844343</v>
      </c>
      <c r="L304" s="444">
        <f t="shared" ca="1" si="28"/>
        <v>1950001.8105439488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1950001.8105439488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8090.0257533922022</v>
      </c>
      <c r="L305" s="444">
        <f t="shared" ca="1" si="28"/>
        <v>1949696.2065675207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1949696.2065675207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8088.7524034904191</v>
      </c>
      <c r="L306" s="444">
        <f t="shared" ca="1" si="28"/>
        <v>1949389.329241191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1949389.329241191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8087.4737479640444</v>
      </c>
      <c r="L307" s="444">
        <f t="shared" ca="1" si="28"/>
        <v>1949081.1732593349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1949081.1732593349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8086.1897647063115</v>
      </c>
      <c r="L308" s="444">
        <f t="shared" ca="1" si="28"/>
        <v>1948771.7332942211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1948771.7332942211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8084.9004315183374</v>
      </c>
      <c r="L309" s="444">
        <f t="shared" ca="1" si="28"/>
        <v>1948461.0039959194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1948461.0039959194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8083.6057261087462</v>
      </c>
      <c r="L310" s="444">
        <f t="shared" ca="1" si="28"/>
        <v>1948148.9799922078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1948148.9799922078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8082.3056260932817</v>
      </c>
      <c r="L311" s="444">
        <f t="shared" ca="1" si="28"/>
        <v>1947835.6558884808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1947835.6558884808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8081.000108994419</v>
      </c>
      <c r="L312" s="444">
        <f t="shared" ca="1" si="28"/>
        <v>1947521.026267655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1947521.026267655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8079.6891522409787</v>
      </c>
      <c r="L313" s="444">
        <f t="shared" ca="1" si="28"/>
        <v>1947205.0856900758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1947205.0856900758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8078.3727331677319</v>
      </c>
      <c r="L314" s="444">
        <f t="shared" ca="1" si="28"/>
        <v>1946887.8286934234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1946887.8286934234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8077.0508290150137</v>
      </c>
      <c r="L315" s="444">
        <f t="shared" ca="1" si="28"/>
        <v>1946569.2497926182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1946569.2497926182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8075.7234169283256</v>
      </c>
      <c r="L316" s="444">
        <f t="shared" ca="1" si="28"/>
        <v>1946249.3434797265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1946249.3434797265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8074.3904739579439</v>
      </c>
      <c r="L317" s="444">
        <f t="shared" ca="1" si="28"/>
        <v>1945928.1042238642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1945928.1042238642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8073.0519770585161</v>
      </c>
      <c r="L318" s="444">
        <f t="shared" ca="1" si="28"/>
        <v>1945605.5264711024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1945605.5264711024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8071.7079030886753</v>
      </c>
      <c r="L319" s="444">
        <f t="shared" ca="1" si="28"/>
        <v>1945281.604644371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1945281.604644371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8070.3582288106281</v>
      </c>
      <c r="L320" s="444">
        <f t="shared" ca="1" si="28"/>
        <v>1944956.3331433614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1944956.3331433614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8069.0029308897556</v>
      </c>
      <c r="L321" s="444">
        <f t="shared" ca="1" si="28"/>
        <v>1944629.706344431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1944629.706344431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8067.6419858942118</v>
      </c>
      <c r="L322" s="444">
        <f t="shared" ca="1" si="28"/>
        <v>1944301.718600505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1944301.718600505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8066.2753702945192</v>
      </c>
      <c r="L323" s="444">
        <f t="shared" ca="1" si="28"/>
        <v>1943972.3642409793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1943972.3642409793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8064.9030604631625</v>
      </c>
      <c r="L324" s="444">
        <f t="shared" ca="1" si="28"/>
        <v>1943641.6375716224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1943641.6375716224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8063.5250326741743</v>
      </c>
      <c r="L325" s="444">
        <f t="shared" ca="1" si="28"/>
        <v>1943309.5328744764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1943309.5328744764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8062.1412631027351</v>
      </c>
      <c r="L326" s="444">
        <f t="shared" ca="1" si="28"/>
        <v>1942976.0444077589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1942976.0444077589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8060.7517278247451</v>
      </c>
      <c r="L327" s="444">
        <f t="shared" ca="1" si="28"/>
        <v>1942641.1664057635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1942641.1664057635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8059.3564028164301</v>
      </c>
      <c r="L328" s="444">
        <f t="shared" ca="1" si="28"/>
        <v>1942304.8930787598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1942304.8930787598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8057.9552639539143</v>
      </c>
      <c r="L329" s="444">
        <f t="shared" ca="1" si="28"/>
        <v>1941967.2186128935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1941967.2186128935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8056.5482870128053</v>
      </c>
      <c r="L330" s="444">
        <f t="shared" ca="1" si="28"/>
        <v>1941628.1371700861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1941628.1371700861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8055.1354476677743</v>
      </c>
      <c r="L331" s="444">
        <f t="shared" ca="1" si="28"/>
        <v>1941287.6428879336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1941287.6428879336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8053.7167214921392</v>
      </c>
      <c r="L332" s="444">
        <f t="shared" ca="1" si="28"/>
        <v>1940945.7298796056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1940945.7298796056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8052.292083957439</v>
      </c>
      <c r="L333" s="444">
        <f t="shared" ca="1" si="28"/>
        <v>1940602.3922337429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1940602.3922337429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8050.861510433012</v>
      </c>
      <c r="L334" s="444">
        <f t="shared" ca="1" si="28"/>
        <v>1940257.6240143557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1940257.6240143557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8049.4249761855635</v>
      </c>
      <c r="L335" s="444">
        <f t="shared" ca="1" si="28"/>
        <v>1939911.4192607212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1939911.4192607212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8047.9824563787543</v>
      </c>
      <c r="L336" s="444">
        <f t="shared" ca="1" si="28"/>
        <v>1939563.7719872796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1939563.7719872796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8046.5339260727478</v>
      </c>
      <c r="L337" s="444">
        <f t="shared" ca="1" si="28"/>
        <v>1939214.6761835322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1939214.6761835322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8045.0793602238009</v>
      </c>
      <c r="L338" s="444">
        <f t="shared" ca="1" si="28"/>
        <v>1938864.1258139359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1938864.1258139359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8043.6187336838157</v>
      </c>
      <c r="L339" s="444">
        <f t="shared" ca="1" si="28"/>
        <v>1938512.1148177995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1938512.1148177995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8042.1520211999141</v>
      </c>
      <c r="L340" s="444">
        <f t="shared" ca="1" si="28"/>
        <v>1938158.6371091793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1938158.6371091793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8040.679197413996</v>
      </c>
      <c r="L341" s="444">
        <f t="shared" ca="1" si="28"/>
        <v>1937803.6865767732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1937803.6865767732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8039.2002368623034</v>
      </c>
      <c r="L342" s="444">
        <f t="shared" ca="1" si="28"/>
        <v>1937447.2570838153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1937447.2570838153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8037.7151139749794</v>
      </c>
      <c r="L343" s="444">
        <f t="shared" ca="1" si="28"/>
        <v>1937089.34246797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1937089.34246797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8036.2238030756243</v>
      </c>
      <c r="L344" s="444">
        <f t="shared" ca="1" si="28"/>
        <v>1936729.9365412255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1936729.9365412255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8034.7262783808565</v>
      </c>
      <c r="L345" s="444">
        <f t="shared" ca="1" si="28"/>
        <v>1936369.0330897863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1936369.0330897863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8033.2225139998591</v>
      </c>
      <c r="L346" s="444">
        <f t="shared" ca="1" si="28"/>
        <v>1936006.6258739659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1936006.6258739659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8031.7124839339394</v>
      </c>
      <c r="L347" s="444">
        <f t="shared" ca="1" si="28"/>
        <v>1935642.7086280796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1935642.7086280796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8030.1961620760821</v>
      </c>
      <c r="L348" s="444">
        <f t="shared" ca="1" si="28"/>
        <v>1935277.2750603354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1935277.2750603354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8028.6735222104799</v>
      </c>
      <c r="L349" s="444">
        <f t="shared" ca="1" si="28"/>
        <v>1934910.3188527257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1934910.3188527257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8027.1445380121058</v>
      </c>
      <c r="L350" s="444">
        <f t="shared" ca="1" si="28"/>
        <v>1934541.8336609176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1934541.8336609176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8025.6091830462392</v>
      </c>
      <c r="L351" s="444">
        <f t="shared" ca="1" si="28"/>
        <v>1934171.8131141437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1934171.8131141437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8024.0674307680147</v>
      </c>
      <c r="L352" s="444">
        <f t="shared" ca="1" si="28"/>
        <v>1933800.2508150914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1933800.2508150914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8022.5192545219634</v>
      </c>
      <c r="L353" s="444">
        <f t="shared" ca="1" si="28"/>
        <v>1933427.1403397932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1933427.1403397932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8020.9646275415544</v>
      </c>
      <c r="L354" s="444">
        <f t="shared" ca="1" si="28"/>
        <v>1933052.4752375146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1933052.4752375146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8019.4035229487263</v>
      </c>
      <c r="L355" s="444">
        <f t="shared" ca="1" si="28"/>
        <v>1932676.2490306431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1932676.2490306431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8017.835913753428</v>
      </c>
      <c r="L356" s="444">
        <f t="shared" ca="1" si="28"/>
        <v>1932298.4552145763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1932298.4552145763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8016.2617728531504</v>
      </c>
      <c r="L357" s="444">
        <f t="shared" ca="1" si="28"/>
        <v>1931919.0872576092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1931919.0872576092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8014.6810730324542</v>
      </c>
      <c r="L358" s="444">
        <f t="shared" ca="1" si="28"/>
        <v>1931538.1386008216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1931538.1386008216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8013.0937869625059</v>
      </c>
      <c r="L359" s="444">
        <f t="shared" ca="1" si="28"/>
        <v>1931155.602657964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1931155.602657964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8011.4998872005999</v>
      </c>
      <c r="L360" s="444">
        <f t="shared" ca="1" si="28"/>
        <v>1930771.4728153443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1930771.4728153443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8009.8993461896835</v>
      </c>
      <c r="L361" s="444">
        <f t="shared" ca="1" si="28"/>
        <v>1930385.7424317137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1930385.7424317137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8008.29213625789</v>
      </c>
      <c r="L362" s="444">
        <f t="shared" ca="1" si="28"/>
        <v>1929998.4048381515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1929998.4048381515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8006.6782296180481</v>
      </c>
      <c r="L363" s="444">
        <f t="shared" ca="1" si="28"/>
        <v>1929609.4533379495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1929609.4533379495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8005.0575983672052</v>
      </c>
      <c r="L364" s="444">
        <f t="shared" ca="1" si="28"/>
        <v>1929218.8812064964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1929218.8812064964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8003.4302144861504</v>
      </c>
      <c r="L365" s="444">
        <f t="shared" ca="1" si="28"/>
        <v>1928826.6816911623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1928826.6816911623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8001.7960498389257</v>
      </c>
      <c r="L366" s="444">
        <f t="shared" ca="1" si="28"/>
        <v>1928432.848011181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1928432.848011181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8000.1550761723365</v>
      </c>
      <c r="L367" s="444">
        <f t="shared" ca="1" si="28"/>
        <v>1928037.3733575332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1928037.3733575332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7998.5072651154705</v>
      </c>
      <c r="L368" s="444">
        <f t="shared" ca="1" si="28"/>
        <v>1927640.2508928285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1927640.2508928285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7996.8525881792011</v>
      </c>
      <c r="L369" s="444">
        <f t="shared" ca="1" si="28"/>
        <v>1927241.4737511876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1927241.4737511876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7995.191016755698</v>
      </c>
      <c r="L370" s="444">
        <f t="shared" ca="1" si="28"/>
        <v>1926841.0350381231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1926841.0350381231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7993.5225221179289</v>
      </c>
      <c r="L371" s="444">
        <f t="shared" ca="1" si="28"/>
        <v>1926438.9278304209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1926438.9278304209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7991.8470754191685</v>
      </c>
      <c r="L372" s="444">
        <f t="shared" ca="1" si="28"/>
        <v>1926035.14517602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1926035.14517602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7990.164647692498</v>
      </c>
      <c r="L373" s="444">
        <f t="shared" ca="1" si="28"/>
        <v>1925629.6800938924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1925629.6800938924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7988.4752098503013</v>
      </c>
      <c r="L374" s="444">
        <f t="shared" ca="1" si="28"/>
        <v>1925222.5255739226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1925222.5255739226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7986.7787326837597</v>
      </c>
      <c r="L375" s="444">
        <f t="shared" ca="1" si="28"/>
        <v>1924813.6745767861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1924813.6745767861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7985.0751868623584</v>
      </c>
      <c r="L376" s="444">
        <f t="shared" ca="1" si="28"/>
        <v>1924403.1200338283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1924403.1200338283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7983.3645429333683</v>
      </c>
      <c r="L377" s="444">
        <f t="shared" ca="1" si="28"/>
        <v>1923990.8548469415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1923990.8548469415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7981.6467713213378</v>
      </c>
      <c r="L378" s="444">
        <f t="shared" ca="1" si="28"/>
        <v>1923576.8718884427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1923576.8718884427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7979.9218423275934</v>
      </c>
      <c r="L379" s="444">
        <f t="shared" ca="1" si="28"/>
        <v>1923161.1640009501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1923161.1640009501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7978.1897261297081</v>
      </c>
      <c r="L380" s="444">
        <f t="shared" ca="1" si="28"/>
        <v>1922743.7239972595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1922743.7239972595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7976.4503927809974</v>
      </c>
      <c r="L381" s="444">
        <f t="shared" ca="1" si="28"/>
        <v>1922324.5446602204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1922324.5446602204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7974.7038122100021</v>
      </c>
      <c r="L382" s="444">
        <f t="shared" ca="1" si="28"/>
        <v>1921903.6187426101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1921903.6187426101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7972.9499542199565</v>
      </c>
      <c r="L383" s="444">
        <f t="shared" ca="1" si="28"/>
        <v>1921480.9389670098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1921480.9389670098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7971.1887884882899</v>
      </c>
      <c r="L384" s="444">
        <f t="shared" ca="1" si="28"/>
        <v>1921056.4980256779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1921056.4980256779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7969.4202845660739</v>
      </c>
      <c r="L385" s="444">
        <f t="shared" ca="1" si="28"/>
        <v>1920630.2885804237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1920630.2885804237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7967.6444118775153</v>
      </c>
      <c r="L386" s="444">
        <f t="shared" ca="1" si="28"/>
        <v>1920202.303262481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1920202.303262481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7965.86113971942</v>
      </c>
      <c r="L387" s="444">
        <f t="shared" ca="1" si="28"/>
        <v>1919772.5346723802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1919772.5346723802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7964.0704372606669</v>
      </c>
      <c r="L388" s="444">
        <f t="shared" ca="1" si="28"/>
        <v>1919340.9753798207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1919340.9753798207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7962.2722735416683</v>
      </c>
      <c r="L389" s="444">
        <f t="shared" ca="1" si="28"/>
        <v>1918907.6179235422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1918907.6179235422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7960.4666174738413</v>
      </c>
      <c r="L390" s="444">
        <f t="shared" ca="1" si="28"/>
        <v>1918472.4548111958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1918472.4548111958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7958.6534378390652</v>
      </c>
      <c r="L391" s="444">
        <f t="shared" ca="1" si="28"/>
        <v>1918035.4785192148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1918035.4785192148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7956.8327032891439</v>
      </c>
      <c r="L392" s="444">
        <f t="shared" ca="1" si="28"/>
        <v>1917596.6814926837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1917596.6814926837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7955.0043823452634</v>
      </c>
      <c r="L393" s="444">
        <f t="shared" ca="1" si="28"/>
        <v>1917156.0561452089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1917156.0561452089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7953.1684433974524</v>
      </c>
      <c r="L394" s="444">
        <f t="shared" ca="1" si="28"/>
        <v>1916713.5948587861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1916713.5948587861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7951.3248547040239</v>
      </c>
      <c r="L395" s="444">
        <f t="shared" ca="1" si="28"/>
        <v>1916269.28998367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1916269.28998367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7949.4735843910412</v>
      </c>
      <c r="L396" s="444">
        <f t="shared" ca="1" si="28"/>
        <v>1915823.1338382408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1915823.1338382408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7947.6146004517523</v>
      </c>
      <c r="L397" s="444">
        <f t="shared" ca="1" si="28"/>
        <v>1915375.1187088722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1915375.1187088722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7945.7478707460505</v>
      </c>
      <c r="L398" s="444">
        <f t="shared" ca="1" si="28"/>
        <v>1914925.2368497981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1914925.2368497981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7943.8733629999078</v>
      </c>
      <c r="L399" s="444">
        <f t="shared" ca="1" si="28"/>
        <v>1914473.4804829778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1914473.4804829778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7941.9910448048231</v>
      </c>
      <c r="L400" s="444">
        <f t="shared" ca="1" si="28"/>
        <v>1914019.8417979626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1914019.8417979626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7940.1008836172596</v>
      </c>
      <c r="L401" s="444">
        <f t="shared" ca="1" si="28"/>
        <v>1913564.3129517597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1913564.3129517597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7938.2028467580813</v>
      </c>
      <c r="L402" s="444">
        <f t="shared" ca="1" si="28"/>
        <v>1913106.8860686976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1913106.8860686976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7936.2969014119899</v>
      </c>
      <c r="L403" s="444">
        <f t="shared" ca="1" si="28"/>
        <v>1912647.5532402894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1912647.5532402894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7934.3830146269547</v>
      </c>
      <c r="L404" s="444">
        <f t="shared" ca="1" si="28"/>
        <v>1912186.3065250963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1912186.3065250963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7932.4611533136504</v>
      </c>
      <c r="L405" s="444">
        <f t="shared" ca="1" si="28"/>
        <v>1911723.1379485899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1911723.1379485899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7930.5312842448739</v>
      </c>
      <c r="L406" s="444">
        <f t="shared" ca="1" si="28"/>
        <v>1911258.0395030146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1911258.0395030146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7928.5933740549772</v>
      </c>
      <c r="L407" s="444">
        <f t="shared" ca="1" si="28"/>
        <v>1910791.0031472493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1910791.0031472493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7926.6473892392878</v>
      </c>
      <c r="L408" s="444">
        <f t="shared" ca="1" si="28"/>
        <v>1910322.0208066686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1910322.0208066686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7924.6932961535358</v>
      </c>
      <c r="L409" s="444">
        <f t="shared" ca="1" si="28"/>
        <v>1909851.0843730019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1909851.0843730019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7922.7310610132572</v>
      </c>
      <c r="L410" s="444">
        <f t="shared" ca="1" si="28"/>
        <v>1909378.1857041949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1909378.1857041949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7920.7606498932282</v>
      </c>
      <c r="L411" s="444">
        <f t="shared" ca="1" si="28"/>
        <v>1908903.316624268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1908903.316624268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7918.782028726866</v>
      </c>
      <c r="L412" s="444">
        <f t="shared" ca="1" si="28"/>
        <v>1908426.4689231745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1908426.4689231745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7916.7951633056427</v>
      </c>
      <c r="L413" s="444">
        <f t="shared" ca="1" si="28"/>
        <v>1907947.6343566601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1907947.6343566601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7914.8000192784993</v>
      </c>
      <c r="L414" s="444">
        <f t="shared" ca="1" si="28"/>
        <v>1907466.8046461183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1907466.8046461183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7912.7965621512421</v>
      </c>
      <c r="L415" s="444">
        <f t="shared" ca="1" si="28"/>
        <v>1906983.9714784494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1906983.9714784494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7910.7847572859546</v>
      </c>
      <c r="L416" s="444">
        <f t="shared" ca="1" si="28"/>
        <v>1906499.1265059151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1906499.1265059151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7908.7645699003951</v>
      </c>
      <c r="L417" s="444">
        <f t="shared" ca="1" si="28"/>
        <v>1906012.2613459954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1906012.2613459954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7906.7359650673961</v>
      </c>
      <c r="L418" s="444">
        <f t="shared" ca="1" si="28"/>
        <v>1905523.3675812425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1905523.3675812425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7904.6989077142598</v>
      </c>
      <c r="L419" s="444">
        <f t="shared" ca="1" si="28"/>
        <v>1905032.4367591366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1905032.4367591366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7902.6533626221508</v>
      </c>
      <c r="L420" s="444">
        <f t="shared" ca="1" si="28"/>
        <v>1904539.4603919387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1904539.4603919387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7900.599294425494</v>
      </c>
      <c r="L421" s="444">
        <f t="shared" ca="1" si="28"/>
        <v>1904044.429956544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1904044.429956544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7898.5366676113499</v>
      </c>
      <c r="L422" s="444">
        <f t="shared" ca="1" si="28"/>
        <v>1903547.3368943352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1903547.3368943352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7896.4654465188123</v>
      </c>
      <c r="L423" s="444">
        <f t="shared" ca="1" si="28"/>
        <v>1903048.1726110338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1903048.1726110338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7894.38559533839</v>
      </c>
      <c r="L424" s="444">
        <f t="shared" ca="1" si="28"/>
        <v>1902546.928476552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1902546.928476552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7892.2970781113818</v>
      </c>
      <c r="L425" s="444">
        <f t="shared" ca="1" si="28"/>
        <v>1902043.5958248433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1902043.5958248433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7890.1998587292628</v>
      </c>
      <c r="L426" s="444">
        <f t="shared" ca="1" si="28"/>
        <v>1901538.1659537524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1901538.1659537524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7888.0939009330496</v>
      </c>
      <c r="L427" s="444">
        <f t="shared" ca="1" si="28"/>
        <v>1901030.6301248653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1901030.6301248653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7885.9791683126878</v>
      </c>
      <c r="L428" s="444">
        <f t="shared" ca="1" si="28"/>
        <v>1900520.9795633578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1900520.9795633578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7883.8556243064077</v>
      </c>
      <c r="L429" s="444">
        <f t="shared" ca="1" si="28"/>
        <v>1900009.2054578441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1900009.2054578441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7881.7232322000982</v>
      </c>
      <c r="L430" s="444">
        <f t="shared" ca="1" si="28"/>
        <v>1899495.298960224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1899495.298960224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7879.5819551266823</v>
      </c>
      <c r="L431" s="444">
        <f t="shared" ca="1" si="28"/>
        <v>1898979.2511855306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1898979.2511855306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7877.431756065459</v>
      </c>
      <c r="L432" s="444">
        <f t="shared" ca="1" si="28"/>
        <v>1898461.0532117758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1898461.0532117758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7875.2725978414819</v>
      </c>
      <c r="L433" s="444">
        <f t="shared" ca="1" si="28"/>
        <v>1897940.6960797971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1897940.6960797971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7873.1044431249038</v>
      </c>
      <c r="L434" s="444">
        <f t="shared" ca="1" si="28"/>
        <v>1897418.1707931019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1897418.1707931019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7870.9272544303403</v>
      </c>
      <c r="L435" s="444">
        <f t="shared" ca="1" si="28"/>
        <v>1896893.468317712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1896893.468317712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7868.7409941162159</v>
      </c>
      <c r="L436" s="444">
        <f t="shared" ca="1" si="28"/>
        <v>1896366.5795820081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1896366.5795820081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7866.5456243841163</v>
      </c>
      <c r="L437" s="444">
        <f t="shared" ca="1" si="28"/>
        <v>1895837.4954765721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1895837.4954765721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7864.3411072781328</v>
      </c>
      <c r="L438" s="444">
        <f t="shared" ca="1" si="28"/>
        <v>1895306.20685403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1895306.20685403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7862.1274046842072</v>
      </c>
      <c r="L439" s="444">
        <f t="shared" ca="1" si="28"/>
        <v>1894772.704528894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1894772.704528894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7859.9044783294739</v>
      </c>
      <c r="L440" s="444">
        <f t="shared" ca="1" si="28"/>
        <v>1894236.9792774033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1894236.9792774033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7857.6722897815962</v>
      </c>
      <c r="L441" s="444">
        <f t="shared" ca="1" si="28"/>
        <v>1893699.0218373646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1893699.0218373646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7855.4308004481018</v>
      </c>
      <c r="L442" s="444">
        <f t="shared" ca="1" si="28"/>
        <v>1893158.8229079926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1893158.8229079926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7853.1799715757188</v>
      </c>
      <c r="L443" s="444">
        <f t="shared" ca="1" si="28"/>
        <v>1892616.3731497482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1892616.3731497482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7850.9197642497002</v>
      </c>
      <c r="L444" s="444">
        <f t="shared" ca="1" si="28"/>
        <v>1892071.6631841776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1892071.6631841776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7848.6501393931567</v>
      </c>
      <c r="L445" s="444">
        <f t="shared" ca="1" si="28"/>
        <v>1891524.6835937505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1891524.6835937505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7846.3710577663769</v>
      </c>
      <c r="L446" s="444">
        <f t="shared" ca="1" si="28"/>
        <v>1890975.4249216968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1890975.4249216968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7844.0824799661523</v>
      </c>
      <c r="L447" s="444">
        <f t="shared" ca="1" si="28"/>
        <v>1890423.8776718427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1890423.8776718427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7841.784366425094</v>
      </c>
      <c r="L448" s="444">
        <f t="shared" ca="1" si="28"/>
        <v>1889870.0323084476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1889870.0323084476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7839.4766774109466</v>
      </c>
      <c r="L449" s="444">
        <f t="shared" ca="1" si="28"/>
        <v>1889313.8792560385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1889313.8792560385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7837.1593730259101</v>
      </c>
      <c r="L450" s="444">
        <f t="shared" ca="1" si="28"/>
        <v>1888755.4088992442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1888755.4088992442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7834.8324132059333</v>
      </c>
      <c r="L451" s="444">
        <f t="shared" ca="1" si="28"/>
        <v>1888194.6115826298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1888194.6115826298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7832.4957577200394</v>
      </c>
      <c r="L452" s="444">
        <f t="shared" ca="1" si="28"/>
        <v>1887631.4776105296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1887631.4776105296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7830.1493661696231</v>
      </c>
      <c r="L453" s="444">
        <f t="shared" ca="1" si="28"/>
        <v>1887065.9972468792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1887065.9972468792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7827.7931979877458</v>
      </c>
      <c r="L454" s="444">
        <f t="shared" ca="1" si="28"/>
        <v>1886498.1607150468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1886498.1607150468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7825.4272124384433</v>
      </c>
      <c r="L455" s="444">
        <f t="shared" ca="1" si="28"/>
        <v>1885927.9581976652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1885927.9581976652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7823.0513686160202</v>
      </c>
      <c r="L456" s="444">
        <f t="shared" ca="1" si="28"/>
        <v>1885355.379836461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1885355.379836461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7820.6656254443378</v>
      </c>
      <c r="L457" s="444">
        <f t="shared" ca="1" si="28"/>
        <v>1884780.4157320852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1884780.4157320852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7818.2699416761043</v>
      </c>
      <c r="L458" s="444">
        <f t="shared" ca="1" si="28"/>
        <v>1884203.0559439412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1884203.0559439412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7815.8642758921696</v>
      </c>
      <c r="L459" s="444">
        <f t="shared" ca="1" si="28"/>
        <v>1883623.2904900133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1883623.2904900133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7813.4485865008046</v>
      </c>
      <c r="L460" s="444">
        <f t="shared" ca="1" si="28"/>
        <v>1883041.1093466938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1883041.1093466938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7811.0228317369738</v>
      </c>
      <c r="L461" s="444">
        <f t="shared" ca="1" si="28"/>
        <v>1882456.5024486107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1882456.5024486107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7808.5869696616264</v>
      </c>
      <c r="L462" s="444">
        <f t="shared" ca="1" si="28"/>
        <v>1881869.4596884521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1881869.4596884521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7806.140958160966</v>
      </c>
      <c r="L463" s="444">
        <f t="shared" ca="1" si="28"/>
        <v>1881279.9709167928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1881279.9709167928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7803.6847549457189</v>
      </c>
      <c r="L464" s="444">
        <f t="shared" ca="1" si="28"/>
        <v>1880688.0259419184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1880688.0259419184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7801.2183175504088</v>
      </c>
      <c r="L465" s="444">
        <f t="shared" ca="1" si="28"/>
        <v>1880093.6145296486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1880093.6145296486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7798.741603332619</v>
      </c>
      <c r="L466" s="444">
        <f t="shared" ca="1" si="28"/>
        <v>1879496.726403161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1879496.726403161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7796.2545694722521</v>
      </c>
      <c r="L467" s="444">
        <f t="shared" ca="1" si="28"/>
        <v>1878897.351242813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1878897.351242813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7793.7571729708043</v>
      </c>
      <c r="L468" s="444">
        <f t="shared" ca="1" si="28"/>
        <v>1878295.4786859637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1878295.4786859637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7791.2493706505975</v>
      </c>
      <c r="L469" s="444">
        <f t="shared" ca="1" si="28"/>
        <v>1877691.0983267941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1877691.0983267941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7788.7311191540575</v>
      </c>
      <c r="L470" s="444">
        <f t="shared" ca="1" si="28"/>
        <v>1877084.1997161279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1877084.1997161279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7786.2023749429491</v>
      </c>
      <c r="L471" s="444">
        <f t="shared" ca="1" si="28"/>
        <v>1876474.7723612506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1876474.7723612506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7783.6630942976262</v>
      </c>
      <c r="L472" s="444">
        <f t="shared" ca="1" si="28"/>
        <v>1875862.8057257279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1875862.8057257279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7781.1132333162823</v>
      </c>
      <c r="L473" s="444">
        <f t="shared" ca="1" si="28"/>
        <v>1875248.289229224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1875248.289229224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7778.552747914182</v>
      </c>
      <c r="L474" s="444">
        <f t="shared" ca="1" si="28"/>
        <v>1874631.2122473179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1874631.2122473179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7775.9815938229058</v>
      </c>
      <c r="L475" s="444">
        <f t="shared" ca="1" si="28"/>
        <v>1874011.5641113205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1874011.5641113205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7773.399726589585</v>
      </c>
      <c r="L476" s="444">
        <f t="shared" ca="1" si="28"/>
        <v>1873389.33410809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1873389.33410809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7770.8071015761243</v>
      </c>
      <c r="L477" s="444">
        <f t="shared" ca="1" si="28"/>
        <v>1872764.511479846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1872764.511479846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7768.203673958441</v>
      </c>
      <c r="L478" s="444">
        <f t="shared" ca="1" si="28"/>
        <v>1872137.0854239843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1872137.0854239843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7765.589398725685</v>
      </c>
      <c r="L479" s="444">
        <f t="shared" ca="1" si="28"/>
        <v>1871507.0450928898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1871507.0450928898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7762.9642306794567</v>
      </c>
      <c r="L480" s="444">
        <f t="shared" ca="1" si="28"/>
        <v>1870874.3795937491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1870874.3795937491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7760.3281244330356</v>
      </c>
      <c r="L481" s="444">
        <f t="shared" ca="1" si="28"/>
        <v>1870239.0779883619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1870239.0779883619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7757.6810344105916</v>
      </c>
      <c r="L482" s="444">
        <f t="shared" ca="1" si="28"/>
        <v>1869601.1292929524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1869601.1292929524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7755.0229148463841</v>
      </c>
      <c r="L483" s="444">
        <f t="shared" ca="1" si="28"/>
        <v>1868960.5224779786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1868960.5224779786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7752.3537197839933</v>
      </c>
      <c r="L484" s="444">
        <f t="shared" ca="1" si="28"/>
        <v>1868317.2464679424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1868317.2464679424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7749.6734030755088</v>
      </c>
      <c r="L485" s="444">
        <f t="shared" ca="1" si="28"/>
        <v>1867671.2901411976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1867671.2901411976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7746.9819183807394</v>
      </c>
      <c r="L486" s="444">
        <f t="shared" ca="1" si="28"/>
        <v>1867022.6423297583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1867022.6423297583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7744.2792191664075</v>
      </c>
      <c r="L487" s="444">
        <f t="shared" ca="1" si="28"/>
        <v>1866371.2918191045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1866371.2918191045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7741.5652587053519</v>
      </c>
      <c r="L488" s="444">
        <f t="shared" ca="1" si="28"/>
        <v>1865717.2273479896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1865717.2273479896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7738.8399900757067</v>
      </c>
      <c r="L489" s="444">
        <f t="shared" ca="1" si="28"/>
        <v>1865060.4376082451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1865060.4376082451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7736.1033661601023</v>
      </c>
      <c r="L490" s="444">
        <f t="shared" ca="1" si="28"/>
        <v>1864400.9112445849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1864400.9112445849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7733.3553396448533</v>
      </c>
      <c r="L491" s="444">
        <f t="shared" ca="1" si="28"/>
        <v>1863738.6368544097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1863738.6368544097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7730.5958630191226</v>
      </c>
      <c r="L492" s="444">
        <f t="shared" ca="1" si="28"/>
        <v>1863073.6029876086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1863073.6029876086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7727.8248885741186</v>
      </c>
      <c r="L493" s="444">
        <f t="shared" ca="1" si="28"/>
        <v>1862405.7981463626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1862405.7981463626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7725.0423684022599</v>
      </c>
      <c r="L494" s="444">
        <f t="shared" ca="1" si="28"/>
        <v>1861735.2107849447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1861735.2107849447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7722.2482543963524</v>
      </c>
      <c r="L495" s="444">
        <f t="shared" ca="1" si="28"/>
        <v>1861061.8293095208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1861061.8293095208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7719.4424982487526</v>
      </c>
      <c r="L496" s="444">
        <f t="shared" ca="1" si="28"/>
        <v>1860385.6420779494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1860385.6420779494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7716.6250514505382</v>
      </c>
      <c r="L497" s="444">
        <f t="shared" ca="1" si="28"/>
        <v>1859706.6373995796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1859706.6373995796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7713.7958652906646</v>
      </c>
      <c r="L498" s="444">
        <f t="shared" ca="1" si="28"/>
        <v>1859024.80353505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1859024.80353505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7710.9548908551242</v>
      </c>
      <c r="L499" s="444">
        <f t="shared" ca="1" si="28"/>
        <v>1858340.128696085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1858340.128696085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7708.1020790261027</v>
      </c>
      <c r="L500" s="444">
        <f t="shared" ca="1" si="28"/>
        <v>1857652.6010452909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1857652.6010452909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7705.2373804811277</v>
      </c>
      <c r="L501" s="444">
        <f t="shared" ca="1" si="28"/>
        <v>1856962.2086959518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1856962.2086959518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7702.3607456922155</v>
      </c>
      <c r="L502" s="444">
        <f t="shared" ca="1" si="28"/>
        <v>1856268.9397118238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1856268.9397118238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7699.4721249250151</v>
      </c>
      <c r="L503" s="444">
        <f t="shared" ca="1" si="28"/>
        <v>1855572.7821069288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1855572.7821069288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7696.5714682379521</v>
      </c>
      <c r="L504" s="444">
        <f t="shared" ca="1" si="28"/>
        <v>1854873.7238453466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1854873.7238453466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7693.6587254813594</v>
      </c>
      <c r="L505" s="444">
        <f t="shared" ca="1" si="28"/>
        <v>1854171.7528410077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1854171.7528410077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7690.7338462966136</v>
      </c>
      <c r="L506" s="444">
        <f t="shared" ca="1" si="28"/>
        <v>1853466.856957484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1853466.856957484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7687.7967801152663</v>
      </c>
      <c r="L507" s="444">
        <f t="shared" ca="1" si="28"/>
        <v>1852759.0240077791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1852759.0240077791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7684.847476158161</v>
      </c>
      <c r="L508" s="444">
        <f t="shared" ca="1" si="28"/>
        <v>1852048.241754117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1852048.241754117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7681.8858834345692</v>
      </c>
      <c r="L509" s="444">
        <f t="shared" ca="1" si="28"/>
        <v>1851334.4979077314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1851334.4979077314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7678.911950741297</v>
      </c>
      <c r="L510" s="444">
        <f t="shared" ca="1" si="28"/>
        <v>1850617.7801286525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1850617.7801286525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7675.9256266618013</v>
      </c>
      <c r="L511" s="444">
        <f t="shared" ca="1" si="28"/>
        <v>1849898.0760254941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1849898.0760254941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7672.9268595653075</v>
      </c>
      <c r="L512" s="444">
        <f t="shared" ca="1" si="28"/>
        <v>1849175.3731552393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1849175.3731552393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7669.9155976059128</v>
      </c>
      <c r="L513" s="444">
        <f t="shared" ca="1" si="28"/>
        <v>1848449.6590230251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1848449.6590230251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7666.8917887216867</v>
      </c>
      <c r="L514" s="444">
        <f t="shared" ca="1" si="28"/>
        <v>1847720.9210819267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1847720.9210819267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7663.8553806337777</v>
      </c>
      <c r="L515" s="444">
        <f t="shared" ca="1" si="28"/>
        <v>1846989.1467327403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1846989.1467327403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7660.8063208455014</v>
      </c>
      <c r="L516" s="444">
        <f t="shared" ca="1" si="28"/>
        <v>1846254.3233237658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1846254.3233237658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7657.7445566414408</v>
      </c>
      <c r="L517" s="444">
        <f t="shared" ca="1" si="28"/>
        <v>1845516.438150587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1845516.438150587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7654.6700350865285</v>
      </c>
      <c r="L518" s="444">
        <f t="shared" ref="L518:L772" ca="1" si="54">I518-J518+K518</f>
        <v>1844775.4784558534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1844775.4784558534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7651.5827030251385</v>
      </c>
      <c r="L519" s="444">
        <f t="shared" ca="1" si="54"/>
        <v>1844031.4314290583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1844031.4314290583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7648.4825070801589</v>
      </c>
      <c r="L520" s="444">
        <f t="shared" ca="1" si="54"/>
        <v>1843284.2842063182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1843284.2842063182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7645.369393652074</v>
      </c>
      <c r="L521" s="444">
        <f t="shared" ca="1" si="54"/>
        <v>1842534.0238701501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1842534.0238701501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7642.2433089180422</v>
      </c>
      <c r="L522" s="444">
        <f t="shared" ca="1" si="54"/>
        <v>1841780.637449248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1841780.637449248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7639.1041988309489</v>
      </c>
      <c r="L523" s="444">
        <f t="shared" ca="1" si="54"/>
        <v>1841024.1119182587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1841024.1119182587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7635.9520091184941</v>
      </c>
      <c r="L524" s="444">
        <f t="shared" ca="1" si="54"/>
        <v>1840264.4341975569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1840264.4341975569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7632.7866852822362</v>
      </c>
      <c r="L525" s="444">
        <f t="shared" ca="1" si="54"/>
        <v>1839501.5911530189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1839501.5911530189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7629.6081725966615</v>
      </c>
      <c r="L526" s="444">
        <f t="shared" ca="1" si="54"/>
        <v>1838735.5695957954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1838735.5695957954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7626.4164161082308</v>
      </c>
      <c r="L527" s="444">
        <f t="shared" ca="1" si="54"/>
        <v>1837966.3562820833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1837966.3562820833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7623.2113606344283</v>
      </c>
      <c r="L528" s="444">
        <f t="shared" ca="1" si="54"/>
        <v>1837193.9379128977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1837193.9379128977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7619.9929507628231</v>
      </c>
      <c r="L529" s="444">
        <f t="shared" ca="1" si="54"/>
        <v>1836418.3011338403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1836418.3011338403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7616.7611308500836</v>
      </c>
      <c r="L530" s="444">
        <f t="shared" ca="1" si="54"/>
        <v>1835639.4325348702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1835639.4325348702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7613.5158450210411</v>
      </c>
      <c r="L531" s="444">
        <f t="shared" ca="1" si="54"/>
        <v>1834857.318650071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1834857.318650071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7610.257037167713</v>
      </c>
      <c r="L532" s="444">
        <f t="shared" ca="1" si="54"/>
        <v>1834071.9459574185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1834071.9459574185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7606.9846509483259</v>
      </c>
      <c r="L533" s="444">
        <f t="shared" ca="1" si="54"/>
        <v>1833283.3008785467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1833283.3008785467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7603.6986297863614</v>
      </c>
      <c r="L534" s="444">
        <f t="shared" ca="1" si="54"/>
        <v>1832491.3697785127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1832491.3697785127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7600.3989168695525</v>
      </c>
      <c r="L535" s="444">
        <f t="shared" ca="1" si="54"/>
        <v>1831696.1389655622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1831696.1389655622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7597.0854551489238</v>
      </c>
      <c r="L536" s="444">
        <f t="shared" ca="1" si="54"/>
        <v>1830897.594690891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1830897.594690891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7593.758187337794</v>
      </c>
      <c r="L537" s="444">
        <f t="shared" ca="1" si="54"/>
        <v>1830095.7231484086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1830095.7231484086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7590.4170559107852</v>
      </c>
      <c r="L538" s="444">
        <f t="shared" ca="1" si="54"/>
        <v>1829290.5104744991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1829290.5104744991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7587.0620031028275</v>
      </c>
      <c r="L539" s="444">
        <f t="shared" ca="1" si="54"/>
        <v>1828481.9427477818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1828481.9427477818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7583.6929709081724</v>
      </c>
      <c r="L540" s="444">
        <f t="shared" ca="1" si="54"/>
        <v>1827670.0059888698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1827670.0059888698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7580.309901079373</v>
      </c>
      <c r="L541" s="444">
        <f t="shared" ca="1" si="54"/>
        <v>1826854.686160129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1826854.686160129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7576.9127351262869</v>
      </c>
      <c r="L542" s="444">
        <f t="shared" ca="1" si="54"/>
        <v>1826035.9691654351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1826035.9691654351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7573.5014143150629</v>
      </c>
      <c r="L543" s="444">
        <f t="shared" ca="1" si="54"/>
        <v>1825213.84084993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1825213.84084993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7570.0758796671225</v>
      </c>
      <c r="L544" s="444">
        <f t="shared" ca="1" si="54"/>
        <v>1824388.286999777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1824388.286999777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7566.6360719581535</v>
      </c>
      <c r="L545" s="444">
        <f t="shared" ca="1" si="54"/>
        <v>1823559.2933419149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1823559.2933419149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7563.1819317170621</v>
      </c>
      <c r="L546" s="444">
        <f t="shared" ca="1" si="54"/>
        <v>1822726.8455438118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1822726.8455438118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7559.7133992249646</v>
      </c>
      <c r="L547" s="444">
        <f t="shared" ca="1" si="54"/>
        <v>1821890.9292132165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1821890.9292132165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7556.2304145141516</v>
      </c>
      <c r="L548" s="444">
        <f t="shared" ca="1" si="54"/>
        <v>1821051.5298979105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1821051.5298979105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7552.7329173670432</v>
      </c>
      <c r="L549" s="444">
        <f t="shared" ca="1" si="54"/>
        <v>1820208.6330854574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1820208.6330854574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7549.220847315155</v>
      </c>
      <c r="L550" s="444">
        <f t="shared" ca="1" si="54"/>
        <v>1819362.2242029523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1819362.2242029523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7545.6941436380494</v>
      </c>
      <c r="L551" s="444">
        <f t="shared" ca="1" si="54"/>
        <v>1818512.2886167702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1818512.2886167702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7542.1527453622903</v>
      </c>
      <c r="L552" s="444">
        <f t="shared" ca="1" si="54"/>
        <v>1817658.8116323124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1817658.8116323124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7538.5965912603842</v>
      </c>
      <c r="L553" s="444">
        <f t="shared" ca="1" si="54"/>
        <v>1816801.7784937525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1816801.7784937525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7535.0256198497163</v>
      </c>
      <c r="L554" s="444">
        <f t="shared" ca="1" si="54"/>
        <v>1815941.1743837821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1815941.1743837821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7531.4397693915089</v>
      </c>
      <c r="L555" s="444">
        <f t="shared" ca="1" si="54"/>
        <v>1815076.9844233533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1815076.9844233533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7527.8389778897217</v>
      </c>
      <c r="L556" s="444">
        <f t="shared" ca="1" si="54"/>
        <v>1814209.1936714228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1814209.1936714228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7524.22318309001</v>
      </c>
      <c r="L557" s="444">
        <f t="shared" ca="1" si="54"/>
        <v>1813337.7871246927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1813337.7871246927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7520.5923224786357</v>
      </c>
      <c r="L558" s="444">
        <f t="shared" ca="1" si="54"/>
        <v>1812462.749717351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1812462.749717351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7516.9463332813784</v>
      </c>
      <c r="L559" s="444">
        <f t="shared" ca="1" si="54"/>
        <v>1811584.0663208123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1811584.0663208123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7513.2851524624675</v>
      </c>
      <c r="L560" s="444">
        <f t="shared" ca="1" si="54"/>
        <v>1810701.7217434547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1810701.7217434547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7509.6087167234773</v>
      </c>
      <c r="L561" s="444">
        <f t="shared" ca="1" si="54"/>
        <v>1809815.700730358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1809815.700730358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7505.9169625022405</v>
      </c>
      <c r="L562" s="444">
        <f t="shared" ca="1" si="54"/>
        <v>1808925.9879630401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1808925.9879630401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7502.2098259717495</v>
      </c>
      <c r="L563" s="444">
        <f t="shared" ca="1" si="54"/>
        <v>1808032.5680591918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1808032.5680591918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7498.4872430390487</v>
      </c>
      <c r="L564" s="444">
        <f t="shared" ca="1" si="54"/>
        <v>1807135.4255724107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1807135.4255724107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7494.7491493441266</v>
      </c>
      <c r="L565" s="444">
        <f t="shared" ca="1" si="54"/>
        <v>1806234.5449919347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1806234.5449919347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7490.9954802588099</v>
      </c>
      <c r="L566" s="444">
        <f t="shared" ca="1" si="54"/>
        <v>1805329.9107423732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1805329.9107423732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7487.2261708856377</v>
      </c>
      <c r="L567" s="444">
        <f t="shared" ca="1" si="54"/>
        <v>1804421.5071834386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1804421.5071834386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7483.4411560567432</v>
      </c>
      <c r="L568" s="444">
        <f t="shared" ca="1" si="54"/>
        <v>1803509.3186096752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1803509.3186096752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7479.6403703327296</v>
      </c>
      <c r="L569" s="444">
        <f t="shared" ca="1" si="54"/>
        <v>1802593.3292501876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1802593.3292501876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7475.8237480015305</v>
      </c>
      <c r="L570" s="444">
        <f t="shared" ca="1" si="54"/>
        <v>1801673.523268369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1801673.523268369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7471.991223077287</v>
      </c>
      <c r="L571" s="444">
        <f t="shared" ca="1" si="54"/>
        <v>1800749.8847616261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1800749.8847616261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7468.1427292991921</v>
      </c>
      <c r="L572" s="444">
        <f t="shared" ca="1" si="54"/>
        <v>1799822.3977611051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1799822.3977611051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7464.278200130354</v>
      </c>
      <c r="L573" s="444">
        <f t="shared" ca="1" si="54"/>
        <v>1798891.0462314154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1798891.0462314154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7460.3975687566463</v>
      </c>
      <c r="L574" s="444">
        <f t="shared" ca="1" si="54"/>
        <v>1797955.8140703519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1797955.8140703519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7456.5007680855488</v>
      </c>
      <c r="L575" s="444">
        <f t="shared" ca="1" si="54"/>
        <v>1797016.6851086172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1797016.6851086172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7452.5877307449882</v>
      </c>
      <c r="L576" s="444">
        <f t="shared" ca="1" si="54"/>
        <v>1796073.6431095421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1796073.6431095421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7448.6583890821739</v>
      </c>
      <c r="L577" s="444">
        <f t="shared" ca="1" si="54"/>
        <v>1795126.6717688041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1795126.6717688041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7444.7126751624337</v>
      </c>
      <c r="L578" s="444">
        <f t="shared" ca="1" si="54"/>
        <v>1794175.7547141463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1794175.7547141463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7440.750520768026</v>
      </c>
      <c r="L579" s="444">
        <f t="shared" ca="1" si="54"/>
        <v>1793220.8755050942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1793220.8755050942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7436.771857396976</v>
      </c>
      <c r="L580" s="444">
        <f t="shared" ca="1" si="54"/>
        <v>1792262.0176326709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1792262.0176326709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7432.7766162618791</v>
      </c>
      <c r="L581" s="444">
        <f t="shared" ca="1" si="54"/>
        <v>1791299.1645191126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1791299.1645191126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7428.7647282887183</v>
      </c>
      <c r="L582" s="444">
        <f t="shared" ca="1" si="54"/>
        <v>1790332.299517581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1790332.299517581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7424.7361241156696</v>
      </c>
      <c r="L583" s="444">
        <f t="shared" ca="1" si="54"/>
        <v>1789361.4059118766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1789361.4059118766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7420.6907340919006</v>
      </c>
      <c r="L584" s="444">
        <f t="shared" ca="1" si="54"/>
        <v>1788386.4669161483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1788386.4669161483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7416.6284882763684</v>
      </c>
      <c r="L585" s="444">
        <f t="shared" ca="1" si="54"/>
        <v>1787407.4656746045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1787407.4656746045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7412.5493164366026</v>
      </c>
      <c r="L586" s="444">
        <f t="shared" ca="1" si="54"/>
        <v>1786424.3852612209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1786424.3852612209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7408.4531480475025</v>
      </c>
      <c r="L587" s="444">
        <f t="shared" ca="1" si="54"/>
        <v>1785437.2086794481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1785437.2086794481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7404.3399122901155</v>
      </c>
      <c r="L588" s="444">
        <f t="shared" ca="1" si="54"/>
        <v>1784445.9188619182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1784445.9188619182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7400.2095380504079</v>
      </c>
      <c r="L589" s="444">
        <f t="shared" ca="1" si="54"/>
        <v>1783450.4986701484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1783450.4986701484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7396.0619539180334</v>
      </c>
      <c r="L590" s="444">
        <f t="shared" ca="1" si="54"/>
        <v>1782450.9308942463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1782450.9308942463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7391.8970881851092</v>
      </c>
      <c r="L591" s="444">
        <f t="shared" ca="1" si="54"/>
        <v>1781447.1982526113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1781447.1982526113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7387.7148688449643</v>
      </c>
      <c r="L592" s="444">
        <f t="shared" ca="1" si="54"/>
        <v>1780439.2833916361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1780439.2833916361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7383.5152235909</v>
      </c>
      <c r="L593" s="444">
        <f t="shared" ca="1" si="54"/>
        <v>1779427.1688854068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1779427.1688854068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7379.2980798149447</v>
      </c>
      <c r="L594" s="444">
        <f t="shared" ca="1" si="54"/>
        <v>1778410.8372354016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1778410.8372354016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7375.0633646065889</v>
      </c>
      <c r="L595" s="444">
        <f t="shared" ca="1" si="54"/>
        <v>1777390.270870188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1777390.270870188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7370.8110047515329</v>
      </c>
      <c r="L596" s="444">
        <f t="shared" ca="1" si="54"/>
        <v>1776365.4521451194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1776365.4521451194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7366.540926730414</v>
      </c>
      <c r="L597" s="444">
        <f t="shared" ca="1" si="54"/>
        <v>1775336.3633420297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1775336.3633420297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7362.2530567175399</v>
      </c>
      <c r="L598" s="444">
        <f t="shared" ca="1" si="54"/>
        <v>1774302.9866689271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1774302.9866689271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7357.9473205796121</v>
      </c>
      <c r="L599" s="444">
        <f t="shared" ca="1" si="54"/>
        <v>1773265.3042596865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1773265.3042596865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7353.6236438744427</v>
      </c>
      <c r="L600" s="444">
        <f t="shared" ca="1" si="54"/>
        <v>1772223.2981737407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1772223.2981737407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7349.2819518496681</v>
      </c>
      <c r="L601" s="444">
        <f t="shared" ca="1" si="54"/>
        <v>1771176.9503957701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1771176.9503957701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7344.9221694414591</v>
      </c>
      <c r="L602" s="444">
        <f t="shared" ca="1" si="54"/>
        <v>1770126.2428353913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1770126.2428353913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7340.5442212732141</v>
      </c>
      <c r="L603" s="444">
        <f t="shared" ca="1" si="54"/>
        <v>1769071.1573268443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1769071.1573268443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7336.1480316542684</v>
      </c>
      <c r="L604" s="444">
        <f t="shared" ca="1" si="54"/>
        <v>1768011.6756286784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1768011.6756286784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7331.7335245785762</v>
      </c>
      <c r="L605" s="444">
        <f t="shared" ca="1" si="54"/>
        <v>1766947.7794234368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1766947.7794234368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7327.3006237234031</v>
      </c>
      <c r="L606" s="444">
        <f t="shared" ca="1" si="54"/>
        <v>1765879.45031734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1765879.45031734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7322.849252447998</v>
      </c>
      <c r="L607" s="444">
        <f t="shared" ca="1" si="54"/>
        <v>1764806.6698399677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1764806.6698399677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7318.3793337922816</v>
      </c>
      <c r="L608" s="444">
        <f t="shared" ca="1" si="54"/>
        <v>1763729.4194439398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1763729.4194439398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7313.8907904754988</v>
      </c>
      <c r="L609" s="444">
        <f t="shared" ca="1" si="54"/>
        <v>1762647.6805045952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1762647.6805045952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7309.3835448948948</v>
      </c>
      <c r="L610" s="444">
        <f t="shared" ca="1" si="54"/>
        <v>1761561.4343196698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1761561.4343196698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7304.8575191243735</v>
      </c>
      <c r="L611" s="444">
        <f t="shared" ca="1" si="54"/>
        <v>1760470.6621089741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1760470.6621089741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7300.3126349131408</v>
      </c>
      <c r="L612" s="444">
        <f t="shared" ca="1" si="54"/>
        <v>1759375.3450140671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1759375.3450140671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7295.7488136843622</v>
      </c>
      <c r="L613" s="444">
        <f t="shared" ca="1" si="54"/>
        <v>1758275.4640979313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1758275.4640979313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7291.1659765337963</v>
      </c>
      <c r="L614" s="444">
        <f t="shared" ca="1" si="54"/>
        <v>1757171.000344645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1757171.000344645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7286.5640442284366</v>
      </c>
      <c r="L615" s="444">
        <f t="shared" ca="1" si="54"/>
        <v>1756061.9346590533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1756061.9346590533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7281.9429372051391</v>
      </c>
      <c r="L616" s="444">
        <f t="shared" ca="1" si="54"/>
        <v>1754948.2478664382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1754948.2478664382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7277.3025755692415</v>
      </c>
      <c r="L617" s="444">
        <f t="shared" ca="1" si="54"/>
        <v>1753829.9207121872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1753829.9207121872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7272.6428790931968</v>
      </c>
      <c r="L618" s="444">
        <f t="shared" ca="1" si="54"/>
        <v>1752706.9338614603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1752706.9338614603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7267.9637672151666</v>
      </c>
      <c r="L619" s="444">
        <f t="shared" ca="1" si="54"/>
        <v>1751579.2678988553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1751579.2678988553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7263.2651590376472</v>
      </c>
      <c r="L620" s="444">
        <f t="shared" ca="1" si="54"/>
        <v>1750446.9033280727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1750446.9033280727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7258.5469733260525</v>
      </c>
      <c r="L621" s="444">
        <f t="shared" ca="1" si="54"/>
        <v>1749309.8205715786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1749309.8205715786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7253.8091285073251</v>
      </c>
      <c r="L622" s="444">
        <f t="shared" ca="1" si="54"/>
        <v>1748167.9999702657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1748167.9999702657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7249.0515426685224</v>
      </c>
      <c r="L623" s="444">
        <f t="shared" ca="1" si="54"/>
        <v>1747021.4217831141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1747021.4217831141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7244.274133555391</v>
      </c>
      <c r="L624" s="444">
        <f t="shared" ca="1" si="54"/>
        <v>1745870.0661868493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1745870.0661868493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7239.4768185709545</v>
      </c>
      <c r="L625" s="444">
        <f t="shared" ca="1" si="54"/>
        <v>1744713.9132755999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1744713.9132755999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7234.6595147740818</v>
      </c>
      <c r="L626" s="444">
        <f t="shared" ca="1" si="54"/>
        <v>1743552.9430605539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1743552.9430605539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7229.8221388780557</v>
      </c>
      <c r="L627" s="444">
        <f t="shared" ca="1" si="54"/>
        <v>1742387.1354696117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1742387.1354696117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7224.9646072491314</v>
      </c>
      <c r="L628" s="444">
        <f t="shared" ca="1" si="54"/>
        <v>1741216.4703470408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1741216.4703470408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7220.0868359050855</v>
      </c>
      <c r="L629" s="444">
        <f t="shared" ca="1" si="54"/>
        <v>1740040.9274531256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1740040.9274531256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7215.1887405137722</v>
      </c>
      <c r="L630" s="444">
        <f t="shared" ca="1" si="54"/>
        <v>1738860.4864638192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1738860.4864638192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7210.2702363916624</v>
      </c>
      <c r="L631" s="444">
        <f t="shared" ca="1" si="54"/>
        <v>1737675.1269703906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1737675.1269703906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7205.3312385023764</v>
      </c>
      <c r="L632" s="444">
        <f t="shared" ca="1" si="54"/>
        <v>1736484.8284790728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1736484.8284790728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7200.3716614552186</v>
      </c>
      <c r="L633" s="444">
        <f t="shared" ca="1" si="54"/>
        <v>1735289.5704107077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1735289.5704107077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7195.3914195036978</v>
      </c>
      <c r="L634" s="444">
        <f t="shared" ca="1" si="54"/>
        <v>1734089.3321003912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1734089.3321003912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7190.390426544046</v>
      </c>
      <c r="L635" s="444">
        <f t="shared" ca="1" si="54"/>
        <v>1732884.092797115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1732884.092797115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7185.3685961137271</v>
      </c>
      <c r="L636" s="444">
        <f t="shared" ca="1" si="54"/>
        <v>1731673.8316634085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1731673.8316634085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7180.3258413899503</v>
      </c>
      <c r="L637" s="444">
        <f t="shared" ca="1" si="54"/>
        <v>1730458.5277749784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1730458.5277749784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7175.2620751881605</v>
      </c>
      <c r="L638" s="444">
        <f t="shared" ca="1" si="54"/>
        <v>1729238.1601203464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1729238.1601203464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7170.1772099605269</v>
      </c>
      <c r="L639" s="444">
        <f t="shared" ca="1" si="54"/>
        <v>1728012.7076004867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1728012.7076004867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7165.0711577944439</v>
      </c>
      <c r="L640" s="444">
        <f t="shared" ca="1" si="54"/>
        <v>1726782.149028461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1726782.149028461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7159.9438304110017</v>
      </c>
      <c r="L641" s="444">
        <f t="shared" ca="1" si="54"/>
        <v>1725546.4631290517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1725546.4631290517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7154.7951391634642</v>
      </c>
      <c r="L642" s="444">
        <f t="shared" ca="1" si="54"/>
        <v>1724305.628538395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1724305.628538395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7149.6249950357296</v>
      </c>
      <c r="L643" s="444">
        <f t="shared" ca="1" si="54"/>
        <v>1723059.6238036107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1723059.6238036107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7144.4333086407933</v>
      </c>
      <c r="L644" s="444">
        <f t="shared" ca="1" si="54"/>
        <v>1721808.4273824312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1721808.4273824312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7139.2199902192133</v>
      </c>
      <c r="L645" s="444">
        <f t="shared" ca="1" si="54"/>
        <v>1720552.0176428303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1720552.0176428303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7133.9849496375418</v>
      </c>
      <c r="L646" s="444">
        <f t="shared" ca="1" si="54"/>
        <v>1719290.3728626475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1719290.3728626475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7128.7280963867806</v>
      </c>
      <c r="L647" s="444">
        <f t="shared" ca="1" si="54"/>
        <v>1718023.4712292142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1718023.4712292142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7123.4493395808086</v>
      </c>
      <c r="L648" s="444">
        <f t="shared" ca="1" si="54"/>
        <v>1716751.2908389748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1716751.2908389748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7118.14858795481</v>
      </c>
      <c r="L649" s="444">
        <f t="shared" ca="1" si="54"/>
        <v>1715473.8096971093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1715473.8096971093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7112.825749863704</v>
      </c>
      <c r="L650" s="444">
        <f t="shared" ca="1" si="54"/>
        <v>1714191.0057171527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1714191.0057171527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7107.4807332805522</v>
      </c>
      <c r="L651" s="444">
        <f t="shared" ca="1" si="54"/>
        <v>1712902.8567206131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1712902.8567206131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7102.1134457949693</v>
      </c>
      <c r="L652" s="444">
        <f t="shared" ca="1" si="54"/>
        <v>1711609.3404365878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1711609.3404365878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7096.7237946115329</v>
      </c>
      <c r="L653" s="444">
        <f t="shared" ca="1" si="54"/>
        <v>1710310.4345013793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1710310.4345013793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7091.3116865481625</v>
      </c>
      <c r="L654" s="444">
        <f t="shared" ca="1" si="54"/>
        <v>1709006.1164581073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1709006.1164581073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7085.8770280345279</v>
      </c>
      <c r="L655" s="444">
        <f t="shared" ca="1" si="54"/>
        <v>1707696.3637563216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1707696.3637563216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7080.4197251104224</v>
      </c>
      <c r="L656" s="444">
        <f t="shared" ca="1" si="54"/>
        <v>1706381.1537516119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1706381.1537516119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7074.9396834241325</v>
      </c>
      <c r="L657" s="444">
        <f t="shared" ca="1" si="54"/>
        <v>1705060.4637052158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1705060.4637052158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7069.4368082308147</v>
      </c>
      <c r="L658" s="444">
        <f t="shared" ca="1" si="54"/>
        <v>1703734.2707836265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1703734.2707836265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7063.9110043908595</v>
      </c>
      <c r="L659" s="444">
        <f t="shared" ca="1" si="54"/>
        <v>1702402.5520581971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1702402.5520581971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7058.3621763682368</v>
      </c>
      <c r="L660" s="444">
        <f t="shared" ca="1" si="54"/>
        <v>1701065.2845047452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1701065.2845047452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7052.7902282288533</v>
      </c>
      <c r="L661" s="444">
        <f t="shared" ca="1" si="54"/>
        <v>1699722.4450031538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1699722.4450031538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7047.1950636388901</v>
      </c>
      <c r="L662" s="444">
        <f t="shared" ca="1" si="54"/>
        <v>1698374.0103369725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1698374.0103369725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7041.5765858631348</v>
      </c>
      <c r="L663" s="444">
        <f t="shared" ca="1" si="54"/>
        <v>1697019.9571930156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1697019.9571930156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7035.9346977633131</v>
      </c>
      <c r="L664" s="444">
        <f t="shared" ca="1" si="54"/>
        <v>1695660.2621609587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1695660.2621609587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7030.2693017964102</v>
      </c>
      <c r="L665" s="444">
        <f t="shared" ca="1" si="54"/>
        <v>1694294.9017329349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1694294.9017329349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7024.5803000129781</v>
      </c>
      <c r="L666" s="444">
        <f t="shared" ca="1" si="54"/>
        <v>1692923.8523031278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1692923.8523031278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7018.8675940554485</v>
      </c>
      <c r="L667" s="444">
        <f t="shared" ca="1" si="54"/>
        <v>1691547.0901673629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1691547.0901673629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7013.1310851564276</v>
      </c>
      <c r="L668" s="444">
        <f t="shared" ca="1" si="54"/>
        <v>1690164.5915226992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1690164.5915226992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7007.370674136997</v>
      </c>
      <c r="L669" s="444">
        <f t="shared" ca="1" si="54"/>
        <v>1688776.3324670161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1688776.3324670161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7001.586261404982</v>
      </c>
      <c r="L670" s="444">
        <f t="shared" ca="1" si="54"/>
        <v>1687382.2889986008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1687382.2889986008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6995.7777469532521</v>
      </c>
      <c r="L671" s="444">
        <f t="shared" ca="1" si="54"/>
        <v>1685982.4370157339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1685982.4370157339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6989.9450303579733</v>
      </c>
      <c r="L672" s="444">
        <f t="shared" ca="1" si="54"/>
        <v>1684576.7523162717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1684576.7523162717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6984.0880107768808</v>
      </c>
      <c r="L673" s="444">
        <f t="shared" ca="1" si="54"/>
        <v>1683165.2105972283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1683165.2105972283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6978.2065869475337</v>
      </c>
      <c r="L674" s="444">
        <f t="shared" ca="1" si="54"/>
        <v>1681747.7874543555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1681747.7874543555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6972.300657185564</v>
      </c>
      <c r="L675" s="444">
        <f t="shared" ca="1" si="54"/>
        <v>1680324.4583817208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1680324.4583817208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6966.3701193829183</v>
      </c>
      <c r="L676" s="444">
        <f t="shared" ca="1" si="54"/>
        <v>1678895.1987712835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1678895.1987712835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6960.4148710060972</v>
      </c>
      <c r="L677" s="444">
        <f t="shared" ca="1" si="54"/>
        <v>1677459.9839124694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1677459.9839124694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6954.4348090943713</v>
      </c>
      <c r="L678" s="444">
        <f t="shared" ca="1" si="54"/>
        <v>1676018.7889917435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1676018.7889917435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6948.4298302580128</v>
      </c>
      <c r="L679" s="444">
        <f t="shared" ca="1" si="54"/>
        <v>1674571.5890921813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1674571.5890921813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6942.3998306765034</v>
      </c>
      <c r="L680" s="444">
        <f t="shared" ca="1" si="54"/>
        <v>1673118.3591930377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1673118.3591930377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6936.344706096741</v>
      </c>
      <c r="L681" s="444">
        <f t="shared" ca="1" si="54"/>
        <v>1671659.0741693142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1671659.0741693142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6930.2643518312261</v>
      </c>
      <c r="L682" s="444">
        <f t="shared" ca="1" si="54"/>
        <v>1670193.7087913253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1670193.7087913253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6924.158662756271</v>
      </c>
      <c r="L683" s="444">
        <f t="shared" ca="1" si="54"/>
        <v>1668722.2377242614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1668722.2377242614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6918.0275333101717</v>
      </c>
      <c r="L684" s="444">
        <f t="shared" ca="1" si="54"/>
        <v>1667244.6355277514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1667244.6355277514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6911.8708574913808</v>
      </c>
      <c r="L685" s="444">
        <f t="shared" ca="1" si="54"/>
        <v>1665760.8766554226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1665760.8766554226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6905.6885288566755</v>
      </c>
      <c r="L686" s="444">
        <f t="shared" ca="1" si="54"/>
        <v>1664270.9354544592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1664270.9354544592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6899.4804405193281</v>
      </c>
      <c r="L687" s="444">
        <f t="shared" ca="1" si="54"/>
        <v>1662774.7861651583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1662774.7861651583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6893.2464851472405</v>
      </c>
      <c r="L688" s="444">
        <f t="shared" ca="1" si="54"/>
        <v>1661272.4029204852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1661272.4029204852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6886.986554961105</v>
      </c>
      <c r="L689" s="444">
        <f t="shared" ca="1" si="54"/>
        <v>1659763.7597456262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1659763.7597456262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6880.7005417325245</v>
      </c>
      <c r="L690" s="444">
        <f t="shared" ca="1" si="54"/>
        <v>1658248.8305575387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1658248.8305575387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6874.3883367821609</v>
      </c>
      <c r="L691" s="444">
        <f t="shared" ca="1" si="54"/>
        <v>1656727.5891645006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1656727.5891645006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6868.049830977835</v>
      </c>
      <c r="L692" s="444">
        <f t="shared" ca="1" si="54"/>
        <v>1655200.0092656582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1655200.0092656582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6861.6849147326584</v>
      </c>
      <c r="L693" s="444">
        <f t="shared" ca="1" si="54"/>
        <v>1653666.0644505706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1653666.0644505706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6855.2934780031273</v>
      </c>
      <c r="L694" s="444">
        <f t="shared" ca="1" si="54"/>
        <v>1652125.7281987537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1652125.7281987537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6848.8754102872217</v>
      </c>
      <c r="L695" s="444">
        <f t="shared" ca="1" si="54"/>
        <v>1650578.9738792207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1650578.9738792207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6842.4306006225015</v>
      </c>
      <c r="L696" s="444">
        <f t="shared" ca="1" si="54"/>
        <v>1649025.7747500229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1649025.7747500229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6835.9589375841779</v>
      </c>
      <c r="L697" s="444">
        <f t="shared" ca="1" si="54"/>
        <v>1647466.1039577869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1647466.1039577869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6829.4603092831949</v>
      </c>
      <c r="L698" s="444">
        <f t="shared" ca="1" si="54"/>
        <v>1645899.9345372499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1645899.9345372499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6822.9346033642905</v>
      </c>
      <c r="L699" s="444">
        <f t="shared" ca="1" si="54"/>
        <v>1644327.2394107939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1644327.2394107939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6816.3817070040559</v>
      </c>
      <c r="L700" s="444">
        <f t="shared" ca="1" si="54"/>
        <v>1642747.9913879777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1642747.9913879777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6809.8015069089897</v>
      </c>
      <c r="L701" s="444">
        <f t="shared" ca="1" si="54"/>
        <v>1641162.1631650666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1641162.1631650666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6803.1938893135266</v>
      </c>
      <c r="L702" s="444">
        <f t="shared" ca="1" si="54"/>
        <v>1639569.7273245601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1639569.7273245601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6796.5587399780825</v>
      </c>
      <c r="L703" s="444">
        <f t="shared" ca="1" si="54"/>
        <v>1637970.656334718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1637970.656334718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6789.8959441870738</v>
      </c>
      <c r="L704" s="444">
        <f t="shared" ca="1" si="54"/>
        <v>1636364.922549085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1636364.922549085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6783.2053867469367</v>
      </c>
      <c r="L705" s="444">
        <f t="shared" ca="1" si="54"/>
        <v>1634752.4982060117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1634752.4982060117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6776.4869519841313</v>
      </c>
      <c r="L706" s="444">
        <f t="shared" ca="1" si="54"/>
        <v>1633133.3554281758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1633133.3554281758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6769.7405237431485</v>
      </c>
      <c r="L707" s="444">
        <f t="shared" ca="1" si="54"/>
        <v>1631507.4662220988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1631507.4662220988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6762.9659853844942</v>
      </c>
      <c r="L708" s="444">
        <f t="shared" ca="1" si="54"/>
        <v>1629874.8024776632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1629874.8024776632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6756.1632197826793</v>
      </c>
      <c r="L709" s="444">
        <f t="shared" ca="1" si="54"/>
        <v>1628235.3359676257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1628235.3359676257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6749.3321093241893</v>
      </c>
      <c r="L710" s="444">
        <f t="shared" ca="1" si="54"/>
        <v>1626589.0383471297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1626589.0383471297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6742.4725359054564</v>
      </c>
      <c r="L711" s="444">
        <f t="shared" ca="1" si="54"/>
        <v>1624935.881153215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1624935.881153215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6735.5843809308117</v>
      </c>
      <c r="L712" s="444">
        <f t="shared" ca="1" si="54"/>
        <v>1623275.8358043255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1623275.8358043255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6728.6675253104386</v>
      </c>
      <c r="L713" s="444">
        <f t="shared" ca="1" si="54"/>
        <v>1621608.8735998159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1621608.8735998159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6721.7218494583149</v>
      </c>
      <c r="L714" s="444">
        <f t="shared" ca="1" si="54"/>
        <v>1619934.965719454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1619934.965719454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6714.7472332901407</v>
      </c>
      <c r="L715" s="444">
        <f t="shared" ca="1" si="54"/>
        <v>1618254.083222924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1618254.083222924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6707.7435562212659</v>
      </c>
      <c r="L716" s="444">
        <f t="shared" ca="1" si="54"/>
        <v>1616566.1970493251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1616566.1970493251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6700.7106971646035</v>
      </c>
      <c r="L717" s="444">
        <f t="shared" ca="1" si="54"/>
        <v>1614871.2780166694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1614871.2780166694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6693.6485345285382</v>
      </c>
      <c r="L718" s="444">
        <f t="shared" ca="1" si="54"/>
        <v>1613169.2968213777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1613169.2968213777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6686.5569462148233</v>
      </c>
      <c r="L719" s="444">
        <f t="shared" ca="1" si="54"/>
        <v>1611460.2240377723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1611460.2240377723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6679.4358096164669</v>
      </c>
      <c r="L720" s="444">
        <f t="shared" ca="1" si="54"/>
        <v>1609744.0301175686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1609744.0301175686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6672.2850016156181</v>
      </c>
      <c r="L721" s="444">
        <f t="shared" ca="1" si="54"/>
        <v>1608020.6853893639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1608020.6853893639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6665.1043985814322</v>
      </c>
      <c r="L722" s="444">
        <f t="shared" ca="1" si="54"/>
        <v>1606290.1600581252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1606290.1600581252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6657.8938763679371</v>
      </c>
      <c r="L723" s="444">
        <f t="shared" ca="1" si="54"/>
        <v>1604552.4242046729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1604552.4242046729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6650.6533103118863</v>
      </c>
      <c r="L724" s="444">
        <f t="shared" ca="1" si="54"/>
        <v>1602807.4477851647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1602807.4477851647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6643.382575230602</v>
      </c>
      <c r="L725" s="444">
        <f t="shared" ca="1" si="54"/>
        <v>1601055.2006305752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1601055.2006305752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6636.0815454198128</v>
      </c>
      <c r="L726" s="444">
        <f t="shared" ca="1" si="54"/>
        <v>1599295.6524461748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1599295.6524461748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6628.7500946514774</v>
      </c>
      <c r="L727" s="444">
        <f t="shared" ca="1" si="54"/>
        <v>1597528.7728110061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1597528.7728110061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6621.3880961716077</v>
      </c>
      <c r="L728" s="444">
        <f t="shared" ca="1" si="54"/>
        <v>1595754.5311773575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1595754.5311773575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6613.9954226980726</v>
      </c>
      <c r="L729" s="444">
        <f t="shared" ca="1" si="54"/>
        <v>1593972.8968702354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1593972.8968702354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6606.5719464183967</v>
      </c>
      <c r="L730" s="444">
        <f t="shared" ca="1" si="54"/>
        <v>1592183.8390868336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1592183.8390868336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6599.1175389875561</v>
      </c>
      <c r="L731" s="444">
        <f t="shared" ca="1" si="54"/>
        <v>1590387.3268960011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1590387.3268960011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6591.6320715257534</v>
      </c>
      <c r="L732" s="444">
        <f t="shared" ca="1" si="54"/>
        <v>1588583.3292377067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1588583.3292377067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6584.1154146161934</v>
      </c>
      <c r="L733" s="444">
        <f t="shared" ca="1" si="54"/>
        <v>1586771.8149225027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1586771.8149225027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6576.5674383028436</v>
      </c>
      <c r="L734" s="444">
        <f t="shared" ca="1" si="54"/>
        <v>1584952.7526309853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1584952.7526309853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6568.988012088188</v>
      </c>
      <c r="L735" s="444">
        <f t="shared" ca="1" si="54"/>
        <v>1583126.1109132534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1583126.1109132534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6561.3770049309715</v>
      </c>
      <c r="L736" s="444">
        <f t="shared" ca="1" si="54"/>
        <v>1581291.8581883642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1581291.8581883642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6553.7342852439333</v>
      </c>
      <c r="L737" s="444">
        <f t="shared" ca="1" si="54"/>
        <v>1579449.962743788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1579449.962743788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6546.0597208915324</v>
      </c>
      <c r="L738" s="444">
        <f t="shared" ca="1" si="54"/>
        <v>1577600.3927348594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1577600.3927348594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6538.353179187663</v>
      </c>
      <c r="L739" s="444">
        <f t="shared" ca="1" si="54"/>
        <v>1575743.1161842269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1575743.1161842269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6530.6145268933615</v>
      </c>
      <c r="L740" s="444">
        <f t="shared" ca="1" si="54"/>
        <v>1573878.1009813002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1573878.1009813002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6522.8436302145001</v>
      </c>
      <c r="L741" s="444">
        <f t="shared" ca="1" si="54"/>
        <v>1572005.3148816945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1572005.3148816945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6515.0403547994765</v>
      </c>
      <c r="L742" s="444">
        <f t="shared" ca="1" si="54"/>
        <v>1570124.7255066738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1570124.7255066738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6507.2045657368899</v>
      </c>
      <c r="L743" s="444">
        <f t="shared" ca="1" si="54"/>
        <v>1568236.3003425905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1568236.3003425905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6499.3361275532097</v>
      </c>
      <c r="L744" s="444">
        <f t="shared" ca="1" si="54"/>
        <v>1566340.0067403235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1566340.0067403235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6491.4349042104304</v>
      </c>
      <c r="L745" s="444">
        <f t="shared" ca="1" si="54"/>
        <v>1564435.8119147138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1564435.8119147138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6483.5007591037238</v>
      </c>
      <c r="L746" s="444">
        <f t="shared" ca="1" si="54"/>
        <v>1562523.6829439974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1562523.6829439974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6475.5335550590717</v>
      </c>
      <c r="L747" s="444">
        <f t="shared" ca="1" si="54"/>
        <v>1560603.5867692363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1560603.5867692363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6467.5331543309003</v>
      </c>
      <c r="L748" s="444">
        <f t="shared" ca="1" si="54"/>
        <v>1558675.490193747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1558675.490193747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6459.4994185996948</v>
      </c>
      <c r="L749" s="444">
        <f t="shared" ca="1" si="54"/>
        <v>1556739.3598825266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1556739.3598825266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6451.4322089696097</v>
      </c>
      <c r="L750" s="444">
        <f t="shared" ca="1" si="54"/>
        <v>1554795.1623616761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1554795.1623616761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6443.3313859660666</v>
      </c>
      <c r="L751" s="444">
        <f t="shared" ca="1" si="54"/>
        <v>1552842.8640178221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1552842.8640178221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6435.1968095333414</v>
      </c>
      <c r="L752" s="444">
        <f t="shared" ca="1" si="54"/>
        <v>1550882.4310975352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1550882.4310975352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6427.0283390321456</v>
      </c>
      <c r="L753" s="444">
        <f t="shared" ca="1" si="54"/>
        <v>1548913.8297067471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1548913.8297067471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6418.8258332371952</v>
      </c>
      <c r="L754" s="444">
        <f t="shared" ca="1" si="54"/>
        <v>1546937.0258101642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1546937.0258101642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6410.5891503347666</v>
      </c>
      <c r="L755" s="444">
        <f t="shared" ca="1" si="54"/>
        <v>1544951.9852306787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1544951.9852306787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6402.318147920244</v>
      </c>
      <c r="L756" s="444">
        <f t="shared" ca="1" si="54"/>
        <v>1542958.6736487788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1542958.6736487788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6394.0126829956607</v>
      </c>
      <c r="L757" s="444">
        <f t="shared" ca="1" si="54"/>
        <v>1540957.0566019544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1540957.0566019544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6385.6726119672257</v>
      </c>
      <c r="L758" s="444">
        <f t="shared" ca="1" si="54"/>
        <v>1538947.0994841014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1538947.0994841014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6377.2977906428387</v>
      </c>
      <c r="L759" s="444">
        <f t="shared" ca="1" si="54"/>
        <v>1536928.767544924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1536928.767544924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6368.8880742295996</v>
      </c>
      <c r="L760" s="444">
        <f t="shared" ca="1" si="54"/>
        <v>1534902.0258893336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1534902.0258893336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6360.4433173313055</v>
      </c>
      <c r="L761" s="444">
        <f t="shared" ca="1" si="54"/>
        <v>1532866.8394768448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1532866.8394768448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6351.9633739459359</v>
      </c>
      <c r="L762" s="444">
        <f t="shared" ca="1" si="54"/>
        <v>1530823.1731209706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1530823.1731209706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6343.4480974631269</v>
      </c>
      <c r="L763" s="444">
        <f t="shared" ca="1" si="54"/>
        <v>1528770.9914886137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1528770.9914886137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6334.8973406616396</v>
      </c>
      <c r="L764" s="444">
        <f t="shared" ca="1" si="54"/>
        <v>1526710.2590994551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1526710.2590994551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6326.3109557068119</v>
      </c>
      <c r="L765" s="444">
        <f t="shared" ca="1" si="54"/>
        <v>1524640.9403253417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1524640.9403253417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6317.6887941480063</v>
      </c>
      <c r="L766" s="444">
        <f t="shared" ca="1" si="54"/>
        <v>1522562.9993896694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1522562.9993896694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6309.0307069160381</v>
      </c>
      <c r="L767" s="444">
        <f t="shared" ca="1" si="54"/>
        <v>1520476.4003667652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1520476.4003667652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6300.3365443206039</v>
      </c>
      <c r="L768" s="444">
        <f t="shared" ca="1" si="54"/>
        <v>1518381.1071812657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1518381.1071812657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6291.6061560476901</v>
      </c>
      <c r="L769" s="444">
        <f t="shared" ca="1" si="54"/>
        <v>1516277.0836074932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1516277.0836074932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6282.839391156971</v>
      </c>
      <c r="L770" s="444">
        <f t="shared" ca="1" si="54"/>
        <v>1514164.29326883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1514164.29326883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6274.0360980792075</v>
      </c>
      <c r="L771" s="444">
        <f t="shared" ca="1" si="54"/>
        <v>1512042.6996370892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1512042.6996370892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6265.1961246136207</v>
      </c>
      <c r="L772" s="444">
        <f t="shared" ca="1" si="54"/>
        <v>1509912.2660318825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1509912.2660318825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6256.3193179252594</v>
      </c>
      <c r="L773" s="444">
        <f t="shared" ref="L773:L1027" ca="1" si="80">I773-J773+K773</f>
        <v>1507772.9556199876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1507772.9556199876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6247.4055245423642</v>
      </c>
      <c r="L774" s="444">
        <f t="shared" ca="1" si="80"/>
        <v>1505624.7314147097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1505624.7314147097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6238.4545903537064</v>
      </c>
      <c r="L775" s="444">
        <f t="shared" ca="1" si="80"/>
        <v>1503467.5562752432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1503467.5562752432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6229.4663606059294</v>
      </c>
      <c r="L776" s="444">
        <f t="shared" ca="1" si="80"/>
        <v>1501301.392906029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1501301.392906029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6220.4406799008702</v>
      </c>
      <c r="L777" s="444">
        <f t="shared" ca="1" si="80"/>
        <v>1499126.2038561096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1499126.2038561096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6211.3773921928723</v>
      </c>
      <c r="L778" s="444">
        <f t="shared" ca="1" si="80"/>
        <v>1496941.9515184823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1496941.9515184823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6202.2763407860921</v>
      </c>
      <c r="L779" s="444">
        <f t="shared" ca="1" si="80"/>
        <v>1494748.5981294482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1494748.5981294482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6193.1373683317834</v>
      </c>
      <c r="L780" s="444">
        <f t="shared" ca="1" si="80"/>
        <v>1492546.10576796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1492546.10576796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6183.9603168255826</v>
      </c>
      <c r="L781" s="444">
        <f t="shared" ca="1" si="80"/>
        <v>1490334.4363549654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1490334.4363549654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6174.7450276047721</v>
      </c>
      <c r="L782" s="444">
        <f t="shared" ca="1" si="80"/>
        <v>1488113.55165275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1488113.55165275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6165.4913413455406</v>
      </c>
      <c r="L783" s="444">
        <f t="shared" ca="1" si="80"/>
        <v>1485883.4132642753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1485883.4132642753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6156.1990980602295</v>
      </c>
      <c r="L784" s="444">
        <f t="shared" ca="1" si="80"/>
        <v>1483643.9826325153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1483643.9826325153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6146.8681370945624</v>
      </c>
      <c r="L785" s="444">
        <f t="shared" ca="1" si="80"/>
        <v>1481395.2210397897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1481395.2210397897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6137.4982971248728</v>
      </c>
      <c r="L786" s="444">
        <f t="shared" ca="1" si="80"/>
        <v>1479137.0896070944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1479137.0896070944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6128.0894161553097</v>
      </c>
      <c r="L787" s="444">
        <f t="shared" ca="1" si="80"/>
        <v>1476869.5492934296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1476869.5492934296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6118.6413315150394</v>
      </c>
      <c r="L788" s="444">
        <f t="shared" ca="1" si="80"/>
        <v>1474592.5608951245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1474592.5608951245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6109.1538798554348</v>
      </c>
      <c r="L789" s="444">
        <f t="shared" ca="1" si="80"/>
        <v>1472306.0850451598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1472306.0850451598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6099.6268971472482</v>
      </c>
      <c r="L790" s="444">
        <f t="shared" ca="1" si="80"/>
        <v>1470010.0822124868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1470010.0822124868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6090.0602186777778</v>
      </c>
      <c r="L791" s="444">
        <f t="shared" ca="1" si="80"/>
        <v>1467704.5127013444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1467704.5127013444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6080.4536790480179</v>
      </c>
      <c r="L792" s="444">
        <f t="shared" ca="1" si="80"/>
        <v>1465389.3366505723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1465389.3366505723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6070.8071121698003</v>
      </c>
      <c r="L793" s="444">
        <f t="shared" ca="1" si="80"/>
        <v>1463064.5140329218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1463064.5140329218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6061.1203512629236</v>
      </c>
      <c r="L794" s="444">
        <f t="shared" ca="1" si="80"/>
        <v>1460730.0046543644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1460730.0046543644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6051.3932288522674</v>
      </c>
      <c r="L795" s="444">
        <f t="shared" ca="1" si="80"/>
        <v>1458385.7681533964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1458385.7681533964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6041.6255767649009</v>
      </c>
      <c r="L796" s="444">
        <f t="shared" ca="1" si="80"/>
        <v>1456031.7640003411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1456031.7640003411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6031.8172261271702</v>
      </c>
      <c r="L797" s="444">
        <f t="shared" ca="1" si="80"/>
        <v>1453667.9514966481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1453667.9514966481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6021.9680073617828</v>
      </c>
      <c r="L798" s="444">
        <f t="shared" ca="1" si="80"/>
        <v>1451294.2897741897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1451294.2897741897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6012.0777501848734</v>
      </c>
      <c r="L799" s="444">
        <f t="shared" ca="1" si="80"/>
        <v>1448910.7377945543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1448910.7377945543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6002.1462836030587</v>
      </c>
      <c r="L800" s="444">
        <f t="shared" ca="1" si="80"/>
        <v>1446517.2543483372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1446517.2543483372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5992.1734359104876</v>
      </c>
      <c r="L801" s="444">
        <f t="shared" ca="1" si="80"/>
        <v>1444113.7980544274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1444113.7980544274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5982.1590346858629</v>
      </c>
      <c r="L802" s="444">
        <f t="shared" ca="1" si="80"/>
        <v>1441700.3273592931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1441700.3273592931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5972.1029067894706</v>
      </c>
      <c r="L803" s="444">
        <f t="shared" ca="1" si="80"/>
        <v>1439276.8005362623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1439276.8005362623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5962.004878360176</v>
      </c>
      <c r="L804" s="444">
        <f t="shared" ca="1" si="80"/>
        <v>1436843.1756848022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1436843.1756848022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5951.8647748124249</v>
      </c>
      <c r="L805" s="444">
        <f t="shared" ca="1" si="80"/>
        <v>1434399.4107297945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1434399.4107297945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5941.6824208332264</v>
      </c>
      <c r="L806" s="444">
        <f t="shared" ca="1" si="80"/>
        <v>1431945.4634208076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1431945.4634208076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5931.4576403791143</v>
      </c>
      <c r="L807" s="444">
        <f t="shared" ca="1" si="80"/>
        <v>1429481.2913313666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1429481.2913313666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5921.1902566731105</v>
      </c>
      <c r="L808" s="444">
        <f t="shared" ca="1" si="80"/>
        <v>1427006.8518582196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1427006.8518582196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5910.8800922016644</v>
      </c>
      <c r="L809" s="444">
        <f t="shared" ca="1" si="80"/>
        <v>1424522.1022206012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1424522.1022206012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5900.526968711587</v>
      </c>
      <c r="L810" s="444">
        <f t="shared" ca="1" si="80"/>
        <v>1422026.9994594925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1422026.9994594925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5890.1307072069676</v>
      </c>
      <c r="L811" s="444">
        <f t="shared" ca="1" si="80"/>
        <v>1419521.5004368792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1419521.5004368792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5879.6911279460792</v>
      </c>
      <c r="L812" s="444">
        <f t="shared" ca="1" si="80"/>
        <v>1417005.5618350052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1417005.5618350052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5869.2080504382711</v>
      </c>
      <c r="L813" s="444">
        <f t="shared" ca="1" si="80"/>
        <v>1414479.1401556232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1414479.1401556232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5858.6812934408463</v>
      </c>
      <c r="L814" s="444">
        <f t="shared" ca="1" si="80"/>
        <v>1411942.1917192438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1411942.1917192438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5848.1106749559312</v>
      </c>
      <c r="L815" s="444">
        <f t="shared" ca="1" si="80"/>
        <v>1409394.6726643795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1409394.6726643795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5837.4960122273305</v>
      </c>
      <c r="L816" s="444">
        <f t="shared" ca="1" si="80"/>
        <v>1406836.5389467867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1406836.5389467867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5826.8371217373606</v>
      </c>
      <c r="L817" s="444">
        <f t="shared" ca="1" si="80"/>
        <v>1404267.7463387039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1404267.7463387039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5816.1338192036819</v>
      </c>
      <c r="L818" s="444">
        <f t="shared" ca="1" si="80"/>
        <v>1401688.2504280873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1401688.2504280873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5805.3859195761133</v>
      </c>
      <c r="L819" s="444">
        <f t="shared" ca="1" si="80"/>
        <v>1399098.0066178432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1399098.0066178432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5794.5932370334294</v>
      </c>
      <c r="L820" s="444">
        <f t="shared" ca="1" si="80"/>
        <v>1396496.9701250563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1396496.9701250563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5783.7555849801502</v>
      </c>
      <c r="L821" s="444">
        <f t="shared" ca="1" si="80"/>
        <v>1393885.0959802163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1393885.0959802163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5772.8727760433167</v>
      </c>
      <c r="L822" s="444">
        <f t="shared" ca="1" si="80"/>
        <v>1391262.3390264395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1391262.3390264395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5761.9446220692471</v>
      </c>
      <c r="L823" s="444">
        <f t="shared" ca="1" si="80"/>
        <v>1388628.6539186884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1388628.6539186884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5750.9709341202843</v>
      </c>
      <c r="L824" s="444">
        <f t="shared" ca="1" si="80"/>
        <v>1385983.9951229885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1385983.9951229885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5739.9515224715342</v>
      </c>
      <c r="L825" s="444">
        <f t="shared" ca="1" si="80"/>
        <v>1383328.3169156399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1383328.3169156399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5728.886196607582</v>
      </c>
      <c r="L826" s="444">
        <f t="shared" ca="1" si="80"/>
        <v>1380661.5733824272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1380661.5733824272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5717.7747652191956</v>
      </c>
      <c r="L827" s="444">
        <f t="shared" ca="1" si="80"/>
        <v>1377983.7184178263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1377983.7184178263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5706.6170362000257</v>
      </c>
      <c r="L828" s="444">
        <f t="shared" ca="1" si="80"/>
        <v>1375294.7057242063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1375294.7057242063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5695.4128166432756</v>
      </c>
      <c r="L829" s="444">
        <f t="shared" ca="1" si="80"/>
        <v>1372594.4888110294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1372594.4888110294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5684.1619128383718</v>
      </c>
      <c r="L830" s="444">
        <f t="shared" ca="1" si="80"/>
        <v>1369883.0209940476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1369883.0209940476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5672.8641302676142</v>
      </c>
      <c r="L831" s="444">
        <f t="shared" ca="1" si="80"/>
        <v>1367160.2553944951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1367160.2553944951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5661.5192736028121</v>
      </c>
      <c r="L832" s="444">
        <f t="shared" ca="1" si="80"/>
        <v>1364426.1449382778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1364426.1449382778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5650.1271467019069</v>
      </c>
      <c r="L833" s="444">
        <f t="shared" ca="1" si="80"/>
        <v>1361680.6423551594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1361680.6423551594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5638.6875526055801</v>
      </c>
      <c r="L834" s="444">
        <f t="shared" ca="1" si="80"/>
        <v>1358923.7001779447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1358923.7001779447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5627.2002935338523</v>
      </c>
      <c r="L835" s="444">
        <f t="shared" ca="1" si="80"/>
        <v>1356155.2707416583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1356155.2707416583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5615.6651708826585</v>
      </c>
      <c r="L836" s="444">
        <f t="shared" ca="1" si="80"/>
        <v>1353375.3061827207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1353375.3061827207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5604.0819852204186</v>
      </c>
      <c r="L837" s="444">
        <f t="shared" ca="1" si="80"/>
        <v>1350583.7584381208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1350583.7584381208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5592.4505362845857</v>
      </c>
      <c r="L838" s="444">
        <f t="shared" ca="1" si="80"/>
        <v>1347780.5792445852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1347780.5792445852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5580.7706229781879</v>
      </c>
      <c r="L839" s="444">
        <f t="shared" ca="1" si="80"/>
        <v>1344965.7201377433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1344965.7201377433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5569.0420433663458</v>
      </c>
      <c r="L840" s="444">
        <f t="shared" ca="1" si="80"/>
        <v>1342139.1324512893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1342139.1324512893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5557.264594672788</v>
      </c>
      <c r="L841" s="444">
        <f t="shared" ca="1" si="80"/>
        <v>1339300.7673161419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1339300.7673161419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5545.4380732763402</v>
      </c>
      <c r="L842" s="444">
        <f t="shared" ca="1" si="80"/>
        <v>1336450.575659598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1336450.575659598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5533.5622747074076</v>
      </c>
      <c r="L843" s="444">
        <f t="shared" ca="1" si="80"/>
        <v>1333588.5082044853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1333588.5082044853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5521.636993644438</v>
      </c>
      <c r="L844" s="444">
        <f t="shared" ca="1" si="80"/>
        <v>1330714.5154683096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1330714.5154683096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5509.6620239103722</v>
      </c>
      <c r="L845" s="444">
        <f t="shared" ca="1" si="80"/>
        <v>1327828.5477623998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1327828.5477623998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5497.6371584690814</v>
      </c>
      <c r="L846" s="444">
        <f t="shared" ca="1" si="80"/>
        <v>1324930.5551910487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1324930.5551910487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5485.5621894217857</v>
      </c>
      <c r="L847" s="444">
        <f t="shared" ca="1" si="80"/>
        <v>1322020.4876506503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1322020.4876506503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5473.4369080034585</v>
      </c>
      <c r="L848" s="444">
        <f t="shared" ca="1" si="80"/>
        <v>1319098.2948288335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1319098.2948288335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5461.2611045792219</v>
      </c>
      <c r="L849" s="444">
        <f t="shared" ca="1" si="80"/>
        <v>1316163.9262035927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1316163.9262035927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5449.034568640719</v>
      </c>
      <c r="L850" s="444">
        <f t="shared" ca="1" si="80"/>
        <v>1313217.3310424131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1313217.3310424131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5436.7570888024702</v>
      </c>
      <c r="L851" s="444">
        <f t="shared" ca="1" si="80"/>
        <v>1310258.4584013955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1310258.4584013955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5424.42845279823</v>
      </c>
      <c r="L852" s="444">
        <f t="shared" ca="1" si="80"/>
        <v>1307287.2571243735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1307287.2571243735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5412.0484474773057</v>
      </c>
      <c r="L853" s="444">
        <f t="shared" ca="1" si="80"/>
        <v>1304303.6758420307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1304303.6758420307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5399.6168588008768</v>
      </c>
      <c r="L854" s="444">
        <f t="shared" ca="1" si="80"/>
        <v>1301307.6629710114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1301307.6629710114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5387.1334718382968</v>
      </c>
      <c r="L855" s="444">
        <f t="shared" ca="1" si="80"/>
        <v>1298299.1667130294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1298299.1667130294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5374.5980707633717</v>
      </c>
      <c r="L856" s="444">
        <f t="shared" ca="1" si="80"/>
        <v>1295278.1350539725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1295278.1350539725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5362.0104388506343</v>
      </c>
      <c r="L857" s="444">
        <f t="shared" ca="1" si="80"/>
        <v>1292244.5157630029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1292244.5157630029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5349.370358471595</v>
      </c>
      <c r="L858" s="444">
        <f t="shared" ca="1" si="80"/>
        <v>1289198.2563916543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1289198.2563916543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5336.677611090975</v>
      </c>
      <c r="L859" s="444">
        <f t="shared" ca="1" si="80"/>
        <v>1286139.304272925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1286139.304272925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5323.9319772629369</v>
      </c>
      <c r="L860" s="444">
        <f t="shared" ca="1" si="80"/>
        <v>1283067.6065203678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1283067.6065203678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5311.1332366272818</v>
      </c>
      <c r="L861" s="444">
        <f t="shared" ca="1" si="80"/>
        <v>1279983.1100271749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1279983.1100271749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5298.2811679056449</v>
      </c>
      <c r="L862" s="444">
        <f t="shared" ca="1" si="80"/>
        <v>1276885.7614652603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1276885.7614652603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5285.3755488976667</v>
      </c>
      <c r="L863" s="444">
        <f t="shared" ca="1" si="80"/>
        <v>1273775.5072843379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1273775.5072843379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5272.4161564771566</v>
      </c>
      <c r="L864" s="444">
        <f t="shared" ca="1" si="80"/>
        <v>1270652.2937109948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1270652.2937109948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5259.4027665882277</v>
      </c>
      <c r="L865" s="444">
        <f t="shared" ca="1" si="80"/>
        <v>1267516.0667477627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1267516.0667477627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5246.3351542414275</v>
      </c>
      <c r="L866" s="444">
        <f t="shared" ca="1" si="80"/>
        <v>1264366.772172184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1264366.772172184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5233.2130935098494</v>
      </c>
      <c r="L867" s="444">
        <f t="shared" ca="1" si="80"/>
        <v>1261204.3555358737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1261204.3555358737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5220.0363575252231</v>
      </c>
      <c r="L868" s="444">
        <f t="shared" ca="1" si="80"/>
        <v>1258028.7621635788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1258028.7621635788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5206.8047184739944</v>
      </c>
      <c r="L869" s="444">
        <f t="shared" ca="1" si="80"/>
        <v>1254839.9371522325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1254839.9371522325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5193.5179475933846</v>
      </c>
      <c r="L870" s="444">
        <f t="shared" ca="1" si="80"/>
        <v>1251637.8253700058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1251637.8253700058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5180.1758151674403</v>
      </c>
      <c r="L871" s="444">
        <f t="shared" ca="1" si="80"/>
        <v>1248422.371455353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1248422.371455353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5166.7780905230529</v>
      </c>
      <c r="L872" s="444">
        <f t="shared" ca="1" si="80"/>
        <v>1245193.5198160559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1245193.5198160559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5153.3245420259818</v>
      </c>
      <c r="L873" s="444">
        <f t="shared" ca="1" si="80"/>
        <v>1241951.2146282617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1241951.2146282617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5139.8149370768397</v>
      </c>
      <c r="L874" s="444">
        <f t="shared" ca="1" si="80"/>
        <v>1238695.3998355183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1238695.3998355183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5126.2490421070752</v>
      </c>
      <c r="L875" s="444">
        <f t="shared" ca="1" si="80"/>
        <v>1235426.0191478052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1235426.0191478052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5112.6266225749378</v>
      </c>
      <c r="L876" s="444">
        <f t="shared" ca="1" si="80"/>
        <v>1232143.0160405599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1232143.0160405599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5098.9474429614156</v>
      </c>
      <c r="L877" s="444">
        <f t="shared" ca="1" si="80"/>
        <v>1228846.3337537011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1228846.3337537011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5085.2112667661704</v>
      </c>
      <c r="L878" s="444">
        <f t="shared" ca="1" si="80"/>
        <v>1225535.915290647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1225535.915290647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5071.4178565034445</v>
      </c>
      <c r="L879" s="444">
        <f t="shared" ca="1" si="80"/>
        <v>1222211.7034173303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1222211.7034173303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5057.5669736979589</v>
      </c>
      <c r="L880" s="444">
        <f t="shared" ca="1" si="80"/>
        <v>1218873.640661208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1218873.640661208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5043.658378880782</v>
      </c>
      <c r="L881" s="444">
        <f t="shared" ca="1" si="80"/>
        <v>1215521.6693102685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1215521.6693102685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5029.6918315852008</v>
      </c>
      <c r="L882" s="444">
        <f t="shared" ca="1" si="80"/>
        <v>1212155.7314120336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1212155.7314120336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5015.6670903425556</v>
      </c>
      <c r="L883" s="444">
        <f t="shared" ca="1" si="80"/>
        <v>1208775.768772556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1208775.768772556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5001.5839126780656</v>
      </c>
      <c r="L884" s="444">
        <f t="shared" ca="1" si="80"/>
        <v>1205381.7229554139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1205381.7229554139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4987.4420551066405</v>
      </c>
      <c r="L885" s="444">
        <f t="shared" ca="1" si="80"/>
        <v>1201973.5352807003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1201973.5352807003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4973.2412731286668</v>
      </c>
      <c r="L886" s="444">
        <f t="shared" ca="1" si="80"/>
        <v>1198551.1468240088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1198551.1468240088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4958.9813212257859</v>
      </c>
      <c r="L887" s="444">
        <f t="shared" ca="1" si="80"/>
        <v>1195114.4984154145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1195114.4984154145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4944.6619528566425</v>
      </c>
      <c r="L888" s="444">
        <f t="shared" ca="1" si="80"/>
        <v>1191663.530638451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1191663.530638451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4930.2829204526279</v>
      </c>
      <c r="L889" s="444">
        <f t="shared" ca="1" si="80"/>
        <v>1188198.1838290833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1188198.1838290833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4915.8439754135961</v>
      </c>
      <c r="L890" s="444">
        <f t="shared" ca="1" si="80"/>
        <v>1184718.3980746767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1184718.3980746767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4901.3448681035688</v>
      </c>
      <c r="L891" s="444">
        <f t="shared" ca="1" si="80"/>
        <v>1181224.1132129601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1181224.1132129601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4886.7853478464158</v>
      </c>
      <c r="L892" s="444">
        <f t="shared" ca="1" si="80"/>
        <v>1177715.2688309862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1177715.2688309862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4872.1651629215248</v>
      </c>
      <c r="L893" s="444">
        <f t="shared" ca="1" si="80"/>
        <v>1174191.8042640875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1174191.8042640875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4857.4840605594472</v>
      </c>
      <c r="L894" s="444">
        <f t="shared" ca="1" si="80"/>
        <v>1170653.6585948267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1170653.6585948267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4842.7417869375267</v>
      </c>
      <c r="L895" s="444">
        <f t="shared" ca="1" si="80"/>
        <v>1167100.770651944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1167100.770651944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4827.9380871755156</v>
      </c>
      <c r="L896" s="444">
        <f t="shared" ca="1" si="80"/>
        <v>1163533.0790092994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1163533.0790092994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4813.072705331163</v>
      </c>
      <c r="L897" s="444">
        <f t="shared" ca="1" si="80"/>
        <v>1159950.5219848105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1159950.5219848105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4798.1453843957925</v>
      </c>
      <c r="L898" s="444">
        <f t="shared" ca="1" si="80"/>
        <v>1156353.037639386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1156353.037639386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4783.1558662898578</v>
      </c>
      <c r="L899" s="444">
        <f t="shared" ca="1" si="80"/>
        <v>1152740.5637758556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1152740.5637758556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4768.1038918584809</v>
      </c>
      <c r="L900" s="444">
        <f t="shared" ca="1" si="80"/>
        <v>1149113.0379378938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1149113.0379378938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4752.9892008669731</v>
      </c>
      <c r="L901" s="444">
        <f t="shared" ca="1" si="80"/>
        <v>1145470.3974089406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1145470.3974089406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4737.8115319963354</v>
      </c>
      <c r="L902" s="444">
        <f t="shared" ca="1" si="80"/>
        <v>1141812.5792111168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1141812.5792111168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4722.5706228387353</v>
      </c>
      <c r="L903" s="444">
        <f t="shared" ca="1" si="80"/>
        <v>1138139.5201041354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1138139.5201041354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4707.2662098929795</v>
      </c>
      <c r="L904" s="444">
        <f t="shared" ca="1" si="80"/>
        <v>1134451.1565842081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1134451.1565842081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4691.89802855995</v>
      </c>
      <c r="L905" s="444">
        <f t="shared" ca="1" si="80"/>
        <v>1130747.4248829479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1130747.4248829479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4676.465813138032</v>
      </c>
      <c r="L906" s="444">
        <f t="shared" ca="1" si="80"/>
        <v>1127028.2609662658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1127028.2609662658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4660.9692968185236</v>
      </c>
      <c r="L907" s="444">
        <f t="shared" ca="1" si="80"/>
        <v>1123293.6005332642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1123293.6005332642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4645.4082116810168</v>
      </c>
      <c r="L908" s="444">
        <f t="shared" ca="1" si="80"/>
        <v>1119543.3790151251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1119543.3790151251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4629.7822886887707</v>
      </c>
      <c r="L909" s="444">
        <f t="shared" ca="1" si="80"/>
        <v>1115777.5315739936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1115777.5315739936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4614.0912576840556</v>
      </c>
      <c r="L910" s="444">
        <f t="shared" ca="1" si="80"/>
        <v>1111995.9931018576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1111995.9931018576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4598.3348473834894</v>
      </c>
      <c r="L911" s="444">
        <f t="shared" ca="1" si="80"/>
        <v>1108198.6982194209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1108198.6982194209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4582.5127853733356</v>
      </c>
      <c r="L912" s="444">
        <f t="shared" ca="1" si="80"/>
        <v>1104385.5812749739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1104385.5812749739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4566.6247981048073</v>
      </c>
      <c r="L913" s="444">
        <f t="shared" ca="1" si="80"/>
        <v>1100556.5763432586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1100556.5763432586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4550.6706108893268</v>
      </c>
      <c r="L914" s="444">
        <f t="shared" ca="1" si="80"/>
        <v>1096711.6172243278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1096711.6172243278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4534.6499478937812</v>
      </c>
      <c r="L915" s="444">
        <f t="shared" ca="1" si="80"/>
        <v>1092850.6374424014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1092850.6374424014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4518.5625321357547</v>
      </c>
      <c r="L916" s="444">
        <f t="shared" ca="1" si="80"/>
        <v>1088973.5702447169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1088973.5702447169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4502.4080854787362</v>
      </c>
      <c r="L917" s="444">
        <f t="shared" ca="1" si="80"/>
        <v>1085080.3486003755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1085080.3486003755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4486.1863286273137</v>
      </c>
      <c r="L918" s="444">
        <f t="shared" ca="1" si="80"/>
        <v>1081170.9051991827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1081170.9051991827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4469.8969811223433</v>
      </c>
      <c r="L919" s="444">
        <f t="shared" ca="1" si="80"/>
        <v>1077245.1724504849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1077245.1724504849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4453.5397613361029</v>
      </c>
      <c r="L920" s="444">
        <f t="shared" ca="1" si="80"/>
        <v>1073303.0824820008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1073303.0824820008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4437.1143864674195</v>
      </c>
      <c r="L921" s="444">
        <f t="shared" ca="1" si="80"/>
        <v>1069344.5671386481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1069344.5671386481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4420.6205725367827</v>
      </c>
      <c r="L922" s="444">
        <f t="shared" ca="1" si="80"/>
        <v>1065369.5579813647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1065369.5579813647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4404.0580343814354</v>
      </c>
      <c r="L923" s="444">
        <f t="shared" ca="1" si="80"/>
        <v>1061377.9862859258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1061377.9862859258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4387.4264856504406</v>
      </c>
      <c r="L924" s="444">
        <f t="shared" ca="1" si="80"/>
        <v>1057369.7830417561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1057369.7830417561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4370.7256387997331</v>
      </c>
      <c r="L925" s="444">
        <f t="shared" ca="1" si="80"/>
        <v>1053344.8789507358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1053344.8789507358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4353.955205087148</v>
      </c>
      <c r="L926" s="444">
        <f t="shared" ca="1" si="80"/>
        <v>1049303.2044260027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1049303.2044260027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4337.1148945674277</v>
      </c>
      <c r="L927" s="444">
        <f t="shared" ca="1" si="80"/>
        <v>1045244.6895907499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1045244.6895907499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4320.2044160872074</v>
      </c>
      <c r="L928" s="444">
        <f t="shared" ca="1" si="80"/>
        <v>1041169.264277017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1041169.264277017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4303.2234772799857</v>
      </c>
      <c r="L929" s="444">
        <f t="shared" ca="1" si="80"/>
        <v>1037076.8580244768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1037076.8580244768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4286.1717845610692</v>
      </c>
      <c r="L930" s="444">
        <f t="shared" ca="1" si="80"/>
        <v>1032967.4000792177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1032967.4000792177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4269.0490431224889</v>
      </c>
      <c r="L931" s="444">
        <f t="shared" ca="1" si="80"/>
        <v>1028840.81939252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1028840.81939252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4251.8549569279157</v>
      </c>
      <c r="L932" s="444">
        <f t="shared" ca="1" si="80"/>
        <v>1024697.0446196278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1024697.0446196278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4234.5892287075312</v>
      </c>
      <c r="L933" s="444">
        <f t="shared" ca="1" si="80"/>
        <v>1020536.0041185151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1020536.0041185151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4217.2515599528951</v>
      </c>
      <c r="L934" s="444">
        <f t="shared" ca="1" si="80"/>
        <v>1016357.6259486477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1016357.6259486477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4199.8416509117815</v>
      </c>
      <c r="L935" s="444">
        <f t="shared" ca="1" si="80"/>
        <v>1012161.8378697394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1012161.8378697394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4182.3592005829969</v>
      </c>
      <c r="L936" s="444">
        <f t="shared" ca="1" si="80"/>
        <v>1007948.5673405022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1007948.5673405022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4164.8039067111749</v>
      </c>
      <c r="L937" s="444">
        <f t="shared" ca="1" si="80"/>
        <v>1003717.7415173932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1003717.7415173932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4147.1754657815545</v>
      </c>
      <c r="L938" s="444">
        <f t="shared" ca="1" si="80"/>
        <v>999469.28725335456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999469.28725335456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4129.4735730147268</v>
      </c>
      <c r="L939" s="444">
        <f t="shared" ca="1" si="80"/>
        <v>995203.1310965491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995203.1310965491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4111.6979223613698</v>
      </c>
      <c r="L940" s="444">
        <f t="shared" ca="1" si="80"/>
        <v>990919.19928909023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990919.19928909023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4093.8482064969589</v>
      </c>
      <c r="L941" s="444">
        <f t="shared" ca="1" si="80"/>
        <v>986617.41776576696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986617.41776576696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4075.9241168164449</v>
      </c>
      <c r="L942" s="444">
        <f t="shared" ca="1" si="80"/>
        <v>982297.71215276327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982297.71215276327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4057.9253434289294</v>
      </c>
      <c r="L943" s="444">
        <f t="shared" ca="1" si="80"/>
        <v>977960.00776637206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977960.00776637206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4039.8515751522996</v>
      </c>
      <c r="L944" s="444">
        <f t="shared" ca="1" si="80"/>
        <v>973604.22961170413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973604.22961170413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4021.7024995078491</v>
      </c>
      <c r="L945" s="444">
        <f t="shared" ca="1" si="80"/>
        <v>969230.30238139175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969230.30238139175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4003.4778027148814</v>
      </c>
      <c r="L946" s="444">
        <f t="shared" ca="1" si="80"/>
        <v>964838.15045428649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964838.15045428649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3985.1771696852757</v>
      </c>
      <c r="L947" s="444">
        <f t="shared" ca="1" si="80"/>
        <v>960427.69789415156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960427.69789415156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3966.800284018047</v>
      </c>
      <c r="L948" s="444">
        <f t="shared" ca="1" si="80"/>
        <v>955998.86844834941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955998.86844834941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3948.346827993872</v>
      </c>
      <c r="L949" s="444">
        <f t="shared" ca="1" si="80"/>
        <v>951551.5855465231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951551.5855465231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3929.8164825695958</v>
      </c>
      <c r="L950" s="444">
        <f t="shared" ca="1" si="80"/>
        <v>947085.77229927247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947085.77229927247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3911.2089273727183</v>
      </c>
      <c r="L951" s="444">
        <f t="shared" ca="1" si="80"/>
        <v>942601.35149682499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942601.35149682499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3892.5238406958538</v>
      </c>
      <c r="L952" s="444">
        <f t="shared" ca="1" si="80"/>
        <v>938098.24560770066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938098.24560770066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3873.7608994911693</v>
      </c>
      <c r="L953" s="444">
        <f t="shared" ca="1" si="80"/>
        <v>933576.37677737162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933576.37677737162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3854.9197793647973</v>
      </c>
      <c r="L954" s="444">
        <f t="shared" ca="1" si="80"/>
        <v>929035.66682691628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929035.66682691628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3836.000154571233</v>
      </c>
      <c r="L955" s="444">
        <f t="shared" ca="1" si="80"/>
        <v>924476.03725166735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924476.03725166735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3817.0016980076966</v>
      </c>
      <c r="L956" s="444">
        <f t="shared" ca="1" si="80"/>
        <v>919897.40921985486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919897.40921985486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3797.9240812084777</v>
      </c>
      <c r="L957" s="444">
        <f t="shared" ca="1" si="80"/>
        <v>915299.70357124321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915299.70357124321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3778.7669743392626</v>
      </c>
      <c r="L958" s="444">
        <f t="shared" ca="1" si="80"/>
        <v>910682.84081576229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910682.84081576229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3759.5300461914258</v>
      </c>
      <c r="L959" s="444">
        <f t="shared" ca="1" si="80"/>
        <v>906046.74113213352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906046.74113213352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3740.2129641763054</v>
      </c>
      <c r="L960" s="444">
        <f t="shared" ca="1" si="80"/>
        <v>901391.32436648966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901391.32436648966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3720.8153943194561</v>
      </c>
      <c r="L961" s="444">
        <f t="shared" ca="1" si="80"/>
        <v>896716.51003098895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896716.51003098895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3701.3370012548694</v>
      </c>
      <c r="L962" s="444">
        <f t="shared" ca="1" si="80"/>
        <v>892022.21730242367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892022.21730242367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3681.7774482191812</v>
      </c>
      <c r="L963" s="444">
        <f t="shared" ca="1" si="80"/>
        <v>887308.36502082262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887308.36502082262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3662.1363970458428</v>
      </c>
      <c r="L964" s="444">
        <f t="shared" ca="1" si="80"/>
        <v>882574.87168804824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882574.87168804824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3642.4135081592835</v>
      </c>
      <c r="L965" s="444">
        <f t="shared" ca="1" si="80"/>
        <v>877821.6554663874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877821.6554663874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3622.6084405690299</v>
      </c>
      <c r="L966" s="444">
        <f t="shared" ca="1" si="80"/>
        <v>873048.63417713623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873048.63417713623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3602.7208518638167</v>
      </c>
      <c r="L967" s="444">
        <f t="shared" ca="1" si="80"/>
        <v>868255.7252991799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868255.7252991799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3582.7503982056651</v>
      </c>
      <c r="L968" s="444">
        <f t="shared" ca="1" si="80"/>
        <v>863442.84596756543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863442.84596756543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3562.6967343239385</v>
      </c>
      <c r="L969" s="444">
        <f t="shared" ca="1" si="80"/>
        <v>858609.91297206923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858609.91297206923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3542.5595135093708</v>
      </c>
      <c r="L970" s="444">
        <f t="shared" ca="1" si="80"/>
        <v>853756.84275575844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853756.84275575844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3522.3383876080761</v>
      </c>
      <c r="L971" s="444">
        <f t="shared" ca="1" si="80"/>
        <v>848883.55141354632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848883.55141354632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3502.0330070155255</v>
      </c>
      <c r="L972" s="444">
        <f t="shared" ca="1" si="80"/>
        <v>843989.95469074161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843989.95469074161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3481.6430206705058</v>
      </c>
      <c r="L973" s="444">
        <f t="shared" ca="1" si="80"/>
        <v>839075.96798159194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839075.96798159194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3461.1680760490485</v>
      </c>
      <c r="L974" s="444">
        <f t="shared" ca="1" si="80"/>
        <v>834141.50632782083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834141.50632782083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3440.607819158336</v>
      </c>
      <c r="L975" s="444">
        <f t="shared" ca="1" si="80"/>
        <v>829186.48441715899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829186.48441715899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3419.9618945305788</v>
      </c>
      <c r="L976" s="444">
        <f t="shared" ca="1" si="80"/>
        <v>824210.81658186938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824210.81658186938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3399.2299452168718</v>
      </c>
      <c r="L977" s="444">
        <f t="shared" ca="1" si="80"/>
        <v>819214.41679726611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819214.41679726611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3378.4116127810248</v>
      </c>
      <c r="L978" s="444">
        <f t="shared" ca="1" si="80"/>
        <v>814197.19868022692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814197.19868022692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3357.5065372933614</v>
      </c>
      <c r="L979" s="444">
        <f t="shared" ca="1" si="80"/>
        <v>809159.07548770006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809159.07548770006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3336.5143573244995</v>
      </c>
      <c r="L980" s="444">
        <f t="shared" ca="1" si="80"/>
        <v>804099.96011520433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804099.96011520433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3315.4347099391007</v>
      </c>
      <c r="L981" s="444">
        <f t="shared" ca="1" si="80"/>
        <v>799019.76509532321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799019.76509532321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3294.2672306895961</v>
      </c>
      <c r="L982" s="444">
        <f t="shared" ca="1" si="80"/>
        <v>793918.40259619267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793918.40259619267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3273.0115536098851</v>
      </c>
      <c r="L983" s="444">
        <f t="shared" ca="1" si="80"/>
        <v>788795.78441998234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788795.78441998234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3251.6673112090089</v>
      </c>
      <c r="L984" s="444">
        <f t="shared" ca="1" si="80"/>
        <v>783651.82200137118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783651.82200137118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3230.2341344647957</v>
      </c>
      <c r="L985" s="444">
        <f t="shared" ca="1" si="80"/>
        <v>778486.42640601576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778486.42640601576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3208.7116528174815</v>
      </c>
      <c r="L986" s="444">
        <f t="shared" ca="1" si="80"/>
        <v>773299.50832901301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773299.50832901301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3187.0994941633035</v>
      </c>
      <c r="L987" s="444">
        <f t="shared" ca="1" si="80"/>
        <v>768090.97809335613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768090.97809335613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3165.3972848480662</v>
      </c>
      <c r="L988" s="444">
        <f t="shared" ca="1" si="80"/>
        <v>762860.74564838398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762860.74564838398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3143.6046496606823</v>
      </c>
      <c r="L989" s="444">
        <f t="shared" ca="1" si="80"/>
        <v>757608.72056822444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757608.72056822444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3121.7212118266843</v>
      </c>
      <c r="L990" s="444">
        <f t="shared" ca="1" si="80"/>
        <v>752334.81205023092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752334.81205023092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3099.7465930017115</v>
      </c>
      <c r="L991" s="444">
        <f t="shared" ca="1" si="80"/>
        <v>747038.9289134125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747038.9289134125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3077.6804132649681</v>
      </c>
      <c r="L992" s="444">
        <f t="shared" ca="1" si="80"/>
        <v>741720.97959685733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741720.97959685733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3055.5222911126548</v>
      </c>
      <c r="L993" s="444">
        <f t="shared" ca="1" si="80"/>
        <v>736380.87215814984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736380.87215814984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3033.2718434513736</v>
      </c>
      <c r="L994" s="444">
        <f t="shared" ca="1" si="80"/>
        <v>731018.51427178108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731018.51427178108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3010.9286855915038</v>
      </c>
      <c r="L995" s="444">
        <f t="shared" ca="1" si="80"/>
        <v>725633.81322755245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725633.81322755245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2988.492431240551</v>
      </c>
      <c r="L996" s="444">
        <f t="shared" ca="1" si="80"/>
        <v>720226.67592897278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720226.67592897278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2965.9626924964691</v>
      </c>
      <c r="L997" s="444">
        <f t="shared" ca="1" si="80"/>
        <v>714797.00889164908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714797.00889164908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2943.3390798409537</v>
      </c>
      <c r="L998" s="444">
        <f t="shared" ca="1" si="80"/>
        <v>709344.71824166982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709344.71824166982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2920.6212021327069</v>
      </c>
      <c r="L999" s="444">
        <f t="shared" ca="1" si="80"/>
        <v>703869.7097139823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703869.7097139823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2897.8086666006757</v>
      </c>
      <c r="L1000" s="444">
        <f t="shared" ca="1" si="80"/>
        <v>698371.88865076285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698371.88865076285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2874.9010788372611</v>
      </c>
      <c r="L1001" s="444">
        <f t="shared" ca="1" si="80"/>
        <v>692851.15999977989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692851.15999977989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2851.8980427914989</v>
      </c>
      <c r="L1002" s="444">
        <f t="shared" ca="1" si="80"/>
        <v>687307.42831275123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687307.42831275123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2828.7991607622125</v>
      </c>
      <c r="L1003" s="444">
        <f t="shared" ca="1" si="80"/>
        <v>681740.59774369327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681740.59774369327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2805.6040333911378</v>
      </c>
      <c r="L1004" s="444">
        <f t="shared" ca="1" si="80"/>
        <v>676150.5720472642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676150.5720472642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2782.3122596560165</v>
      </c>
      <c r="L1005" s="444">
        <f t="shared" ca="1" si="80"/>
        <v>670537.25457710004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670537.25457710004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2758.9234368636662</v>
      </c>
      <c r="L1006" s="444">
        <f t="shared" ca="1" si="80"/>
        <v>664900.54828414356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664900.54828414356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2735.4371606430141</v>
      </c>
      <c r="L1007" s="444">
        <f t="shared" ca="1" si="80"/>
        <v>659240.35571496643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659240.35571496643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2711.8530249381092</v>
      </c>
      <c r="L1008" s="444">
        <f t="shared" ca="1" si="80"/>
        <v>653556.57901008439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653556.57901008439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2688.170622001101</v>
      </c>
      <c r="L1009" s="444">
        <f t="shared" ca="1" si="80"/>
        <v>647849.11990226526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647849.11990226526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2664.3895423851877</v>
      </c>
      <c r="L1010" s="444">
        <f t="shared" ca="1" si="80"/>
        <v>642117.87971483031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642117.87971483031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2640.5093749375424</v>
      </c>
      <c r="L1011" s="444">
        <f t="shared" ca="1" si="80"/>
        <v>636362.75935994764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636362.75935994764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2616.5297067921979</v>
      </c>
      <c r="L1012" s="444">
        <f t="shared" ca="1" si="80"/>
        <v>630583.65933691966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630583.65933691966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2592.4501233629144</v>
      </c>
      <c r="L1013" s="444">
        <f t="shared" ca="1" si="80"/>
        <v>624780.47973046242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624780.47973046242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2568.2702083360091</v>
      </c>
      <c r="L1014" s="444">
        <f t="shared" ca="1" si="80"/>
        <v>618953.1202089783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618953.1202089783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2543.9895436631587</v>
      </c>
      <c r="L1015" s="444">
        <f t="shared" ca="1" si="80"/>
        <v>613101.48002282123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613101.48002282123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2519.6077095541709</v>
      </c>
      <c r="L1016" s="444">
        <f t="shared" ca="1" si="80"/>
        <v>607225.45800255518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607225.45800255518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2495.124284469729</v>
      </c>
      <c r="L1017" s="444">
        <f t="shared" ca="1" si="80"/>
        <v>601324.95255720476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601324.95255720476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2470.5388451141025</v>
      </c>
      <c r="L1018" s="444">
        <f t="shared" ca="1" si="80"/>
        <v>595399.86167249864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595399.86167249864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2445.8509664278267</v>
      </c>
      <c r="L1019" s="444">
        <f t="shared" ca="1" si="80"/>
        <v>589450.08290910628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589450.08290910628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2421.0602215803588</v>
      </c>
      <c r="L1020" s="444">
        <f t="shared" ca="1" si="80"/>
        <v>583475.51340086642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583475.51340086642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2396.1661819626925</v>
      </c>
      <c r="L1021" s="444">
        <f t="shared" ca="1" si="80"/>
        <v>577476.04985300894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577476.04985300894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2371.1684171799529</v>
      </c>
      <c r="L1022" s="444">
        <f t="shared" ca="1" si="80"/>
        <v>571451.58854036871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571451.58854036871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2346.0664950439523</v>
      </c>
      <c r="L1023" s="444">
        <f t="shared" ca="1" si="80"/>
        <v>565402.02530559245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565402.02530559245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2320.8599815657176</v>
      </c>
      <c r="L1024" s="444">
        <f t="shared" ca="1" si="80"/>
        <v>559327.25555733801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559327.25555733801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2295.5484409479909</v>
      </c>
      <c r="L1025" s="444">
        <f t="shared" ca="1" si="80"/>
        <v>553227.17426846584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553227.17426846584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2270.1314355776904</v>
      </c>
      <c r="L1026" s="444">
        <f t="shared" ca="1" si="80"/>
        <v>547101.6759742233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547101.6759742233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2244.6085260183463</v>
      </c>
      <c r="L1027" s="444">
        <f t="shared" ca="1" si="80"/>
        <v>540950.65477042145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540950.65477042145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2218.9792710025054</v>
      </c>
      <c r="L1028" s="444">
        <f t="shared" ref="L1028:L1282" ca="1" si="106">I1028-J1028+K1028</f>
        <v>534774.00431160373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534774.00431160373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2193.2432274240982</v>
      </c>
      <c r="L1029" s="444">
        <f t="shared" ca="1" si="106"/>
        <v>528571.61780920764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528571.61780920764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2167.3999503307809</v>
      </c>
      <c r="L1030" s="444">
        <f t="shared" ca="1" si="106"/>
        <v>522343.38802971825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522343.38802971825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2141.4489929162423</v>
      </c>
      <c r="L1031" s="444">
        <f t="shared" ca="1" si="106"/>
        <v>516089.20729281433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516089.20729281433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2115.3899065124756</v>
      </c>
      <c r="L1032" s="444">
        <f t="shared" ca="1" si="106"/>
        <v>509808.96746950661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509808.96746950661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2089.2222405820266</v>
      </c>
      <c r="L1033" s="444">
        <f t="shared" ca="1" si="106"/>
        <v>503502.55998026847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503502.55998026847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2062.9455427102012</v>
      </c>
      <c r="L1034" s="444">
        <f t="shared" ca="1" si="106"/>
        <v>497169.87579315848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497169.87579315848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2036.5593585972429</v>
      </c>
      <c r="L1035" s="444">
        <f t="shared" ca="1" si="106"/>
        <v>490810.80542193557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490810.80542193557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2010.0632320504808</v>
      </c>
      <c r="L1036" s="444">
        <f t="shared" ca="1" si="106"/>
        <v>484425.23892416584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484425.23892416584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1983.4567049764403</v>
      </c>
      <c r="L1037" s="444">
        <f t="shared" ca="1" si="106"/>
        <v>478013.0658993221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478013.0658993221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1956.7393173729247</v>
      </c>
      <c r="L1038" s="444">
        <f t="shared" ca="1" si="106"/>
        <v>471574.17548687482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471574.17548687482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1929.910607321061</v>
      </c>
      <c r="L1039" s="444">
        <f t="shared" ca="1" si="106"/>
        <v>465108.45636437571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465108.45636437571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1902.9701109773148</v>
      </c>
      <c r="L1040" s="444">
        <f t="shared" ca="1" si="106"/>
        <v>458615.79674553283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458615.79674553283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1875.9173625654691</v>
      </c>
      <c r="L1041" s="444">
        <f t="shared" ca="1" si="106"/>
        <v>452096.08437827812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452096.08437827812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1848.7518943685748</v>
      </c>
      <c r="L1042" s="444">
        <f t="shared" ca="1" si="106"/>
        <v>445549.20654282649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445549.20654282649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1821.4732367208596</v>
      </c>
      <c r="L1043" s="444">
        <f t="shared" ca="1" si="106"/>
        <v>438975.05004972714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438975.05004972714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1794.0809179996122</v>
      </c>
      <c r="L1044" s="444">
        <f t="shared" ca="1" si="106"/>
        <v>432373.50123790657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432373.50123790657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1766.5744646170263</v>
      </c>
      <c r="L1045" s="444">
        <f t="shared" ca="1" si="106"/>
        <v>425744.4459727034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425744.4459727034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1738.953401012013</v>
      </c>
      <c r="L1046" s="444">
        <f t="shared" ca="1" si="106"/>
        <v>419087.76964389521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419087.76964389521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1711.2172496419796</v>
      </c>
      <c r="L1047" s="444">
        <f t="shared" ca="1" si="106"/>
        <v>412403.35716371698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412403.35716371698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1683.36553097457</v>
      </c>
      <c r="L1048" s="444">
        <f t="shared" ca="1" si="106"/>
        <v>405691.09296487138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405691.09296487138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1655.39776347938</v>
      </c>
      <c r="L1049" s="444">
        <f t="shared" ca="1" si="106"/>
        <v>398950.86099853058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398950.86099853058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1627.3134636196266</v>
      </c>
      <c r="L1050" s="444">
        <f t="shared" ca="1" si="106"/>
        <v>392182.54473233002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392182.54473233002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1599.112145843791</v>
      </c>
      <c r="L1051" s="444">
        <f t="shared" ca="1" si="106"/>
        <v>385386.02714835363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385386.02714835363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1570.7933225772226</v>
      </c>
      <c r="L1052" s="444">
        <f t="shared" ca="1" si="106"/>
        <v>378561.19074111065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378561.19074111065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1542.3565042137102</v>
      </c>
      <c r="L1053" s="444">
        <f t="shared" ca="1" si="106"/>
        <v>371707.91751550417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371707.91751550417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1513.8011991070166</v>
      </c>
      <c r="L1054" s="444">
        <f t="shared" ca="1" si="106"/>
        <v>364826.08898479101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364826.08898479101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1485.1269135623784</v>
      </c>
      <c r="L1055" s="444">
        <f t="shared" ca="1" si="106"/>
        <v>357915.58616853319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357915.58616853319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1456.3331518279708</v>
      </c>
      <c r="L1056" s="444">
        <f t="shared" ca="1" si="106"/>
        <v>350976.28959054098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350976.28959054098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1427.4194160863367</v>
      </c>
      <c r="L1057" s="444">
        <f t="shared" ca="1" si="106"/>
        <v>344008.07927680714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344008.07927680714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1398.385206445779</v>
      </c>
      <c r="L1058" s="444">
        <f t="shared" ca="1" si="106"/>
        <v>337010.83475343272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337010.83475343272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1369.2300209317189</v>
      </c>
      <c r="L1059" s="444">
        <f t="shared" ca="1" si="106"/>
        <v>329984.43504454428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329984.43504454428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1339.9533554780171</v>
      </c>
      <c r="L1060" s="444">
        <f t="shared" ca="1" si="106"/>
        <v>322928.75867020211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322928.75867020211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1310.5547039182579</v>
      </c>
      <c r="L1061" s="444">
        <f t="shared" ca="1" si="106"/>
        <v>315843.68364430021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315843.68364430021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1281.0335579770001</v>
      </c>
      <c r="L1062" s="444">
        <f t="shared" ca="1" si="106"/>
        <v>308729.08747245703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308729.08747245703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1251.3894072609869</v>
      </c>
      <c r="L1063" s="444">
        <f t="shared" ca="1" si="106"/>
        <v>301584.84714989783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301584.84714989783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1221.6217392503236</v>
      </c>
      <c r="L1064" s="444">
        <f t="shared" ca="1" si="106"/>
        <v>294410.83915932797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294410.83915932797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1191.7300392896157</v>
      </c>
      <c r="L1065" s="444">
        <f t="shared" ca="1" si="106"/>
        <v>287206.93946879741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287206.93946879741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1161.7137905790719</v>
      </c>
      <c r="L1066" s="444">
        <f t="shared" ca="1" si="106"/>
        <v>279973.02352955629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279973.02352955629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1131.5724741655672</v>
      </c>
      <c r="L1067" s="444">
        <f t="shared" ca="1" si="106"/>
        <v>272708.96627390169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272708.96627390169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1101.3055689336729</v>
      </c>
      <c r="L1068" s="444">
        <f t="shared" ca="1" si="106"/>
        <v>265414.64211301517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265414.64211301517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1070.9125515966457</v>
      </c>
      <c r="L1069" s="444">
        <f t="shared" ca="1" si="106"/>
        <v>258089.92493479163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258089.92493479163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1040.3928966873812</v>
      </c>
      <c r="L1070" s="444">
        <f t="shared" ca="1" si="106"/>
        <v>250734.68810165883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250734.68810165883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1009.7460765493275</v>
      </c>
      <c r="L1071" s="444">
        <f t="shared" ca="1" si="106"/>
        <v>243348.80444838796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243348.80444838796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978.97156132736575</v>
      </c>
      <c r="L1072" s="444">
        <f t="shared" ca="1" si="106"/>
        <v>235932.14627989515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235932.14627989515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948.06881895864569</v>
      </c>
      <c r="L1073" s="444">
        <f t="shared" ca="1" si="106"/>
        <v>228484.58536903362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228484.58536903362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917.03731516338928</v>
      </c>
      <c r="L1074" s="444">
        <f t="shared" ca="1" si="106"/>
        <v>221005.99295437682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221005.99295437682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885.87651343565256</v>
      </c>
      <c r="L1075" s="444">
        <f t="shared" ca="1" si="106"/>
        <v>213496.23973799229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213496.23973799229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854.58587503405045</v>
      </c>
      <c r="L1076" s="444">
        <f t="shared" ca="1" si="106"/>
        <v>205955.19588320615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205955.19588320615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823.16485897244149</v>
      </c>
      <c r="L1077" s="444">
        <f t="shared" ca="1" si="106"/>
        <v>198382.73101235842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198382.73101235842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791.61292201057597</v>
      </c>
      <c r="L1078" s="444">
        <f t="shared" ca="1" si="106"/>
        <v>190778.7142045488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190778.7142045488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759.92951864470251</v>
      </c>
      <c r="L1079" s="444">
        <f t="shared" ca="1" si="106"/>
        <v>183143.01399337332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183143.01399337332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728.11410109813801</v>
      </c>
      <c r="L1080" s="444">
        <f t="shared" ca="1" si="106"/>
        <v>175475.49836465128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175475.49836465128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696.16611931179625</v>
      </c>
      <c r="L1081" s="444">
        <f t="shared" ca="1" si="106"/>
        <v>167776.03475414289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167776.03475414289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664.08502093467791</v>
      </c>
      <c r="L1082" s="444">
        <f t="shared" ca="1" si="106"/>
        <v>160044.49004525738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160044.49004525738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631.87025131432165</v>
      </c>
      <c r="L1083" s="444">
        <f t="shared" ca="1" si="106"/>
        <v>152280.7305667515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152280.7305667515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599.52125348721381</v>
      </c>
      <c r="L1084" s="444">
        <f t="shared" ca="1" si="106"/>
        <v>144484.62209041853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144484.62209041853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567.03746816915975</v>
      </c>
      <c r="L1085" s="444">
        <f t="shared" ca="1" si="106"/>
        <v>136656.0298287675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136656.0298287675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534.41833374561384</v>
      </c>
      <c r="L1086" s="444">
        <f t="shared" ca="1" si="106"/>
        <v>128794.81843269293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128794.81843269293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501.6632862619698</v>
      </c>
      <c r="L1087" s="444">
        <f t="shared" ca="1" si="106"/>
        <v>120900.85198913472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120900.85198913472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468.77175941381051</v>
      </c>
      <c r="L1088" s="444">
        <f t="shared" ca="1" si="106"/>
        <v>112973.99401872835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112973.99401872835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435.74318453711732</v>
      </c>
      <c r="L1089" s="444">
        <f t="shared" ca="1" si="106"/>
        <v>105014.10747344528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105014.10747344528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402.57699059843793</v>
      </c>
      <c r="L1090" s="444">
        <f t="shared" ca="1" si="106"/>
        <v>97021.054734223537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97021.054734223537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369.27260418501396</v>
      </c>
      <c r="L1091" s="444">
        <f t="shared" ca="1" si="106"/>
        <v>88994.697608588365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88994.697608588365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335.82944949486745</v>
      </c>
      <c r="L1092" s="444">
        <f t="shared" ca="1" si="106"/>
        <v>80934.897328263047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80934.897328263047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302.24694832684526</v>
      </c>
      <c r="L1093" s="444">
        <f t="shared" ca="1" si="106"/>
        <v>72841.514546769715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72841.514546769715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268.52452007062305</v>
      </c>
      <c r="L1094" s="444">
        <f t="shared" ca="1" si="106"/>
        <v>64714.409337020152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64714.409337020152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234.66158169666656</v>
      </c>
      <c r="L1095" s="444">
        <f t="shared" ca="1" si="106"/>
        <v>56553.441188896635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56553.441188896635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200.65754774615189</v>
      </c>
      <c r="L1096" s="444">
        <f t="shared" ca="1" si="106"/>
        <v>48358.469006822605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48358.469006822605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166.51183032084342</v>
      </c>
      <c r="L1097" s="444">
        <f t="shared" ca="1" si="106"/>
        <v>40129.351107323266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40129.351107323266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132.22383907292951</v>
      </c>
      <c r="L1098" s="444">
        <f t="shared" ca="1" si="106"/>
        <v>31865.945216576012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31865.945216576012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97.792981194815937</v>
      </c>
      <c r="L1099" s="444">
        <f t="shared" ca="1" si="106"/>
        <v>23568.108467950642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23568.108467950642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63.218661408876905</v>
      </c>
      <c r="L1100" s="444">
        <f t="shared" ca="1" si="106"/>
        <v>15235.697399539335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15235.697399539335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28.500281957163125</v>
      </c>
      <c r="L1101" s="444">
        <f t="shared" ca="1" si="106"/>
        <v>6868.567951676313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6868.567951676313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-6.3627574089327972</v>
      </c>
      <c r="L1102" s="444">
        <f t="shared" ca="1" si="106"/>
        <v>-1533.4245355528042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-1533.4245355528042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-41.371059439054115</v>
      </c>
      <c r="L1103" s="444">
        <f t="shared" ca="1" si="106"/>
        <v>-9970.4253248120422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-9970.4253248120422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-76.525229394300936</v>
      </c>
      <c r="L1104" s="444">
        <f t="shared" ca="1" si="106"/>
        <v>-18442.580284026528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-18442.580284026528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-111.82587505769465</v>
      </c>
      <c r="L1105" s="444">
        <f t="shared" ca="1" si="106"/>
        <v>-26950.035888904407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-26950.035888904407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-147.27360674468579</v>
      </c>
      <c r="L1106" s="444">
        <f t="shared" ca="1" si="106"/>
        <v>-35492.939225469272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-35492.939225469272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-182.86903731370606</v>
      </c>
      <c r="L1107" s="444">
        <f t="shared" ca="1" si="106"/>
        <v>-44071.437992603162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-44071.437992603162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-218.61278217676394</v>
      </c>
      <c r="L1108" s="444">
        <f t="shared" ca="1" si="106"/>
        <v>-52685.68050460011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-52685.68050460011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-254.50545931008452</v>
      </c>
      <c r="L1109" s="444">
        <f t="shared" ca="1" si="106"/>
        <v>-61335.815693730379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-61335.815693730379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-290.54768926479403</v>
      </c>
      <c r="L1110" s="444">
        <f t="shared" ca="1" si="106"/>
        <v>-70021.993112815369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-70021.993112815369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-326.74009517764813</v>
      </c>
      <c r="L1111" s="444">
        <f t="shared" ca="1" si="106"/>
        <v>-78744.362937813203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-78744.362937813203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-363.08330278180574</v>
      </c>
      <c r="L1112" s="444">
        <f t="shared" ca="1" si="106"/>
        <v>-87503.075970415186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-87503.075970415186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-399.57794041764737</v>
      </c>
      <c r="L1113" s="444">
        <f t="shared" ca="1" si="106"/>
        <v>-96298.283640653011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-96298.283640653011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-436.22463904363832</v>
      </c>
      <c r="L1114" s="444">
        <f t="shared" ca="1" si="106"/>
        <v>-105130.13800951683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-105130.13800951683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-473.02403224723753</v>
      </c>
      <c r="L1115" s="444">
        <f t="shared" ca="1" si="106"/>
        <v>-113998.79177158425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-113998.79177158425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-509.9767562558518</v>
      </c>
      <c r="L1116" s="444">
        <f t="shared" ca="1" si="106"/>
        <v>-122904.39825766029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-122904.39825766029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-547.08344994783533</v>
      </c>
      <c r="L1117" s="444">
        <f t="shared" ca="1" si="106"/>
        <v>-131847.11143742831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-131847.11143742831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-584.3447548635354</v>
      </c>
      <c r="L1118" s="444">
        <f t="shared" ca="1" si="106"/>
        <v>-140827.08592211202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-140827.08592211202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-621.76131521638422</v>
      </c>
      <c r="L1119" s="444">
        <f t="shared" ca="1" si="106"/>
        <v>-149844.4769671486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-149844.4769671486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-659.33377790403654</v>
      </c>
      <c r="L1120" s="444">
        <f t="shared" ca="1" si="106"/>
        <v>-158899.44047487283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-158899.44047487283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-697.06279251955425</v>
      </c>
      <c r="L1121" s="444">
        <f t="shared" ca="1" si="106"/>
        <v>-167992.13299721255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-167992.13299721255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-734.94901136263638</v>
      </c>
      <c r="L1122" s="444">
        <f t="shared" ca="1" si="106"/>
        <v>-177122.71173839536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-177122.71173839536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-772.99308945089808</v>
      </c>
      <c r="L1123" s="444">
        <f t="shared" ca="1" si="106"/>
        <v>-186291.33455766644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-186291.33455766644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-811.19568453119427</v>
      </c>
      <c r="L1124" s="444">
        <f t="shared" ca="1" si="106"/>
        <v>-195498.15997201781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-195498.15997201781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-849.55745709099165</v>
      </c>
      <c r="L1125" s="444">
        <f t="shared" ca="1" si="106"/>
        <v>-204743.34715892898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-204743.34715892898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-888.07907036978816</v>
      </c>
      <c r="L1126" s="444">
        <f t="shared" ca="1" si="106"/>
        <v>-214027.05595911897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-214027.05595911897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-926.7611903705797</v>
      </c>
      <c r="L1127" s="444">
        <f t="shared" ca="1" si="106"/>
        <v>-223349.44687930972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-223349.44687930972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-965.60448587137466</v>
      </c>
      <c r="L1128" s="444">
        <f t="shared" ca="1" si="106"/>
        <v>-232710.68109500129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-232710.68109500129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-1004.6096284367561</v>
      </c>
      <c r="L1129" s="444">
        <f t="shared" ca="1" si="106"/>
        <v>-242110.92045325824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-242110.92045325824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-1043.7772924294934</v>
      </c>
      <c r="L1130" s="444">
        <f t="shared" ca="1" si="106"/>
        <v>-251550.32747550792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-251550.32747550792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-1083.1081550222004</v>
      </c>
      <c r="L1131" s="444">
        <f t="shared" ca="1" si="106"/>
        <v>-261029.0653603503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-261029.0653603503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-1122.6028962090436</v>
      </c>
      <c r="L1132" s="444">
        <f t="shared" ca="1" si="106"/>
        <v>-270547.29798637953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-270547.29798637953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-1162.2621988174988</v>
      </c>
      <c r="L1133" s="444">
        <f t="shared" ca="1" si="106"/>
        <v>-280105.18991501722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-280105.18991501722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-1202.0867485201559</v>
      </c>
      <c r="L1134" s="444">
        <f t="shared" ca="1" si="106"/>
        <v>-289702.90639335755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-289702.90639335755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-1242.0772338465738</v>
      </c>
      <c r="L1135" s="444">
        <f t="shared" ca="1" si="106"/>
        <v>-299340.61335702433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-299340.61335702433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-1282.2343461951855</v>
      </c>
      <c r="L1136" s="444">
        <f t="shared" ca="1" si="106"/>
        <v>-309018.47743303969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-309018.47743303969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-1322.5587798452495</v>
      </c>
      <c r="L1137" s="444">
        <f t="shared" ca="1" si="106"/>
        <v>-318736.66594270512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-318736.66594270512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-1363.0512319688555</v>
      </c>
      <c r="L1138" s="444">
        <f t="shared" ca="1" si="106"/>
        <v>-328495.34690449416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-328495.34690449416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-1403.7124026429765</v>
      </c>
      <c r="L1139" s="444">
        <f t="shared" ca="1" si="106"/>
        <v>-338294.68903695734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-338294.68903695734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-1444.5429948615729</v>
      </c>
      <c r="L1140" s="444">
        <f t="shared" ca="1" si="106"/>
        <v>-348134.86176163907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-348134.86176163907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-1485.543714547747</v>
      </c>
      <c r="L1141" s="444">
        <f t="shared" ca="1" si="106"/>
        <v>-358016.03520600701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-358016.03520600701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-1526.7152705659466</v>
      </c>
      <c r="L1142" s="444">
        <f t="shared" ca="1" si="106"/>
        <v>-367938.38020639314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-367938.38020639314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-1568.0583747342221</v>
      </c>
      <c r="L1143" s="444">
        <f t="shared" ca="1" si="106"/>
        <v>-377902.06831094756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-377902.06831094756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-1609.5737418365322</v>
      </c>
      <c r="L1144" s="444">
        <f t="shared" ca="1" si="106"/>
        <v>-387907.27178260428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-387907.27178260428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-1651.2620896351018</v>
      </c>
      <c r="L1145" s="444">
        <f t="shared" ca="1" si="106"/>
        <v>-397954.16360205959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-397954.16360205959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-1693.1241388828323</v>
      </c>
      <c r="L1146" s="444">
        <f t="shared" ca="1" si="106"/>
        <v>-408042.91747076262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-408042.91747076262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-1735.1606133357618</v>
      </c>
      <c r="L1147" s="444">
        <f t="shared" ca="1" si="106"/>
        <v>-418173.70781391859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-418173.70781391859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-1777.3722397655781</v>
      </c>
      <c r="L1148" s="444">
        <f t="shared" ca="1" si="106"/>
        <v>-428346.70978350437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-428346.70978350437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-1819.7597479721853</v>
      </c>
      <c r="L1149" s="444">
        <f t="shared" ca="1" si="106"/>
        <v>-438562.09926129674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-438562.09926129674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-1862.3238707963203</v>
      </c>
      <c r="L1150" s="444">
        <f t="shared" ca="1" si="106"/>
        <v>-448820.05286191322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-448820.05286191322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-1905.0653441322224</v>
      </c>
      <c r="L1151" s="444">
        <f t="shared" ca="1" si="106"/>
        <v>-459120.74793586566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-459120.74793586566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-1947.9849069403576</v>
      </c>
      <c r="L1152" s="444">
        <f t="shared" ca="1" si="106"/>
        <v>-469464.36257262621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-469464.36257262621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-1991.0833012601934</v>
      </c>
      <c r="L1153" s="444">
        <f t="shared" ca="1" si="106"/>
        <v>-479851.07560370659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-479851.07560370659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-2034.361272223028</v>
      </c>
      <c r="L1154" s="444">
        <f t="shared" ca="1" si="106"/>
        <v>-490281.06660574977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-490281.06660574977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-2077.8195680648746</v>
      </c>
      <c r="L1155" s="444">
        <f t="shared" ca="1" si="106"/>
        <v>-500754.51590363483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-500754.51590363483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-2121.4589401393955</v>
      </c>
      <c r="L1156" s="444">
        <f t="shared" ca="1" si="106"/>
        <v>-511271.60457359441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-511271.60457359441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-2165.2801429308943</v>
      </c>
      <c r="L1157" s="444">
        <f t="shared" ca="1" si="106"/>
        <v>-521832.51444634551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-521832.51444634551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-2209.2839340673572</v>
      </c>
      <c r="L1158" s="444">
        <f t="shared" ca="1" si="106"/>
        <v>-532437.42811023304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-532437.42811023304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-2253.471074333555</v>
      </c>
      <c r="L1159" s="444">
        <f t="shared" ca="1" si="106"/>
        <v>-543086.52891438676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-543086.52891438676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-2297.8423276841954</v>
      </c>
      <c r="L1160" s="444">
        <f t="shared" ca="1" si="106"/>
        <v>-553780.0009718911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-553780.0009718911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-2342.3984612571303</v>
      </c>
      <c r="L1161" s="444">
        <f t="shared" ca="1" si="106"/>
        <v>-564518.02916296839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-564518.02916296839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-2387.140245386619</v>
      </c>
      <c r="L1162" s="444">
        <f t="shared" ca="1" si="106"/>
        <v>-575300.79913817521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-575300.79913817521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-2432.0684536166473</v>
      </c>
      <c r="L1163" s="444">
        <f t="shared" ca="1" si="106"/>
        <v>-586128.49732161209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-586128.49732161209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-2477.1838627143011</v>
      </c>
      <c r="L1164" s="444">
        <f t="shared" ca="1" si="106"/>
        <v>-597001.3109141466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-597001.3109141466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-2522.487252683195</v>
      </c>
      <c r="L1165" s="444">
        <f t="shared" ca="1" si="106"/>
        <v>-607919.42789664993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-607919.42789664993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-2567.979406776959</v>
      </c>
      <c r="L1166" s="444">
        <f t="shared" ca="1" si="106"/>
        <v>-618883.03703324706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-618883.03703324706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-2613.6611115127803</v>
      </c>
      <c r="L1167" s="444">
        <f t="shared" ca="1" si="106"/>
        <v>-629892.32787458005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-629892.32787458005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-2659.5331566850009</v>
      </c>
      <c r="L1168" s="444">
        <f t="shared" ca="1" si="106"/>
        <v>-640947.49076108518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-640947.49076108518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-2670.6145448378547</v>
      </c>
      <c r="L1169" s="444">
        <f t="shared" ca="1" si="106"/>
        <v>-643618.10530592303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-643618.10530592303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-2681.7421054413458</v>
      </c>
      <c r="L1170" s="444">
        <f t="shared" ca="1" si="106"/>
        <v>-646299.84741136443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-646299.84741136443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-2692.916030880685</v>
      </c>
      <c r="L1171" s="444">
        <f t="shared" ca="1" si="106"/>
        <v>-648992.76344224508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-648992.76344224508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-2704.1365143426879</v>
      </c>
      <c r="L1172" s="444">
        <f t="shared" ca="1" si="106"/>
        <v>-651696.89995658782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-651696.89995658782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-2715.403749819116</v>
      </c>
      <c r="L1173" s="444">
        <f t="shared" ca="1" si="106"/>
        <v>-654412.30370640696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-654412.30370640696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-2726.7179321100289</v>
      </c>
      <c r="L1174" s="444">
        <f t="shared" ca="1" si="106"/>
        <v>-657139.02163851704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-657139.02163851704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-2738.0792568271545</v>
      </c>
      <c r="L1175" s="444">
        <f t="shared" ca="1" si="106"/>
        <v>-659877.10089534416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-659877.10089534416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-2749.4879203972673</v>
      </c>
      <c r="L1176" s="444">
        <f t="shared" ca="1" si="106"/>
        <v>-662626.58881574147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-662626.58881574147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-2760.9441200655892</v>
      </c>
      <c r="L1177" s="444">
        <f t="shared" ca="1" si="106"/>
        <v>-665387.53293580702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-665387.53293580702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-2772.4480538991957</v>
      </c>
      <c r="L1178" s="444">
        <f t="shared" ca="1" si="106"/>
        <v>-668159.98098970624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-668159.98098970624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-2783.9999207904425</v>
      </c>
      <c r="L1179" s="444">
        <f t="shared" ca="1" si="106"/>
        <v>-670943.98091049667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-670943.98091049667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-2795.5999204604027</v>
      </c>
      <c r="L1180" s="444">
        <f t="shared" ca="1" si="106"/>
        <v>-673739.58083095704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-673739.58083095704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-2807.2482534623209</v>
      </c>
      <c r="L1181" s="444">
        <f t="shared" ca="1" si="106"/>
        <v>-676546.82908441941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-676546.82908441941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-2818.945121185081</v>
      </c>
      <c r="L1182" s="444">
        <f t="shared" ca="1" si="106"/>
        <v>-679365.77420560445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-679365.77420560445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-2830.6907258566853</v>
      </c>
      <c r="L1183" s="444">
        <f t="shared" ca="1" si="106"/>
        <v>-682196.46493146115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-682196.46493146115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-2842.4852705477547</v>
      </c>
      <c r="L1184" s="444">
        <f t="shared" ca="1" si="106"/>
        <v>-685038.95020200894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-685038.95020200894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-2854.3289591750372</v>
      </c>
      <c r="L1185" s="444">
        <f t="shared" ca="1" si="106"/>
        <v>-687893.27916118398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-687893.27916118398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-2866.221996504933</v>
      </c>
      <c r="L1186" s="444">
        <f t="shared" ca="1" si="106"/>
        <v>-690759.50115768891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-690759.50115768891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-2878.1645881570371</v>
      </c>
      <c r="L1187" s="444">
        <f t="shared" ca="1" si="106"/>
        <v>-693637.665745846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-693637.665745846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-2890.1569406076915</v>
      </c>
      <c r="L1188" s="444">
        <f t="shared" ca="1" si="106"/>
        <v>-696527.8226864537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-696527.8226864537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-2902.199261193557</v>
      </c>
      <c r="L1189" s="444">
        <f t="shared" ca="1" si="106"/>
        <v>-699430.02194764721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-699430.02194764721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-2914.2917581151969</v>
      </c>
      <c r="L1190" s="444">
        <f t="shared" ca="1" si="106"/>
        <v>-702344.31370576238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-702344.31370576238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-2926.4346404406765</v>
      </c>
      <c r="L1191" s="444">
        <f t="shared" ca="1" si="106"/>
        <v>-705270.74834620301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-705270.74834620301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-2938.628118109179</v>
      </c>
      <c r="L1192" s="444">
        <f t="shared" ca="1" si="106"/>
        <v>-708209.3764643122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-708209.3764643122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-2950.8724019346341</v>
      </c>
      <c r="L1193" s="444">
        <f t="shared" ca="1" si="106"/>
        <v>-711160.24886624678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-711160.24886624678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-2963.1677036093615</v>
      </c>
      <c r="L1194" s="444">
        <f t="shared" ca="1" si="106"/>
        <v>-714123.41656985611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-714123.41656985611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-2975.5142357077339</v>
      </c>
      <c r="L1195" s="444">
        <f t="shared" ca="1" si="106"/>
        <v>-717098.93080556381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-717098.93080556381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-2987.9122116898493</v>
      </c>
      <c r="L1196" s="444">
        <f t="shared" ca="1" si="106"/>
        <v>-720086.84301725368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-720086.84301725368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-3000.3618459052236</v>
      </c>
      <c r="L1197" s="444">
        <f t="shared" ca="1" si="106"/>
        <v>-723087.20486315887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-723087.20486315887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-3012.8633535964955</v>
      </c>
      <c r="L1198" s="444">
        <f t="shared" ca="1" si="106"/>
        <v>-726100.0682167554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-726100.0682167554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-3025.4169509031476</v>
      </c>
      <c r="L1199" s="444">
        <f t="shared" ca="1" si="106"/>
        <v>-729125.48516765854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-729125.48516765854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-3038.022854865244</v>
      </c>
      <c r="L1200" s="444">
        <f t="shared" ca="1" si="106"/>
        <v>-732163.50802252383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-732163.50802252383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-3050.6812834271827</v>
      </c>
      <c r="L1201" s="444">
        <f t="shared" ca="1" si="106"/>
        <v>-735214.189305951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-735214.189305951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-3063.3924554414625</v>
      </c>
      <c r="L1202" s="444">
        <f t="shared" ca="1" si="106"/>
        <v>-738277.58176139242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-738277.58176139242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-3076.1565906724682</v>
      </c>
      <c r="L1203" s="444">
        <f t="shared" ca="1" si="106"/>
        <v>-741353.73835206486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-741353.73835206486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-3088.9739098002701</v>
      </c>
      <c r="L1204" s="444">
        <f t="shared" ca="1" si="106"/>
        <v>-744442.71226186515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-744442.71226186515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-3101.844634424438</v>
      </c>
      <c r="L1205" s="444">
        <f t="shared" ca="1" si="106"/>
        <v>-747544.55689628958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-747544.55689628958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-3114.7689870678732</v>
      </c>
      <c r="L1206" s="444">
        <f t="shared" ca="1" si="106"/>
        <v>-750659.32588335744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-750659.32588335744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-3127.747191180656</v>
      </c>
      <c r="L1207" s="444">
        <f t="shared" ca="1" si="106"/>
        <v>-753787.07307453814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-753787.07307453814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-3140.7794711439087</v>
      </c>
      <c r="L1208" s="444">
        <f t="shared" ca="1" si="106"/>
        <v>-756927.85254568211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-756927.85254568211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-3153.8660522736755</v>
      </c>
      <c r="L1209" s="444">
        <f t="shared" ca="1" si="106"/>
        <v>-760081.71859795577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-760081.71859795577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-3167.0071608248159</v>
      </c>
      <c r="L1210" s="444">
        <f t="shared" ca="1" si="106"/>
        <v>-763248.72575878061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-763248.72575878061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-3180.203023994919</v>
      </c>
      <c r="L1211" s="444">
        <f t="shared" ca="1" si="106"/>
        <v>-766428.92878277553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-766428.92878277553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-3193.4538699282311</v>
      </c>
      <c r="L1212" s="444">
        <f t="shared" ca="1" si="106"/>
        <v>-769622.38265270379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-769622.38265270379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-3206.7599277195991</v>
      </c>
      <c r="L1213" s="444">
        <f t="shared" ca="1" si="106"/>
        <v>-772829.14258042339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-772829.14258042339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-3220.1214274184308</v>
      </c>
      <c r="L1214" s="444">
        <f t="shared" ca="1" si="106"/>
        <v>-776049.26400784182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-776049.26400784182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-3233.5386000326744</v>
      </c>
      <c r="L1215" s="444">
        <f t="shared" ca="1" si="106"/>
        <v>-779282.8026078745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-779282.8026078745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-3247.0116775328106</v>
      </c>
      <c r="L1216" s="444">
        <f t="shared" ca="1" si="106"/>
        <v>-782529.81428540731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-782529.81428540731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-3260.5408928558636</v>
      </c>
      <c r="L1217" s="444">
        <f t="shared" ca="1" si="106"/>
        <v>-785790.35517826315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-785790.35517826315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-3274.1264799094297</v>
      </c>
      <c r="L1218" s="444">
        <f t="shared" ca="1" si="106"/>
        <v>-789064.48165817256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-789064.48165817256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-3287.7686735757188</v>
      </c>
      <c r="L1219" s="444">
        <f t="shared" ca="1" si="106"/>
        <v>-792352.25033174828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-792352.25033174828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-3301.4677097156177</v>
      </c>
      <c r="L1220" s="444">
        <f t="shared" ca="1" si="106"/>
        <v>-795653.71804146387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-795653.71804146387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-3315.2238251727663</v>
      </c>
      <c r="L1221" s="444">
        <f t="shared" ca="1" si="106"/>
        <v>-798968.94186663663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-798968.94186663663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-3329.0372577776525</v>
      </c>
      <c r="L1222" s="444">
        <f t="shared" ca="1" si="106"/>
        <v>-802297.97912441427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-802297.97912441427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-3342.9082463517261</v>
      </c>
      <c r="L1223" s="444">
        <f t="shared" ca="1" si="106"/>
        <v>-805640.88737076602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-805640.88737076602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-3356.8370307115251</v>
      </c>
      <c r="L1224" s="444">
        <f t="shared" ca="1" si="106"/>
        <v>-808997.72440147749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-808997.72440147749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-3370.8238516728229</v>
      </c>
      <c r="L1225" s="444">
        <f t="shared" ca="1" si="106"/>
        <v>-812368.54825315031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-812368.54825315031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-3384.8689510547929</v>
      </c>
      <c r="L1226" s="444">
        <f t="shared" ca="1" si="106"/>
        <v>-815753.41720420506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-815753.41720420506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-3398.9725716841876</v>
      </c>
      <c r="L1227" s="444">
        <f t="shared" ca="1" si="106"/>
        <v>-819152.38977588923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-819152.38977588923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-3413.1349573995381</v>
      </c>
      <c r="L1228" s="444">
        <f t="shared" ca="1" si="106"/>
        <v>-822565.5247332888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-822565.5247332888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-3427.3563530553706</v>
      </c>
      <c r="L1229" s="444">
        <f t="shared" ca="1" si="106"/>
        <v>-825992.88108634413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-825992.88108634413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-3441.6370045264339</v>
      </c>
      <c r="L1230" s="444">
        <f t="shared" ca="1" si="106"/>
        <v>-829434.51809087058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-829434.51809087058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-3455.9771587119608</v>
      </c>
      <c r="L1231" s="444">
        <f t="shared" ca="1" si="106"/>
        <v>-832890.49524958257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-832890.49524958257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-3470.3770635399273</v>
      </c>
      <c r="L1232" s="444">
        <f t="shared" ca="1" si="106"/>
        <v>-836360.8723131225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-836360.8723131225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-3484.8369679713442</v>
      </c>
      <c r="L1233" s="444">
        <f t="shared" ca="1" si="106"/>
        <v>-839845.70928109379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-839845.70928109379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-3499.3571220045574</v>
      </c>
      <c r="L1234" s="444">
        <f t="shared" ca="1" si="106"/>
        <v>-843345.0664030984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-843345.0664030984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-3513.9377766795765</v>
      </c>
      <c r="L1235" s="444">
        <f t="shared" ca="1" si="106"/>
        <v>-846859.00417977793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-846859.00417977793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-3528.5791840824081</v>
      </c>
      <c r="L1236" s="444">
        <f t="shared" ca="1" si="106"/>
        <v>-850387.58336386038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-850387.58336386038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-3543.2815973494185</v>
      </c>
      <c r="L1237" s="444">
        <f t="shared" ca="1" si="106"/>
        <v>-853930.86496120982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-853930.86496120982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-3558.0452706717074</v>
      </c>
      <c r="L1238" s="444">
        <f t="shared" ca="1" si="106"/>
        <v>-857488.91023188154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-857488.91023188154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-3572.8704592995068</v>
      </c>
      <c r="L1239" s="444">
        <f t="shared" ca="1" si="106"/>
        <v>-861061.78069118108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-861061.78069118108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-3587.7574195465877</v>
      </c>
      <c r="L1240" s="444">
        <f t="shared" ca="1" si="106"/>
        <v>-864649.53811072768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-864649.53811072768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-3602.7064087946987</v>
      </c>
      <c r="L1241" s="444">
        <f t="shared" ca="1" si="106"/>
        <v>-868252.24451952241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-868252.24451952241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-3617.7176854980103</v>
      </c>
      <c r="L1242" s="444">
        <f t="shared" ca="1" si="106"/>
        <v>-871869.96220502048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-871869.96220502048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-3632.7915091875852</v>
      </c>
      <c r="L1243" s="444">
        <f t="shared" ca="1" si="106"/>
        <v>-875502.75371420803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-875502.75371420803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-3647.9281404758667</v>
      </c>
      <c r="L1244" s="444">
        <f t="shared" ca="1" si="106"/>
        <v>-879150.68185468391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-879150.68185468391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-3663.1278410611831</v>
      </c>
      <c r="L1245" s="444">
        <f t="shared" ca="1" si="106"/>
        <v>-882813.80969574512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-882813.80969574512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-3678.3908737322713</v>
      </c>
      <c r="L1246" s="444">
        <f t="shared" ca="1" si="106"/>
        <v>-886492.2005694774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-886492.2005694774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-3693.7175023728219</v>
      </c>
      <c r="L1247" s="444">
        <f t="shared" ca="1" si="106"/>
        <v>-890185.9180718502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-890185.9180718502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-3709.1079919660424</v>
      </c>
      <c r="L1248" s="444">
        <f t="shared" ca="1" si="106"/>
        <v>-893895.02606381627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-893895.02606381627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-3724.5626085992344</v>
      </c>
      <c r="L1249" s="444">
        <f t="shared" ca="1" si="106"/>
        <v>-897619.58867241547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-897619.58867241547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-3740.0816194683975</v>
      </c>
      <c r="L1250" s="444">
        <f t="shared" ca="1" si="106"/>
        <v>-901359.67029188387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-901359.67029188387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-3755.6652928828494</v>
      </c>
      <c r="L1251" s="444">
        <f t="shared" ca="1" si="106"/>
        <v>-905115.3355847667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-905115.3355847667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-3771.3138982698606</v>
      </c>
      <c r="L1252" s="444">
        <f t="shared" ca="1" si="106"/>
        <v>-908886.6494830366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-908886.6494830366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-3787.0277061793186</v>
      </c>
      <c r="L1253" s="444">
        <f t="shared" ca="1" si="106"/>
        <v>-912673.6771892159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-912673.6771892159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-3802.8069882883997</v>
      </c>
      <c r="L1254" s="444">
        <f t="shared" ca="1" si="106"/>
        <v>-916476.48417750432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-916476.48417750432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-3818.652017406268</v>
      </c>
      <c r="L1255" s="444">
        <f t="shared" ca="1" si="106"/>
        <v>-920295.13619491062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-920295.13619491062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-3834.5630674787949</v>
      </c>
      <c r="L1256" s="444">
        <f t="shared" ca="1" si="106"/>
        <v>-924129.69926238945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-924129.69926238945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-3850.5404135932895</v>
      </c>
      <c r="L1257" s="444">
        <f t="shared" ca="1" si="106"/>
        <v>-927980.23967598274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-927980.23967598274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-3866.5843319832616</v>
      </c>
      <c r="L1258" s="444">
        <f t="shared" ca="1" si="106"/>
        <v>-931846.82400796597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-931846.82400796597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-3882.6951000331915</v>
      </c>
      <c r="L1259" s="444">
        <f t="shared" ca="1" si="106"/>
        <v>-935729.51910799916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-935729.51910799916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-3898.8729962833299</v>
      </c>
      <c r="L1260" s="444">
        <f t="shared" ca="1" si="106"/>
        <v>-939628.39210428251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-939628.39210428251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-3915.1183004345103</v>
      </c>
      <c r="L1261" s="444">
        <f t="shared" ca="1" si="106"/>
        <v>-943543.51040471706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-943543.51040471706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-3931.4312933529882</v>
      </c>
      <c r="L1262" s="444">
        <f t="shared" ca="1" si="106"/>
        <v>-947474.94169807003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-947474.94169807003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-3947.8122570752917</v>
      </c>
      <c r="L1263" s="444">
        <f t="shared" ca="1" si="106"/>
        <v>-951422.75395514537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-951422.75395514537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-3964.2614748131059</v>
      </c>
      <c r="L1264" s="444">
        <f t="shared" ca="1" si="106"/>
        <v>-955387.01542995847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-955387.01542995847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-3980.77923095816</v>
      </c>
      <c r="L1265" s="444">
        <f t="shared" ca="1" si="106"/>
        <v>-959367.79466091667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-959367.79466091667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-3997.3658110871525</v>
      </c>
      <c r="L1266" s="444">
        <f t="shared" ca="1" si="106"/>
        <v>-963365.16047200386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-963365.16047200386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-4014.021501966683</v>
      </c>
      <c r="L1267" s="444">
        <f t="shared" ca="1" si="106"/>
        <v>-967379.1819739705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-967379.1819739705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-4030.7465915582102</v>
      </c>
      <c r="L1268" s="444">
        <f t="shared" ca="1" si="106"/>
        <v>-971409.92856552871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-971409.92856552871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-4047.5413690230362</v>
      </c>
      <c r="L1269" s="444">
        <f t="shared" ca="1" si="106"/>
        <v>-975457.46993455174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-975457.46993455174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-4064.4061247272989</v>
      </c>
      <c r="L1270" s="444">
        <f t="shared" ca="1" si="106"/>
        <v>-979521.87605927908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-979521.87605927908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-4081.3411502469967</v>
      </c>
      <c r="L1271" s="444">
        <f t="shared" ca="1" si="106"/>
        <v>-983603.2172095261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-983603.2172095261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-4098.3467383730258</v>
      </c>
      <c r="L1272" s="444">
        <f t="shared" ca="1" si="106"/>
        <v>-987701.56394789915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-987701.56394789915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-4115.4231831162469</v>
      </c>
      <c r="L1273" s="444">
        <f t="shared" ca="1" si="106"/>
        <v>-991816.9871310154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-991816.9871310154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-4132.5707797125642</v>
      </c>
      <c r="L1274" s="444">
        <f t="shared" ca="1" si="106"/>
        <v>-995949.55791072792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-995949.55791072792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-4149.7898246280338</v>
      </c>
      <c r="L1275" s="444">
        <f t="shared" ca="1" si="106"/>
        <v>-1000099.347735356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-1000099.347735356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-4167.080615563983</v>
      </c>
      <c r="L1276" s="444">
        <f t="shared" ca="1" si="106"/>
        <v>-1004266.42835092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-1004266.42835092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-4184.4434514621662</v>
      </c>
      <c r="L1277" s="444">
        <f t="shared" ca="1" si="106"/>
        <v>-1008450.8718023822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-1008450.8718023822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-4201.8786325099254</v>
      </c>
      <c r="L1278" s="444">
        <f t="shared" ca="1" si="106"/>
        <v>-1012652.7504348921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-1012652.7504348921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-4219.3864601453843</v>
      </c>
      <c r="L1279" s="444">
        <f t="shared" ca="1" si="106"/>
        <v>-1016872.1368950375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-1016872.1368950375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-4236.9672370626558</v>
      </c>
      <c r="L1280" s="444">
        <f t="shared" ca="1" si="106"/>
        <v>-1021109.1041321001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-1021109.1041321001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-4254.6212672170841</v>
      </c>
      <c r="L1281" s="444">
        <f t="shared" ca="1" si="106"/>
        <v>-1025363.7253993172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-1025363.7253993172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-4272.348855830488</v>
      </c>
      <c r="L1282" s="444">
        <f t="shared" ca="1" si="106"/>
        <v>-1029636.0742551477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-1029636.0742551477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-4290.1503093964493</v>
      </c>
      <c r="L1283" s="444">
        <f t="shared" ref="L1283:L1537" ca="1" si="127">I1283-J1283+K1283</f>
        <v>-1033926.2245645442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-1033926.2245645442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-4308.0259356856004</v>
      </c>
      <c r="L1284" s="444">
        <f t="shared" ca="1" si="127"/>
        <v>-1038234.2505002298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-1038234.2505002298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-4325.9760437509567</v>
      </c>
      <c r="L1285" s="444">
        <f t="shared" ca="1" si="127"/>
        <v>-1042560.2265439808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-1042560.2265439808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-4344.0009439332534</v>
      </c>
      <c r="L1286" s="444">
        <f t="shared" ca="1" si="127"/>
        <v>-1046904.227487914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-1046904.227487914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-4362.1009478663082</v>
      </c>
      <c r="L1287" s="444">
        <f t="shared" ca="1" si="127"/>
        <v>-1051266.3284357802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-1051266.3284357802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-4380.2763684824176</v>
      </c>
      <c r="L1288" s="444">
        <f t="shared" ca="1" si="127"/>
        <v>-1055646.6048042628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-1055646.6048042628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-4398.5275200177612</v>
      </c>
      <c r="L1289" s="444">
        <f t="shared" ca="1" si="127"/>
        <v>-1060045.1323242805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-1060045.1323242805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-4416.8547180178348</v>
      </c>
      <c r="L1290" s="444">
        <f t="shared" ca="1" si="127"/>
        <v>-1064461.9870422983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-1064461.9870422983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-4435.2582793429092</v>
      </c>
      <c r="L1291" s="444">
        <f t="shared" ca="1" si="127"/>
        <v>-1068897.2453216412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-1068897.2453216412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-4453.7385221735049</v>
      </c>
      <c r="L1292" s="444">
        <f t="shared" ca="1" si="127"/>
        <v>-1073350.9838438148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-1073350.9838438148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-4472.2957660158954</v>
      </c>
      <c r="L1293" s="444">
        <f t="shared" ca="1" si="127"/>
        <v>-1077823.2796098308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-1077823.2796098308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-4490.9303317076283</v>
      </c>
      <c r="L1294" s="444">
        <f t="shared" ca="1" si="127"/>
        <v>-1082314.2099415385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-1082314.2099415385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-4509.6425414230771</v>
      </c>
      <c r="L1295" s="444">
        <f t="shared" ca="1" si="127"/>
        <v>-1086823.8524829615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-1086823.8524829615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-4528.432718679006</v>
      </c>
      <c r="L1296" s="444">
        <f t="shared" ca="1" si="127"/>
        <v>-1091352.2852016406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-1091352.2852016406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-4547.3011883401687</v>
      </c>
      <c r="L1297" s="444">
        <f t="shared" ca="1" si="127"/>
        <v>-1095899.5863899807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-1095899.5863899807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-4566.2482766249195</v>
      </c>
      <c r="L1298" s="444">
        <f t="shared" ca="1" si="127"/>
        <v>-1100465.8346666056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-1100465.8346666056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-4585.2743111108566</v>
      </c>
      <c r="L1299" s="444">
        <f t="shared" ca="1" si="127"/>
        <v>-1105051.1089777164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-1105051.1089777164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-4604.3796207404848</v>
      </c>
      <c r="L1300" s="444">
        <f t="shared" ca="1" si="127"/>
        <v>-1109655.4885984568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-1109655.4885984568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-4623.564535826903</v>
      </c>
      <c r="L1301" s="444">
        <f t="shared" ca="1" si="127"/>
        <v>-1114279.0531342837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-1114279.0531342837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-4642.8293880595156</v>
      </c>
      <c r="L1302" s="444">
        <f t="shared" ca="1" si="127"/>
        <v>-1118921.8825223432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-1118921.8825223432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-4662.1745105097634</v>
      </c>
      <c r="L1303" s="444">
        <f t="shared" ca="1" si="127"/>
        <v>-1123584.0570328529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-1123584.0570328529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-4681.600237636887</v>
      </c>
      <c r="L1304" s="444">
        <f t="shared" ca="1" si="127"/>
        <v>-1128265.6572704897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-1128265.6572704897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-4701.1069052937073</v>
      </c>
      <c r="L1305" s="444">
        <f t="shared" ca="1" si="127"/>
        <v>-1132966.7641757834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-1132966.7641757834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-4720.6948507324305</v>
      </c>
      <c r="L1306" s="444">
        <f t="shared" ca="1" si="127"/>
        <v>-1137687.4590265157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-1137687.4590265157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-4740.3644126104818</v>
      </c>
      <c r="L1307" s="444">
        <f t="shared" ca="1" si="127"/>
        <v>-1142427.8234391261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-1142427.8234391261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-4760.1159309963587</v>
      </c>
      <c r="L1308" s="444">
        <f t="shared" ca="1" si="127"/>
        <v>-1147187.9393701225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-1147187.9393701225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-4779.94974737551</v>
      </c>
      <c r="L1309" s="444">
        <f t="shared" ca="1" si="127"/>
        <v>-1151967.889117498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-1151967.889117498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-4799.8662046562413</v>
      </c>
      <c r="L1310" s="444">
        <f t="shared" ca="1" si="127"/>
        <v>-1156767.7553221541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-1156767.7553221541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-4819.8656471756422</v>
      </c>
      <c r="L1311" s="444">
        <f t="shared" ca="1" si="127"/>
        <v>-1161587.6209693297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-1161587.6209693297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-4839.9484207055402</v>
      </c>
      <c r="L1312" s="444">
        <f t="shared" ca="1" si="127"/>
        <v>-1166427.5693900352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-1166427.5693900352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-4860.11487245848</v>
      </c>
      <c r="L1313" s="444">
        <f t="shared" ca="1" si="127"/>
        <v>-1171287.6842624936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-1171287.6842624936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-4880.3653510937238</v>
      </c>
      <c r="L1314" s="444">
        <f t="shared" ca="1" si="127"/>
        <v>-1176168.0496135873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-1176168.0496135873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-4900.7002067232806</v>
      </c>
      <c r="L1315" s="444">
        <f t="shared" ca="1" si="127"/>
        <v>-1181068.7498203106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-1181068.7498203106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-4921.1197909179609</v>
      </c>
      <c r="L1316" s="444">
        <f t="shared" ca="1" si="127"/>
        <v>-1185989.8696112286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-1185989.8696112286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-4941.6244567134527</v>
      </c>
      <c r="L1317" s="444">
        <f t="shared" ca="1" si="127"/>
        <v>-1190931.494067942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-1190931.494067942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-4962.2145586164252</v>
      </c>
      <c r="L1318" s="444">
        <f t="shared" ca="1" si="127"/>
        <v>-1195893.7086265585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-1195893.7086265585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-4982.8904526106608</v>
      </c>
      <c r="L1319" s="444">
        <f t="shared" ca="1" si="127"/>
        <v>-1200876.5990791691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-1200876.5990791691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-5003.6524961632049</v>
      </c>
      <c r="L1320" s="444">
        <f t="shared" ca="1" si="127"/>
        <v>-1205880.2515753324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-1205880.2515753324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-5024.5010482305515</v>
      </c>
      <c r="L1321" s="444">
        <f t="shared" ca="1" si="127"/>
        <v>-1210904.7526235629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-1210904.7526235629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-5045.4364692648451</v>
      </c>
      <c r="L1322" s="444">
        <f t="shared" ca="1" si="127"/>
        <v>-1215950.1890928277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-1215950.1890928277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-5066.4591212201158</v>
      </c>
      <c r="L1323" s="444">
        <f t="shared" ca="1" si="127"/>
        <v>-1221016.6482140478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-1221016.6482140478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-5087.5693675585326</v>
      </c>
      <c r="L1324" s="444">
        <f t="shared" ca="1" si="127"/>
        <v>-1226104.2175816062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-1226104.2175816062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-5108.7675732566922</v>
      </c>
      <c r="L1325" s="444">
        <f t="shared" ca="1" si="127"/>
        <v>-1231212.985154863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-1231212.985154863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-5130.0541048119294</v>
      </c>
      <c r="L1326" s="444">
        <f t="shared" ca="1" si="127"/>
        <v>-1236343.039259675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-1236343.039259675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-5151.4293302486458</v>
      </c>
      <c r="L1327" s="444">
        <f t="shared" ca="1" si="127"/>
        <v>-1241494.4685899236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-1241494.4685899236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-5172.8936191246812</v>
      </c>
      <c r="L1328" s="444">
        <f t="shared" ca="1" si="127"/>
        <v>-1246667.3622090484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-1246667.3622090484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-5194.4473425377018</v>
      </c>
      <c r="L1329" s="444">
        <f t="shared" ca="1" si="127"/>
        <v>-1251861.8095515862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-1251861.8095515862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-5216.0908731316085</v>
      </c>
      <c r="L1330" s="444">
        <f t="shared" ca="1" si="127"/>
        <v>-1257077.9004247177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-1257077.9004247177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-5237.8245851029906</v>
      </c>
      <c r="L1331" s="444">
        <f t="shared" ca="1" si="127"/>
        <v>-1262315.7250098207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-1262315.7250098207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-5259.6488542075858</v>
      </c>
      <c r="L1332" s="444">
        <f t="shared" ca="1" si="127"/>
        <v>-1267575.3738640281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-1267575.3738640281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-5281.5640577667837</v>
      </c>
      <c r="L1333" s="444">
        <f t="shared" ca="1" si="127"/>
        <v>-1272856.9379217948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-1272856.9379217948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-5303.5705746741451</v>
      </c>
      <c r="L1334" s="444">
        <f t="shared" ca="1" si="127"/>
        <v>-1278160.5084964689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-1278160.5084964689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-5325.6687854019538</v>
      </c>
      <c r="L1335" s="444">
        <f t="shared" ca="1" si="127"/>
        <v>-1283486.1772818707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-1283486.1772818707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-5347.8590720077946</v>
      </c>
      <c r="L1336" s="444">
        <f t="shared" ca="1" si="127"/>
        <v>-1288834.0363538784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-1288834.0363538784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-5370.14181814116</v>
      </c>
      <c r="L1337" s="444">
        <f t="shared" ca="1" si="127"/>
        <v>-1294204.1781720195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-1294204.1781720195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-5392.5174090500814</v>
      </c>
      <c r="L1338" s="444">
        <f t="shared" ca="1" si="127"/>
        <v>-1299596.6955810697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-1299596.6955810697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-5414.9862315877899</v>
      </c>
      <c r="L1339" s="444">
        <f t="shared" ca="1" si="127"/>
        <v>-1305011.6818126575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-1305011.6818126575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-5437.5486742194062</v>
      </c>
      <c r="L1340" s="444">
        <f t="shared" ca="1" si="127"/>
        <v>-1310449.230486877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-1310449.230486877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-5460.2051270286538</v>
      </c>
      <c r="L1341" s="444">
        <f t="shared" ca="1" si="127"/>
        <v>-1315909.4356139058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-1315909.4356139058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-5482.9559817246072</v>
      </c>
      <c r="L1342" s="444">
        <f t="shared" ca="1" si="127"/>
        <v>-1321392.3915956304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-1321392.3915956304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-5505.80163164846</v>
      </c>
      <c r="L1343" s="444">
        <f t="shared" ca="1" si="127"/>
        <v>-1326898.193227279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-1326898.193227279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-5528.7424717803287</v>
      </c>
      <c r="L1344" s="444">
        <f t="shared" ca="1" si="127"/>
        <v>-1332426.9356990594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-1332426.9356990594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-5551.7788987460808</v>
      </c>
      <c r="L1345" s="444">
        <f t="shared" ca="1" si="127"/>
        <v>-1337978.7145978054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-1337978.7145978054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-5574.9113108241891</v>
      </c>
      <c r="L1346" s="444">
        <f t="shared" ca="1" si="127"/>
        <v>-1343553.6259086295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-1343553.6259086295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-5598.1401079526231</v>
      </c>
      <c r="L1347" s="444">
        <f t="shared" ca="1" si="127"/>
        <v>-1349151.766016582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-1349151.766016582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-5621.4656917357588</v>
      </c>
      <c r="L1348" s="444">
        <f t="shared" ca="1" si="127"/>
        <v>-1354773.2317083178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-1354773.2317083178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-5644.888465451324</v>
      </c>
      <c r="L1349" s="444">
        <f t="shared" ca="1" si="127"/>
        <v>-1360418.1201737691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-1360418.1201737691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-5668.4088340573708</v>
      </c>
      <c r="L1350" s="444">
        <f t="shared" ca="1" si="127"/>
        <v>-1366086.5290078265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-1366086.5290078265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-5692.0272041992766</v>
      </c>
      <c r="L1351" s="444">
        <f t="shared" ca="1" si="127"/>
        <v>-1371778.5562120257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-1371778.5562120257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-5715.7439842167732</v>
      </c>
      <c r="L1352" s="444">
        <f t="shared" ca="1" si="127"/>
        <v>-1377494.3001962425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-1377494.3001962425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-5739.5595841510103</v>
      </c>
      <c r="L1353" s="444">
        <f t="shared" ca="1" si="127"/>
        <v>-1383233.8597803935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-1383233.8597803935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-5763.4744157516398</v>
      </c>
      <c r="L1354" s="444">
        <f t="shared" ca="1" si="127"/>
        <v>-1388997.3341961452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-1388997.3341961452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-5787.4888924839379</v>
      </c>
      <c r="L1355" s="444">
        <f t="shared" ca="1" si="127"/>
        <v>-1394784.8230886292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-1394784.8230886292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-5811.603429535955</v>
      </c>
      <c r="L1356" s="444">
        <f t="shared" ca="1" si="127"/>
        <v>-1400596.426518165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-1400596.426518165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-5835.8184438256876</v>
      </c>
      <c r="L1357" s="444">
        <f t="shared" ca="1" si="127"/>
        <v>-1406432.2449619907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-1406432.2449619907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-5860.1343540082944</v>
      </c>
      <c r="L1358" s="444">
        <f t="shared" ca="1" si="127"/>
        <v>-1412292.3793159991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-1412292.3793159991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-5884.5515804833294</v>
      </c>
      <c r="L1359" s="444">
        <f t="shared" ca="1" si="127"/>
        <v>-1418176.9308964824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-1418176.9308964824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-5909.0705454020099</v>
      </c>
      <c r="L1360" s="444">
        <f t="shared" ca="1" si="127"/>
        <v>-1424086.0014418846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-1424086.0014418846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-5933.6916726745185</v>
      </c>
      <c r="L1361" s="444">
        <f t="shared" ca="1" si="127"/>
        <v>-1430019.6931145592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-1430019.6931145592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-5958.4153879773294</v>
      </c>
      <c r="L1362" s="444">
        <f t="shared" ca="1" si="127"/>
        <v>-1435978.1085025365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-1435978.1085025365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-5983.2421187605687</v>
      </c>
      <c r="L1363" s="444">
        <f t="shared" ca="1" si="127"/>
        <v>-1441961.350621297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-1441961.350621297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-6008.1722942554043</v>
      </c>
      <c r="L1364" s="444">
        <f t="shared" ca="1" si="127"/>
        <v>-1447969.5229155524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-1447969.5229155524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-6033.2063454814679</v>
      </c>
      <c r="L1365" s="444">
        <f t="shared" ca="1" si="127"/>
        <v>-1454002.7292610339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-1454002.7292610339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-6058.3447052543079</v>
      </c>
      <c r="L1366" s="444">
        <f t="shared" ca="1" si="127"/>
        <v>-1460061.0739662882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-1460061.0739662882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-6083.5878081928677</v>
      </c>
      <c r="L1367" s="444">
        <f t="shared" ca="1" si="127"/>
        <v>-1466144.6617744812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-1466144.6617744812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-6108.9360907270047</v>
      </c>
      <c r="L1368" s="444">
        <f t="shared" ca="1" si="127"/>
        <v>-1472253.5978652083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-1472253.5978652083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-6134.3899911050348</v>
      </c>
      <c r="L1369" s="444">
        <f t="shared" ca="1" si="127"/>
        <v>-1478387.9878563134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-1478387.9878563134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-6159.9499494013053</v>
      </c>
      <c r="L1370" s="444">
        <f t="shared" ca="1" si="127"/>
        <v>-1484547.9378057146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-1484547.9378057146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-6185.6164075238103</v>
      </c>
      <c r="L1371" s="444">
        <f t="shared" ca="1" si="127"/>
        <v>-1490733.5542132384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-1490733.5542132384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-6211.3898092218269</v>
      </c>
      <c r="L1372" s="444">
        <f t="shared" ca="1" si="127"/>
        <v>-1496944.9440224601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-1496944.9440224601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-6237.2706000935841</v>
      </c>
      <c r="L1373" s="444">
        <f t="shared" ca="1" si="127"/>
        <v>-1503182.2146225537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-1503182.2146225537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-6263.2592275939733</v>
      </c>
      <c r="L1374" s="444">
        <f t="shared" ca="1" si="127"/>
        <v>-1509445.4738501476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-1509445.4738501476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-6289.3561410422817</v>
      </c>
      <c r="L1375" s="444">
        <f t="shared" ca="1" si="127"/>
        <v>-1515734.8299911898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-1515734.8299911898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-6315.561791629957</v>
      </c>
      <c r="L1376" s="444">
        <f t="shared" ca="1" si="127"/>
        <v>-1522050.3917828198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-1522050.3917828198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-6341.8766324284152</v>
      </c>
      <c r="L1377" s="444">
        <f t="shared" ca="1" si="127"/>
        <v>-1528392.2684152483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-1528392.2684152483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-6368.3011183968674</v>
      </c>
      <c r="L1378" s="444">
        <f t="shared" ca="1" si="127"/>
        <v>-1534760.5695336452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-1534760.5695336452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-6394.8357063901885</v>
      </c>
      <c r="L1379" s="444">
        <f t="shared" ca="1" si="127"/>
        <v>-1541155.4052400354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-1541155.4052400354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-6421.4808551668139</v>
      </c>
      <c r="L1380" s="444">
        <f t="shared" ca="1" si="127"/>
        <v>-1547576.8860952023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-1547576.8860952023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-6448.2370253966765</v>
      </c>
      <c r="L1381" s="444">
        <f t="shared" ca="1" si="127"/>
        <v>-1554025.123120599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-1554025.123120599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-6475.1046796691626</v>
      </c>
      <c r="L1382" s="444">
        <f t="shared" ca="1" si="127"/>
        <v>-1560500.2278002682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-1560500.2278002682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-6502.0842825011177</v>
      </c>
      <c r="L1383" s="444">
        <f t="shared" ca="1" si="127"/>
        <v>-1567002.3120827693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-1567002.3120827693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-6529.1763003448723</v>
      </c>
      <c r="L1384" s="444">
        <f t="shared" ca="1" si="127"/>
        <v>-1573531.4883831143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-1573531.4883831143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-6556.3812015963094</v>
      </c>
      <c r="L1385" s="444">
        <f t="shared" ca="1" si="127"/>
        <v>-1580087.8695847106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-1580087.8695847106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-6583.6994566029607</v>
      </c>
      <c r="L1386" s="444">
        <f t="shared" ca="1" si="127"/>
        <v>-1586671.5690413136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-1586671.5690413136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-6611.1315376721395</v>
      </c>
      <c r="L1387" s="444">
        <f t="shared" ca="1" si="127"/>
        <v>-1593282.7005789857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-1593282.7005789857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-6638.6779190791067</v>
      </c>
      <c r="L1388" s="444">
        <f t="shared" ca="1" si="127"/>
        <v>-1599921.3784980648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-1599921.3784980648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-6666.3390770752703</v>
      </c>
      <c r="L1389" s="444">
        <f t="shared" ca="1" si="127"/>
        <v>-1606587.7175751401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-1606587.7175751401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-6694.1154898964169</v>
      </c>
      <c r="L1390" s="444">
        <f t="shared" ca="1" si="127"/>
        <v>-1613281.8330650365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-1613281.8330650365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-6722.0076377709847</v>
      </c>
      <c r="L1391" s="444">
        <f t="shared" ca="1" si="127"/>
        <v>-1620003.8407028075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-1620003.8407028075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-6750.0160029283643</v>
      </c>
      <c r="L1392" s="444">
        <f t="shared" ca="1" si="127"/>
        <v>-1626753.8567057359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-1626753.8567057359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-6778.1410696072326</v>
      </c>
      <c r="L1393" s="444">
        <f t="shared" ca="1" si="127"/>
        <v>-1633531.9977753432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-1633531.9977753432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-6806.3833240639315</v>
      </c>
      <c r="L1394" s="444">
        <f t="shared" ca="1" si="127"/>
        <v>-1640338.3810994071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-1640338.3810994071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-6834.7432545808624</v>
      </c>
      <c r="L1395" s="444">
        <f t="shared" ca="1" si="127"/>
        <v>-1647173.1243539879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-1647173.1243539879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-6863.2213514749483</v>
      </c>
      <c r="L1396" s="444">
        <f t="shared" ca="1" si="127"/>
        <v>-1654036.3457054629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-1654036.3457054629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-6891.8181071060944</v>
      </c>
      <c r="L1397" s="444">
        <f t="shared" ca="1" si="127"/>
        <v>-1660928.1638125689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-1660928.1638125689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-6920.5340158857034</v>
      </c>
      <c r="L1398" s="444">
        <f t="shared" ca="1" si="127"/>
        <v>-1667848.6978284547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-1667848.6978284547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-6949.3695742852278</v>
      </c>
      <c r="L1399" s="444">
        <f t="shared" ca="1" si="127"/>
        <v>-1674798.0674027398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-1674798.0674027398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-6978.3252808447478</v>
      </c>
      <c r="L1400" s="444">
        <f t="shared" ca="1" si="127"/>
        <v>-1681776.3926835845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-1681776.3926835845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-7007.401636181602</v>
      </c>
      <c r="L1401" s="444">
        <f t="shared" ca="1" si="127"/>
        <v>-1688783.7943197661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-1688783.7943197661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-7036.5991429990263</v>
      </c>
      <c r="L1402" s="444">
        <f t="shared" ca="1" si="127"/>
        <v>-1695820.393462765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-1695820.393462765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-7065.9183060948553</v>
      </c>
      <c r="L1403" s="444">
        <f t="shared" ca="1" si="127"/>
        <v>-1702886.3117688599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-1702886.3117688599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-7095.3596323702486</v>
      </c>
      <c r="L1404" s="444">
        <f t="shared" ca="1" si="127"/>
        <v>-1709981.6714012302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-1709981.6714012302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-7124.9236308384588</v>
      </c>
      <c r="L1405" s="444">
        <f t="shared" ca="1" si="127"/>
        <v>-1717106.5950320687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-1717106.5950320687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-7154.6108126336194</v>
      </c>
      <c r="L1406" s="444">
        <f t="shared" ca="1" si="127"/>
        <v>-1724261.2058447022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-1724261.2058447022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-7184.4216910195937</v>
      </c>
      <c r="L1407" s="444">
        <f t="shared" ca="1" si="127"/>
        <v>-1731445.6275357218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-1731445.6275357218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-7214.3567813988411</v>
      </c>
      <c r="L1408" s="444">
        <f t="shared" ca="1" si="127"/>
        <v>-1738659.9843171206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-1738659.9843171206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-7244.4166013213362</v>
      </c>
      <c r="L1409" s="444">
        <f t="shared" ca="1" si="127"/>
        <v>-1745904.4009184421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-1745904.4009184421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-7274.6016704935082</v>
      </c>
      <c r="L1410" s="444">
        <f t="shared" ca="1" si="127"/>
        <v>-1753179.0025889357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-1753179.0025889357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-7304.9125107872314</v>
      </c>
      <c r="L1411" s="444">
        <f t="shared" ca="1" si="127"/>
        <v>-1760483.9150997228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-1760483.9150997228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-7335.3496462488447</v>
      </c>
      <c r="L1412" s="444">
        <f t="shared" ca="1" si="127"/>
        <v>-1767819.2647459717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-1767819.2647459717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-7365.9136031082153</v>
      </c>
      <c r="L1413" s="444">
        <f t="shared" ca="1" si="127"/>
        <v>-1775185.1783490798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-1775185.1783490798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-7396.6049097878322</v>
      </c>
      <c r="L1414" s="444">
        <f t="shared" ca="1" si="127"/>
        <v>-1782581.7832588677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-1782581.7832588677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-7427.4240969119492</v>
      </c>
      <c r="L1415" s="444">
        <f t="shared" ca="1" si="127"/>
        <v>-1790009.2073557796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-1790009.2073557796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-7458.371697315748</v>
      </c>
      <c r="L1416" s="444">
        <f t="shared" ca="1" si="127"/>
        <v>-1797467.5790530953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-1797467.5790530953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-7489.4482460545651</v>
      </c>
      <c r="L1417" s="444">
        <f t="shared" ca="1" si="127"/>
        <v>-1804957.0272991499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-1804957.0272991499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-7520.6542804131241</v>
      </c>
      <c r="L1418" s="444">
        <f t="shared" ca="1" si="127"/>
        <v>-1812477.6815795631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-1812477.6815795631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-7551.9903399148461</v>
      </c>
      <c r="L1419" s="444">
        <f t="shared" ca="1" si="127"/>
        <v>-1820029.6719194779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-1820029.6719194779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-7583.4569663311586</v>
      </c>
      <c r="L1420" s="444">
        <f t="shared" ca="1" si="127"/>
        <v>-1827613.1288858091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-1827613.1288858091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-7615.0547036908711</v>
      </c>
      <c r="L1421" s="444">
        <f t="shared" ca="1" si="127"/>
        <v>-1835228.1835894999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-1835228.1835894999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-7646.7840982895832</v>
      </c>
      <c r="L1422" s="444">
        <f t="shared" ca="1" si="127"/>
        <v>-1842874.9676877896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-1842874.9676877896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-7678.6456986991243</v>
      </c>
      <c r="L1423" s="444">
        <f t="shared" ca="1" si="127"/>
        <v>-1850553.6133864888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-1850553.6133864888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-7710.6400557770367</v>
      </c>
      <c r="L1424" s="444">
        <f t="shared" ca="1" si="127"/>
        <v>-1858264.2534422658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-1858264.2534422658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-7742.767722676107</v>
      </c>
      <c r="L1425" s="444">
        <f t="shared" ca="1" si="127"/>
        <v>-1866007.0211649418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-1866007.0211649418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-7775.0292548539228</v>
      </c>
      <c r="L1426" s="444">
        <f t="shared" ca="1" si="127"/>
        <v>-1873782.0504197958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-1873782.0504197958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-7807.4252100824824</v>
      </c>
      <c r="L1427" s="444">
        <f t="shared" ca="1" si="127"/>
        <v>-1881589.4756298782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-1881589.4756298782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-7839.9561484578262</v>
      </c>
      <c r="L1428" s="444">
        <f t="shared" ca="1" si="127"/>
        <v>-1889429.4317783359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-1889429.4317783359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-7872.6226324097333</v>
      </c>
      <c r="L1429" s="444">
        <f t="shared" ca="1" si="127"/>
        <v>-1897302.0544107456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-1897302.0544107456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-7905.4252267114389</v>
      </c>
      <c r="L1430" s="444">
        <f t="shared" ca="1" si="127"/>
        <v>-1905207.4796374571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-1905207.4796374571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-7938.3644984894045</v>
      </c>
      <c r="L1431" s="444">
        <f t="shared" ca="1" si="127"/>
        <v>-1913145.8441359464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-1913145.8441359464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-7971.44101723311</v>
      </c>
      <c r="L1432" s="444">
        <f t="shared" ca="1" si="127"/>
        <v>-1921117.2851531794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-1921117.2851531794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-8004.6553548049142</v>
      </c>
      <c r="L1433" s="444">
        <f t="shared" ca="1" si="127"/>
        <v>-1929121.9405079843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-1929121.9405079843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-8038.0080854499347</v>
      </c>
      <c r="L1434" s="444">
        <f t="shared" ca="1" si="127"/>
        <v>-1937159.9485934342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-1937159.9485934342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-8071.499785805976</v>
      </c>
      <c r="L1435" s="444">
        <f t="shared" ca="1" si="127"/>
        <v>-1945231.4483792402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-1945231.4483792402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-8105.131034913501</v>
      </c>
      <c r="L1436" s="444">
        <f t="shared" ca="1" si="127"/>
        <v>-1953336.5794141537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-1953336.5794141537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-8138.9024142256403</v>
      </c>
      <c r="L1437" s="444">
        <f t="shared" ca="1" si="127"/>
        <v>-1961475.4818283794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-1961475.4818283794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-8172.8145076182473</v>
      </c>
      <c r="L1438" s="444">
        <f t="shared" ca="1" si="127"/>
        <v>-1969648.2963359978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-1969648.2963359978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-8206.8679013999899</v>
      </c>
      <c r="L1439" s="444">
        <f t="shared" ca="1" si="127"/>
        <v>-1977855.1642373977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-1977855.1642373977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-8241.063184322491</v>
      </c>
      <c r="L1440" s="444">
        <f t="shared" ca="1" si="127"/>
        <v>-1986096.2274217203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-1986096.2274217203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-8275.4009475905004</v>
      </c>
      <c r="L1441" s="444">
        <f t="shared" ca="1" si="127"/>
        <v>-1994371.6283693109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-1994371.6283693109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-8309.8817848721283</v>
      </c>
      <c r="L1442" s="444">
        <f t="shared" ca="1" si="127"/>
        <v>-2002681.510154183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-2002681.510154183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-8344.5062923090954</v>
      </c>
      <c r="L1443" s="444">
        <f t="shared" ca="1" si="127"/>
        <v>-2011026.0164464922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-2011026.0164464922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-8379.2750685270512</v>
      </c>
      <c r="L1444" s="444">
        <f t="shared" ca="1" si="127"/>
        <v>-2019405.2915150193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-2019405.2915150193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-8414.1887146459139</v>
      </c>
      <c r="L1445" s="444">
        <f t="shared" ca="1" si="127"/>
        <v>-2027819.4802296651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-2027819.4802296651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-8449.2478342902705</v>
      </c>
      <c r="L1446" s="444">
        <f t="shared" ca="1" si="127"/>
        <v>-2036268.7280639554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-2036268.7280639554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-8484.4530335998134</v>
      </c>
      <c r="L1447" s="444">
        <f t="shared" ca="1" si="127"/>
        <v>-2044753.1810975552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-2044753.1810975552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-8519.8049212398128</v>
      </c>
      <c r="L1448" s="444">
        <f t="shared" ca="1" si="127"/>
        <v>-2053272.9860187951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-2053272.9860187951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-8555.3041084116467</v>
      </c>
      <c r="L1449" s="444">
        <f t="shared" ca="1" si="127"/>
        <v>-2061828.2901272066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-2061828.2901272066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-8590.9512088633601</v>
      </c>
      <c r="L1450" s="444">
        <f t="shared" ca="1" si="127"/>
        <v>-2070419.24133607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-2070419.24133607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-8626.7468389002897</v>
      </c>
      <c r="L1451" s="444">
        <f t="shared" ca="1" si="127"/>
        <v>-2079045.9881749703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-2079045.9881749703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-8662.6916173957088</v>
      </c>
      <c r="L1452" s="444">
        <f t="shared" ca="1" si="127"/>
        <v>-2087708.679792366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-2087708.679792366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-8698.7861658015263</v>
      </c>
      <c r="L1453" s="444">
        <f t="shared" ca="1" si="127"/>
        <v>-2096407.4659581676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-2096407.4659581676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-8735.0311081590316</v>
      </c>
      <c r="L1454" s="444">
        <f t="shared" ca="1" si="127"/>
        <v>-2105142.4970663264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-2105142.4970663264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-8771.4270711096942</v>
      </c>
      <c r="L1455" s="444">
        <f t="shared" ca="1" si="127"/>
        <v>-2113913.9241374363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-2113913.9241374363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-8807.9746839059844</v>
      </c>
      <c r="L1456" s="444">
        <f t="shared" ca="1" si="127"/>
        <v>-2122721.8988213423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-2122721.8988213423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-8844.6745784222585</v>
      </c>
      <c r="L1457" s="444">
        <f t="shared" ca="1" si="127"/>
        <v>-2131566.5733997645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-2131566.5733997645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-8881.5273891656852</v>
      </c>
      <c r="L1458" s="444">
        <f t="shared" ca="1" si="127"/>
        <v>-2140448.10078893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-2140448.10078893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-8918.5337532872072</v>
      </c>
      <c r="L1459" s="444">
        <f t="shared" ca="1" si="127"/>
        <v>-2149366.634542217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-2149366.634542217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-8955.6943105925711</v>
      </c>
      <c r="L1460" s="444">
        <f t="shared" ca="1" si="127"/>
        <v>-2158322.3288528095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-2158322.3288528095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-8993.0097035533727</v>
      </c>
      <c r="L1461" s="444">
        <f t="shared" ca="1" si="127"/>
        <v>-2167315.3385563628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-2167315.3385563628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-9030.4805773181779</v>
      </c>
      <c r="L1462" s="444">
        <f t="shared" ca="1" si="127"/>
        <v>-2176345.8191336808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-2176345.8191336808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-9068.1075797236699</v>
      </c>
      <c r="L1463" s="444">
        <f t="shared" ca="1" si="127"/>
        <v>-2185413.9267134042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-2185413.9267134042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-9105.8913613058503</v>
      </c>
      <c r="L1464" s="444">
        <f t="shared" ca="1" si="127"/>
        <v>-2194519.8180747102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-2194519.8180747102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-9143.8325753112931</v>
      </c>
      <c r="L1465" s="444">
        <f t="shared" ca="1" si="127"/>
        <v>-2203663.6506500216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-2203663.6506500216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-9181.9318777084227</v>
      </c>
      <c r="L1466" s="444">
        <f t="shared" ca="1" si="127"/>
        <v>-2212845.5825277301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-2212845.5825277301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-9220.189927198875</v>
      </c>
      <c r="L1467" s="444">
        <f t="shared" ca="1" si="127"/>
        <v>-2222065.7724549291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-2222065.7724549291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-9258.6073852288719</v>
      </c>
      <c r="L1468" s="444">
        <f t="shared" ca="1" si="127"/>
        <v>-2231324.3798401579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-2231324.3798401579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-9297.1849160006586</v>
      </c>
      <c r="L1469" s="444">
        <f t="shared" ca="1" si="127"/>
        <v>-2240621.5647561587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-2240621.5647561587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-9335.9231864839949</v>
      </c>
      <c r="L1470" s="444">
        <f t="shared" ca="1" si="127"/>
        <v>-2249957.4879426425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-2249957.4879426425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-9374.8228664276776</v>
      </c>
      <c r="L1471" s="444">
        <f t="shared" ca="1" si="127"/>
        <v>-2259332.3108090702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-2259332.3108090702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-9413.8846283711264</v>
      </c>
      <c r="L1472" s="444">
        <f t="shared" ca="1" si="127"/>
        <v>-2268746.1954374416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-2268746.1954374416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-9453.1091476560068</v>
      </c>
      <c r="L1473" s="444">
        <f t="shared" ca="1" si="127"/>
        <v>-2278199.3045850974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-2278199.3045850974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-9492.4971024379047</v>
      </c>
      <c r="L1474" s="444">
        <f t="shared" ca="1" si="127"/>
        <v>-2287691.8016875354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-2287691.8016875354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-9532.0491736980639</v>
      </c>
      <c r="L1475" s="444">
        <f t="shared" ca="1" si="127"/>
        <v>-2297223.8508612337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-2297223.8508612337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-9571.7660452551409</v>
      </c>
      <c r="L1476" s="444">
        <f t="shared" ca="1" si="127"/>
        <v>-2306795.6169064888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-2306795.6169064888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-9611.6484037770369</v>
      </c>
      <c r="L1477" s="444">
        <f t="shared" ca="1" si="127"/>
        <v>-2316407.2653102656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-2316407.2653102656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-9651.6969387927729</v>
      </c>
      <c r="L1478" s="444">
        <f t="shared" ca="1" si="127"/>
        <v>-2326058.9622490583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-2326058.9622490583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-9691.9123427044087</v>
      </c>
      <c r="L1479" s="444">
        <f t="shared" ca="1" si="127"/>
        <v>-2335750.8745917627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-2335750.8745917627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-9732.2953107990106</v>
      </c>
      <c r="L1480" s="444">
        <f t="shared" ca="1" si="127"/>
        <v>-2345483.1699025617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-2345483.1699025617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-9772.8465412606729</v>
      </c>
      <c r="L1481" s="444">
        <f t="shared" ca="1" si="127"/>
        <v>-2355256.0164438225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-2355256.0164438225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-9813.5667351825941</v>
      </c>
      <c r="L1482" s="444">
        <f t="shared" ca="1" si="127"/>
        <v>-2365069.583179005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-2365069.583179005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-9854.456596579188</v>
      </c>
      <c r="L1483" s="444">
        <f t="shared" ca="1" si="127"/>
        <v>-2374924.0397755844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-2374924.0397755844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-9895.5168323982689</v>
      </c>
      <c r="L1484" s="444">
        <f t="shared" ca="1" si="127"/>
        <v>-2384819.5566079826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-2384819.5566079826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-9936.7481525332605</v>
      </c>
      <c r="L1485" s="444">
        <f t="shared" ca="1" si="127"/>
        <v>-2394756.3047605157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-2394756.3047605157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-9978.1512698354818</v>
      </c>
      <c r="L1486" s="444">
        <f t="shared" ca="1" si="127"/>
        <v>-2404734.4560303511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-2404734.4560303511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-10019.726900126463</v>
      </c>
      <c r="L1487" s="444">
        <f t="shared" ca="1" si="127"/>
        <v>-2414754.1829304774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-2414754.1829304774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-10061.475762210323</v>
      </c>
      <c r="L1488" s="444">
        <f t="shared" ca="1" si="127"/>
        <v>-2424815.6586926877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-2424815.6586926877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-10103.398577886199</v>
      </c>
      <c r="L1489" s="444">
        <f t="shared" ca="1" si="127"/>
        <v>-2434919.0572705739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-2434919.0572705739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-10145.496071960724</v>
      </c>
      <c r="L1490" s="444">
        <f t="shared" ca="1" si="127"/>
        <v>-2445064.5533425347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-2445064.5533425347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-10187.768972260561</v>
      </c>
      <c r="L1491" s="444">
        <f t="shared" ca="1" si="127"/>
        <v>-2455252.3223147951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-2455252.3223147951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-10230.218009644979</v>
      </c>
      <c r="L1492" s="444">
        <f t="shared" ca="1" si="127"/>
        <v>-2465482.5403244402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-2465482.5403244402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-10272.843918018501</v>
      </c>
      <c r="L1493" s="444">
        <f t="shared" ca="1" si="127"/>
        <v>-2475755.3842424587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-2475755.3842424587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-10315.647434343578</v>
      </c>
      <c r="L1494" s="444">
        <f t="shared" ca="1" si="127"/>
        <v>-2486071.0316768023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-2486071.0316768023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-10358.629298653343</v>
      </c>
      <c r="L1495" s="444">
        <f t="shared" ca="1" si="127"/>
        <v>-2496429.6609754558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-2496429.6609754558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-10401.790254064399</v>
      </c>
      <c r="L1496" s="444">
        <f t="shared" ca="1" si="127"/>
        <v>-2506831.4512295201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-2506831.4512295201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-10445.131046789667</v>
      </c>
      <c r="L1497" s="444">
        <f t="shared" ca="1" si="127"/>
        <v>-2517276.5822763098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-2517276.5822763098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-10488.652426151291</v>
      </c>
      <c r="L1498" s="444">
        <f t="shared" ca="1" si="127"/>
        <v>-2527765.2347024609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-2527765.2347024609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-10532.355144593586</v>
      </c>
      <c r="L1499" s="444">
        <f t="shared" ca="1" si="127"/>
        <v>-2538297.5898470543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-2538297.5898470543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-10576.23995769606</v>
      </c>
      <c r="L1500" s="444">
        <f t="shared" ca="1" si="127"/>
        <v>-2548873.8298047502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-2548873.8298047502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-10620.307624186458</v>
      </c>
      <c r="L1501" s="444">
        <f t="shared" ca="1" si="127"/>
        <v>-2559494.1374289365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-2559494.1374289365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-10664.558905953902</v>
      </c>
      <c r="L1502" s="444">
        <f t="shared" ca="1" si="127"/>
        <v>-2570158.6963348906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-2570158.6963348906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-10708.994568062044</v>
      </c>
      <c r="L1503" s="444">
        <f t="shared" ca="1" si="127"/>
        <v>-2580867.6909029526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-2580867.6909029526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-10753.615378762302</v>
      </c>
      <c r="L1504" s="444">
        <f t="shared" ca="1" si="127"/>
        <v>-2591621.3062817147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-2591621.3062817147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-10798.422109507144</v>
      </c>
      <c r="L1505" s="444">
        <f t="shared" ca="1" si="127"/>
        <v>-2602419.7283912217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-2602419.7283912217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-10843.415534963424</v>
      </c>
      <c r="L1506" s="444">
        <f t="shared" ca="1" si="127"/>
        <v>-2613263.1439261851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-2613263.1439261851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-10888.59643302577</v>
      </c>
      <c r="L1507" s="444">
        <f t="shared" ca="1" si="127"/>
        <v>-2624151.7403592109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-2624151.7403592109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-10933.965584830044</v>
      </c>
      <c r="L1508" s="444">
        <f t="shared" ca="1" si="127"/>
        <v>-2635085.7059440408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-2635085.7059440408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-10979.523774766836</v>
      </c>
      <c r="L1509" s="444">
        <f t="shared" ca="1" si="127"/>
        <v>-2646065.2297188076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-2646065.2297188076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-11025.271790495031</v>
      </c>
      <c r="L1510" s="444">
        <f t="shared" ca="1" si="127"/>
        <v>-2657090.5015093028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-2657090.5015093028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-11071.210422955428</v>
      </c>
      <c r="L1511" s="444">
        <f t="shared" ca="1" si="127"/>
        <v>-2668161.7119322582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-2668161.7119322582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-11117.340466384409</v>
      </c>
      <c r="L1512" s="444">
        <f t="shared" ca="1" si="127"/>
        <v>-2679279.0523986425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-2679279.0523986425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-11163.662718327678</v>
      </c>
      <c r="L1513" s="444">
        <f t="shared" ca="1" si="127"/>
        <v>-2690442.7151169702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-2690442.7151169702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-11210.177979654043</v>
      </c>
      <c r="L1514" s="444">
        <f t="shared" ca="1" si="127"/>
        <v>-2701652.8930966244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-2701652.8930966244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-11256.887054569268</v>
      </c>
      <c r="L1515" s="444">
        <f t="shared" ca="1" si="127"/>
        <v>-2712909.7801511935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-2712909.7801511935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-11303.790750629973</v>
      </c>
      <c r="L1516" s="444">
        <f t="shared" ca="1" si="127"/>
        <v>-2724213.5709018237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-2724213.5709018237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-11350.889878757598</v>
      </c>
      <c r="L1517" s="444">
        <f t="shared" ca="1" si="127"/>
        <v>-2735564.4607805815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-2735564.4607805815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-11398.185253252423</v>
      </c>
      <c r="L1518" s="444">
        <f t="shared" ca="1" si="127"/>
        <v>-2746962.6460338337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-2746962.6460338337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-11445.677691807641</v>
      </c>
      <c r="L1519" s="444">
        <f t="shared" ca="1" si="127"/>
        <v>-2758408.3237256412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-2758408.3237256412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-11493.368015523505</v>
      </c>
      <c r="L1520" s="444">
        <f t="shared" ca="1" si="127"/>
        <v>-2769901.6917411648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-2769901.6917411648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-11541.25704892152</v>
      </c>
      <c r="L1521" s="444">
        <f t="shared" ca="1" si="127"/>
        <v>-2781442.9487900864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-2781442.9487900864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-11589.345619958693</v>
      </c>
      <c r="L1522" s="444">
        <f t="shared" ca="1" si="127"/>
        <v>-2793032.2944100453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-2793032.2944100453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-11637.634560041855</v>
      </c>
      <c r="L1523" s="444">
        <f t="shared" ca="1" si="127"/>
        <v>-2804669.9289700873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-2804669.9289700873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-11686.124704042031</v>
      </c>
      <c r="L1524" s="444">
        <f t="shared" ca="1" si="127"/>
        <v>-2816356.0536741293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-2816356.0536741293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-11734.816890308872</v>
      </c>
      <c r="L1525" s="444">
        <f t="shared" ca="1" si="127"/>
        <v>-2828090.8705644384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-2828090.8705644384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-11783.711960685159</v>
      </c>
      <c r="L1526" s="444">
        <f t="shared" ca="1" si="127"/>
        <v>-2839874.5825251234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-2839874.5825251234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-11832.810760521348</v>
      </c>
      <c r="L1527" s="444">
        <f t="shared" ca="1" si="127"/>
        <v>-2851707.3932856447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-2851707.3932856447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-11882.114138690185</v>
      </c>
      <c r="L1528" s="444">
        <f t="shared" ca="1" si="127"/>
        <v>-2863589.507424335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-2863589.507424335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-11931.622947601396</v>
      </c>
      <c r="L1529" s="444">
        <f t="shared" ca="1" si="127"/>
        <v>-2875521.1303719366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-2875521.1303719366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-11981.338043216403</v>
      </c>
      <c r="L1530" s="444">
        <f t="shared" ca="1" si="127"/>
        <v>-2887502.4684151532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-2887502.4684151532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-12031.260285063137</v>
      </c>
      <c r="L1531" s="444">
        <f t="shared" ca="1" si="127"/>
        <v>-2899533.7287002164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-2899533.7287002164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-12081.390536250901</v>
      </c>
      <c r="L1532" s="444">
        <f t="shared" ca="1" si="127"/>
        <v>-2911615.1192364674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-2911615.1192364674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-12131.729663485281</v>
      </c>
      <c r="L1533" s="444">
        <f t="shared" ca="1" si="127"/>
        <v>-2923746.8488999526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-2923746.8488999526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-12182.278537083135</v>
      </c>
      <c r="L1534" s="444">
        <f t="shared" ca="1" si="127"/>
        <v>-2935929.1274370356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-2935929.1274370356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-12233.038030987647</v>
      </c>
      <c r="L1535" s="444">
        <f t="shared" ca="1" si="127"/>
        <v>-2948162.1654680232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-2948162.1654680232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-12284.00902278343</v>
      </c>
      <c r="L1536" s="444">
        <f t="shared" ca="1" si="127"/>
        <v>-2960446.1744908066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-2960446.1744908066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-12335.192393711694</v>
      </c>
      <c r="L1537" s="444">
        <f t="shared" ca="1" si="127"/>
        <v>-2972781.3668845184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-2972781.3668845184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-12386.589028685494</v>
      </c>
      <c r="L1538" s="444">
        <f t="shared" ref="L1538:L1792" ca="1" si="132">I1538-J1538+K1538</f>
        <v>-2985167.9559132038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-2985167.9559132038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-12438.199816305016</v>
      </c>
      <c r="L1539" s="444">
        <f t="shared" ca="1" si="132"/>
        <v>-2997606.155729509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-2997606.155729509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-12490.025648872954</v>
      </c>
      <c r="L1540" s="444">
        <f t="shared" ca="1" si="132"/>
        <v>-3010096.1813783818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-3010096.1813783818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-12542.067422409924</v>
      </c>
      <c r="L1541" s="444">
        <f t="shared" ca="1" si="132"/>
        <v>-3022638.2488007918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-3022638.2488007918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-12594.326036669965</v>
      </c>
      <c r="L1542" s="444">
        <f t="shared" ca="1" si="132"/>
        <v>-3035232.5748374616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-3035232.5748374616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-12646.80239515609</v>
      </c>
      <c r="L1543" s="444">
        <f t="shared" ca="1" si="132"/>
        <v>-3047879.3772326177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-3047879.3772326177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-12699.497405135908</v>
      </c>
      <c r="L1544" s="444">
        <f t="shared" ca="1" si="132"/>
        <v>-3060578.8746377537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-3060578.8746377537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-12752.411977657306</v>
      </c>
      <c r="L1545" s="444">
        <f t="shared" ca="1" si="132"/>
        <v>-3073331.2866154108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-3073331.2866154108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-12805.547027564211</v>
      </c>
      <c r="L1546" s="444">
        <f t="shared" ca="1" si="132"/>
        <v>-3086136.833642975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-3086136.833642975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-12858.903473512395</v>
      </c>
      <c r="L1547" s="444">
        <f t="shared" ca="1" si="132"/>
        <v>-3098995.7371164872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-3098995.7371164872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-12912.482237985363</v>
      </c>
      <c r="L1548" s="444">
        <f t="shared" ca="1" si="132"/>
        <v>-3111908.2193544726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-3111908.2193544726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-12966.284247310303</v>
      </c>
      <c r="L1549" s="444">
        <f t="shared" ca="1" si="132"/>
        <v>-3124874.503601783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-3124874.503601783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-13020.310431674096</v>
      </c>
      <c r="L1550" s="444">
        <f t="shared" ca="1" si="132"/>
        <v>-3137894.8140334571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-3137894.8140334571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-13074.561725139405</v>
      </c>
      <c r="L1551" s="444">
        <f t="shared" ca="1" si="132"/>
        <v>-3150969.3757585967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-3150969.3757585967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-13129.03906566082</v>
      </c>
      <c r="L1552" s="444">
        <f t="shared" ca="1" si="132"/>
        <v>-3164098.4148242576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-3164098.4148242576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-13183.743395101073</v>
      </c>
      <c r="L1553" s="444">
        <f t="shared" ca="1" si="132"/>
        <v>-3177282.1582193589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-3177282.1582193589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-13238.675659247328</v>
      </c>
      <c r="L1554" s="444">
        <f t="shared" ca="1" si="132"/>
        <v>-3190520.8338786061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-3190520.8338786061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-13293.836807827525</v>
      </c>
      <c r="L1555" s="444">
        <f t="shared" ca="1" si="132"/>
        <v>-3203814.6706864336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-3203814.6706864336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-13349.227794526807</v>
      </c>
      <c r="L1556" s="444">
        <f t="shared" ca="1" si="132"/>
        <v>-3217163.8984809602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-3217163.8984809602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-13404.849577004001</v>
      </c>
      <c r="L1557" s="444">
        <f t="shared" ca="1" si="132"/>
        <v>-3230568.7480579643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-3230568.7480579643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-13460.703116908184</v>
      </c>
      <c r="L1558" s="444">
        <f t="shared" ca="1" si="132"/>
        <v>-3244029.4511748725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-3244029.4511748725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-13516.789379895301</v>
      </c>
      <c r="L1559" s="444">
        <f t="shared" ca="1" si="132"/>
        <v>-3257546.2405547677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-3257546.2405547677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-13573.109335644865</v>
      </c>
      <c r="L1560" s="444">
        <f t="shared" ca="1" si="132"/>
        <v>-3271119.3498904123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-3271119.3498904123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-13629.663957876715</v>
      </c>
      <c r="L1561" s="444">
        <f t="shared" ca="1" si="132"/>
        <v>-3284749.0138482889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-3284749.0138482889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-13686.45422436787</v>
      </c>
      <c r="L1562" s="444">
        <f t="shared" ca="1" si="132"/>
        <v>-3298435.468072657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-3298435.468072657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-13743.481116969404</v>
      </c>
      <c r="L1563" s="444">
        <f t="shared" ca="1" si="132"/>
        <v>-3312178.9491896266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-3312178.9491896266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-13800.745621623444</v>
      </c>
      <c r="L1564" s="444">
        <f t="shared" ca="1" si="132"/>
        <v>-3325979.6948112501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-3325979.6948112501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-13858.248728380211</v>
      </c>
      <c r="L1565" s="444">
        <f t="shared" ca="1" si="132"/>
        <v>-3339837.9435396302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-3339837.9435396302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-13915.991431415125</v>
      </c>
      <c r="L1566" s="444">
        <f t="shared" ca="1" si="132"/>
        <v>-3353753.9349710452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-3353753.9349710452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-13973.97472904602</v>
      </c>
      <c r="L1567" s="444">
        <f t="shared" ca="1" si="132"/>
        <v>-3367727.9097000915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-3367727.9097000915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-14032.199623750381</v>
      </c>
      <c r="L1568" s="444">
        <f t="shared" ca="1" si="132"/>
        <v>-3381760.109323842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-3381760.109323842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-14090.667122182675</v>
      </c>
      <c r="L1569" s="444">
        <f t="shared" ca="1" si="132"/>
        <v>-3395850.7764460249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-3395850.7764460249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-14149.378235191773</v>
      </c>
      <c r="L1570" s="444">
        <f t="shared" ca="1" si="132"/>
        <v>-3410000.1546812165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-3410000.1546812165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-14208.333977838402</v>
      </c>
      <c r="L1571" s="444">
        <f t="shared" ca="1" si="132"/>
        <v>-3424208.488659055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-3424208.488659055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-14267.535369412728</v>
      </c>
      <c r="L1572" s="444">
        <f t="shared" ca="1" si="132"/>
        <v>-3438476.0240284675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-3438476.0240284675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-14326.983433451947</v>
      </c>
      <c r="L1573" s="444">
        <f t="shared" ca="1" si="132"/>
        <v>-3452803.0074619194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-3452803.0074619194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-14386.679197757998</v>
      </c>
      <c r="L1574" s="444">
        <f t="shared" ca="1" si="132"/>
        <v>-3467189.6866596774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-3467189.6866596774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-14446.623694415322</v>
      </c>
      <c r="L1575" s="444">
        <f t="shared" ca="1" si="132"/>
        <v>-3481636.3103540926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-3481636.3103540926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-14506.817959808719</v>
      </c>
      <c r="L1576" s="444">
        <f t="shared" ca="1" si="132"/>
        <v>-3496143.1283139014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-3496143.1283139014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-14567.263034641255</v>
      </c>
      <c r="L1577" s="444">
        <f t="shared" ca="1" si="132"/>
        <v>-3510710.3913485426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-3510710.3913485426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-14627.959963952258</v>
      </c>
      <c r="L1578" s="444">
        <f t="shared" ca="1" si="132"/>
        <v>-3525338.3513124948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-3525338.3513124948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-14688.909797135395</v>
      </c>
      <c r="L1579" s="444">
        <f t="shared" ca="1" si="132"/>
        <v>-3540027.2611096301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-3540027.2611096301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-14750.113587956792</v>
      </c>
      <c r="L1580" s="444">
        <f t="shared" ca="1" si="132"/>
        <v>-3554777.374697587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-3554777.374697587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-14811.572394573279</v>
      </c>
      <c r="L1581" s="444">
        <f t="shared" ca="1" si="132"/>
        <v>-3569588.9470921601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-3569588.9470921601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-14873.287279550668</v>
      </c>
      <c r="L1582" s="444">
        <f t="shared" ca="1" si="132"/>
        <v>-3584462.2343717106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-3584462.2343717106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-14935.259309882125</v>
      </c>
      <c r="L1583" s="444">
        <f t="shared" ca="1" si="132"/>
        <v>-3599397.4936815929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-3599397.4936815929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-14997.489557006635</v>
      </c>
      <c r="L1584" s="444">
        <f t="shared" ca="1" si="132"/>
        <v>-3614394.9832385997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-3614394.9832385997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-15059.979096827501</v>
      </c>
      <c r="L1585" s="444">
        <f t="shared" ca="1" si="132"/>
        <v>-3629454.9623354273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-3629454.9623354273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-15122.729009730947</v>
      </c>
      <c r="L1586" s="444">
        <f t="shared" ca="1" si="132"/>
        <v>-3644577.691345158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-3644577.691345158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-15185.740380604824</v>
      </c>
      <c r="L1587" s="444">
        <f t="shared" ca="1" si="132"/>
        <v>-3659763.4317257628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-3659763.4317257628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-15249.014298857344</v>
      </c>
      <c r="L1588" s="444">
        <f t="shared" ca="1" si="132"/>
        <v>-3675012.44602462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-3675012.44602462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-15312.551858435916</v>
      </c>
      <c r="L1589" s="444">
        <f t="shared" ca="1" si="132"/>
        <v>-3690324.9978830558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-3690324.9978830558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-15376.354157846066</v>
      </c>
      <c r="L1590" s="444">
        <f t="shared" ca="1" si="132"/>
        <v>-3705701.3520409018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-3705701.3520409018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-15440.422300170423</v>
      </c>
      <c r="L1591" s="444">
        <f t="shared" ca="1" si="132"/>
        <v>-3721141.7743410724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-3721141.7743410724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-15504.757393087801</v>
      </c>
      <c r="L1592" s="444">
        <f t="shared" ca="1" si="132"/>
        <v>-3736646.5317341601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-3736646.5317341601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-15569.360548892333</v>
      </c>
      <c r="L1593" s="444">
        <f t="shared" ca="1" si="132"/>
        <v>-3752215.8922830527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-3752215.8922830527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-15634.232884512721</v>
      </c>
      <c r="L1594" s="444">
        <f t="shared" ca="1" si="132"/>
        <v>-3767850.1251675654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-3767850.1251675654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-15699.375521531523</v>
      </c>
      <c r="L1595" s="444">
        <f t="shared" ca="1" si="132"/>
        <v>-3783549.5006890967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-3783549.5006890967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-15764.78958620457</v>
      </c>
      <c r="L1596" s="444">
        <f t="shared" ca="1" si="132"/>
        <v>-3799314.2902753013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-3799314.2902753013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-15830.476209480423</v>
      </c>
      <c r="L1597" s="444">
        <f t="shared" ca="1" si="132"/>
        <v>-3815144.7664847816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-3815144.7664847816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-15896.436527019923</v>
      </c>
      <c r="L1598" s="444">
        <f t="shared" ca="1" si="132"/>
        <v>-3831041.2030118015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-3831041.2030118015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-15962.671679215839</v>
      </c>
      <c r="L1599" s="444">
        <f t="shared" ca="1" si="132"/>
        <v>-3847003.8746910174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-3847003.8746910174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-16029.182811212571</v>
      </c>
      <c r="L1600" s="444">
        <f t="shared" ca="1" si="132"/>
        <v>-3863033.0575022302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-3863033.0575022302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-16095.971072925959</v>
      </c>
      <c r="L1601" s="444">
        <f t="shared" ca="1" si="132"/>
        <v>-3879129.0285751563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-3879129.0285751563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-16163.03761906315</v>
      </c>
      <c r="L1602" s="444">
        <f t="shared" ca="1" si="132"/>
        <v>-3895292.0661942195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-3895292.0661942195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-16230.383609142582</v>
      </c>
      <c r="L1603" s="444">
        <f t="shared" ca="1" si="132"/>
        <v>-3911522.4498033621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-3911522.4498033621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-16298.010207514009</v>
      </c>
      <c r="L1604" s="444">
        <f t="shared" ca="1" si="132"/>
        <v>-3927820.4600108759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-3927820.4600108759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-16365.918583378649</v>
      </c>
      <c r="L1605" s="444">
        <f t="shared" ca="1" si="132"/>
        <v>-3944186.3785942546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-3944186.3785942546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-16434.109910809395</v>
      </c>
      <c r="L1606" s="444">
        <f t="shared" ca="1" si="132"/>
        <v>-3960620.488505064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-3960620.488505064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-16502.585368771099</v>
      </c>
      <c r="L1607" s="444">
        <f t="shared" ca="1" si="132"/>
        <v>-3977123.0738738352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-3977123.0738738352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-16571.346141140981</v>
      </c>
      <c r="L1608" s="444">
        <f t="shared" ca="1" si="132"/>
        <v>-3993694.4200149761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-3993694.4200149761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-16640.393416729068</v>
      </c>
      <c r="L1609" s="444">
        <f t="shared" ca="1" si="132"/>
        <v>-4010334.8134317053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-4010334.8134317053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-16709.728389298773</v>
      </c>
      <c r="L1610" s="444">
        <f t="shared" ca="1" si="132"/>
        <v>-4027044.5418210039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-4027044.5418210039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-16779.352257587514</v>
      </c>
      <c r="L1611" s="444">
        <f t="shared" ca="1" si="132"/>
        <v>-4043823.8940785914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-4043823.8940785914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-16849.266225327465</v>
      </c>
      <c r="L1612" s="444">
        <f t="shared" ca="1" si="132"/>
        <v>-4060673.1603039186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-4060673.1603039186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-16919.471501266329</v>
      </c>
      <c r="L1613" s="444">
        <f t="shared" ca="1" si="132"/>
        <v>-4077592.6318051848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-4077592.6318051848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-16989.969299188269</v>
      </c>
      <c r="L1614" s="444">
        <f t="shared" ca="1" si="132"/>
        <v>-4094582.6011043731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-4094582.6011043731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-17060.760837934889</v>
      </c>
      <c r="L1615" s="444">
        <f t="shared" ca="1" si="132"/>
        <v>-4111643.361942308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-4111643.361942308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-17131.847341426284</v>
      </c>
      <c r="L1616" s="444">
        <f t="shared" ca="1" si="132"/>
        <v>-4128775.2092837342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-4128775.2092837342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-17203.230038682224</v>
      </c>
      <c r="L1617" s="444">
        <f t="shared" ca="1" si="132"/>
        <v>-4145978.4393224162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-4145978.4393224162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-17274.9101638434</v>
      </c>
      <c r="L1618" s="444">
        <f t="shared" ca="1" si="132"/>
        <v>-4163253.3494862597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-4163253.3494862597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-17346.88895619275</v>
      </c>
      <c r="L1619" s="444">
        <f t="shared" ca="1" si="132"/>
        <v>-4180600.2384424526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-4180600.2384424526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-17419.167660176885</v>
      </c>
      <c r="L1620" s="444">
        <f t="shared" ca="1" si="132"/>
        <v>-4198019.4061026294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-4198019.4061026294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-17491.747525427621</v>
      </c>
      <c r="L1621" s="444">
        <f t="shared" ca="1" si="132"/>
        <v>-4215511.1536280569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-4215511.1536280569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-17564.629806783571</v>
      </c>
      <c r="L1622" s="444">
        <f t="shared" ca="1" si="132"/>
        <v>-4233075.7834348409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-4233075.7834348409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-17637.815764311836</v>
      </c>
      <c r="L1623" s="444">
        <f t="shared" ca="1" si="132"/>
        <v>-4250713.5991991526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-4250713.5991991526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-17711.3066633298</v>
      </c>
      <c r="L1624" s="444">
        <f t="shared" ca="1" si="132"/>
        <v>-4268424.9058624823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-4268424.9058624823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-17785.103774427011</v>
      </c>
      <c r="L1625" s="444">
        <f t="shared" ca="1" si="132"/>
        <v>-4286210.0096369097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-4286210.0096369097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-17859.208373487123</v>
      </c>
      <c r="L1626" s="444">
        <f t="shared" ca="1" si="132"/>
        <v>-4304069.2180103967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-4304069.2180103967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-17933.621741709987</v>
      </c>
      <c r="L1627" s="444">
        <f t="shared" ca="1" si="132"/>
        <v>-4322002.8397521069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-4322002.8397521069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-18008.345165633778</v>
      </c>
      <c r="L1628" s="444">
        <f t="shared" ca="1" si="132"/>
        <v>-4340011.1849177405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-4340011.1849177405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-18083.379937157253</v>
      </c>
      <c r="L1629" s="444">
        <f t="shared" ca="1" si="132"/>
        <v>-4358094.5648548976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-4358094.5648548976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-18158.727353562073</v>
      </c>
      <c r="L1630" s="444">
        <f t="shared" ca="1" si="132"/>
        <v>-4376253.2922084592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-4376253.2922084592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-18234.388717535247</v>
      </c>
      <c r="L1631" s="444">
        <f t="shared" ca="1" si="132"/>
        <v>-4394487.6809259942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-4394487.6809259942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-18310.365337191641</v>
      </c>
      <c r="L1632" s="444">
        <f t="shared" ca="1" si="132"/>
        <v>-4412798.0462631863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-4412798.0462631863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-18386.658526096609</v>
      </c>
      <c r="L1633" s="444">
        <f t="shared" ca="1" si="132"/>
        <v>-4431184.7047892828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-4431184.7047892828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-18463.269603288678</v>
      </c>
      <c r="L1634" s="444">
        <f t="shared" ca="1" si="132"/>
        <v>-4449647.9743925715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-4449647.9743925715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-18540.199893302382</v>
      </c>
      <c r="L1635" s="444">
        <f t="shared" ca="1" si="132"/>
        <v>-4468188.1742858738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-4468188.1742858738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-18617.450726191142</v>
      </c>
      <c r="L1636" s="444">
        <f t="shared" ca="1" si="132"/>
        <v>-4486805.6250120653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-4486805.6250120653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-18695.023437550273</v>
      </c>
      <c r="L1637" s="444">
        <f t="shared" ca="1" si="132"/>
        <v>-4505500.6484496156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-4505500.6484496156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-18772.919368540064</v>
      </c>
      <c r="L1638" s="444">
        <f t="shared" ca="1" si="132"/>
        <v>-4524273.5678181555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-4524273.5678181555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-18851.139865908983</v>
      </c>
      <c r="L1639" s="444">
        <f t="shared" ca="1" si="132"/>
        <v>-4543124.7076840643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-4543124.7076840643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-18929.686282016934</v>
      </c>
      <c r="L1640" s="444">
        <f t="shared" ca="1" si="132"/>
        <v>-4562054.3939660816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-4562054.3939660816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-19008.559974858672</v>
      </c>
      <c r="L1641" s="444">
        <f t="shared" ca="1" si="132"/>
        <v>-4581062.9539409401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-4581062.9539409401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-19087.762308087251</v>
      </c>
      <c r="L1642" s="444">
        <f t="shared" ca="1" si="132"/>
        <v>-4600150.7162490273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-4600150.7162490273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-19167.294651037613</v>
      </c>
      <c r="L1643" s="444">
        <f t="shared" ca="1" si="132"/>
        <v>-4619318.0109000653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-4619318.0109000653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-19247.158378750271</v>
      </c>
      <c r="L1644" s="444">
        <f t="shared" ca="1" si="132"/>
        <v>-4638565.1692788154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-4638565.1692788154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-19327.354871995063</v>
      </c>
      <c r="L1645" s="444">
        <f t="shared" ca="1" si="132"/>
        <v>-4657892.5241508102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-4657892.5241508102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-19407.885517295043</v>
      </c>
      <c r="L1646" s="444">
        <f t="shared" ca="1" si="132"/>
        <v>-4677300.4096681057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-4677300.4096681057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-19488.751706950439</v>
      </c>
      <c r="L1647" s="444">
        <f t="shared" ca="1" si="132"/>
        <v>-4696789.161375056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-4696789.161375056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-19569.954839062731</v>
      </c>
      <c r="L1648" s="444">
        <f t="shared" ca="1" si="132"/>
        <v>-4716359.1162141189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-4716359.1162141189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-19651.496317558827</v>
      </c>
      <c r="L1649" s="444">
        <f t="shared" ca="1" si="132"/>
        <v>-4736010.6125316778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-4736010.6125316778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-19733.377552215323</v>
      </c>
      <c r="L1650" s="444">
        <f t="shared" ca="1" si="132"/>
        <v>-4755743.9900838928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-4755743.9900838928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-19815.599958682888</v>
      </c>
      <c r="L1651" s="444">
        <f t="shared" ca="1" si="132"/>
        <v>-4775559.5900425753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-4775559.5900425753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-19898.16495851073</v>
      </c>
      <c r="L1652" s="444">
        <f t="shared" ca="1" si="132"/>
        <v>-4795457.7550010858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-4795457.7550010858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-19981.073979171189</v>
      </c>
      <c r="L1653" s="444">
        <f t="shared" ca="1" si="132"/>
        <v>-4815438.8289802568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-4815438.8289802568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-20064.328454084403</v>
      </c>
      <c r="L1654" s="444">
        <f t="shared" ca="1" si="132"/>
        <v>-4835503.1574343415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-4835503.1574343415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-20147.929822643091</v>
      </c>
      <c r="L1655" s="444">
        <f t="shared" ca="1" si="132"/>
        <v>-4855651.0872569848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-4855651.0872569848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-20231.879530237435</v>
      </c>
      <c r="L1656" s="444">
        <f t="shared" ca="1" si="132"/>
        <v>-4875882.9667872218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-4875882.9667872218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-20316.17902828009</v>
      </c>
      <c r="L1657" s="444">
        <f t="shared" ca="1" si="132"/>
        <v>-4896199.1458155019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-4896199.1458155019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-20400.829774231257</v>
      </c>
      <c r="L1658" s="444">
        <f t="shared" ca="1" si="132"/>
        <v>-4916599.9755897336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-4916599.9755897336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-20485.833231623888</v>
      </c>
      <c r="L1659" s="444">
        <f t="shared" ca="1" si="132"/>
        <v>-4937085.8088213578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-4937085.8088213578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-20571.190870088991</v>
      </c>
      <c r="L1660" s="444">
        <f t="shared" ca="1" si="132"/>
        <v>-4957656.9996914472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-4957656.9996914472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-20656.904165381031</v>
      </c>
      <c r="L1661" s="444">
        <f t="shared" ca="1" si="132"/>
        <v>-4978313.9038568279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-4978313.9038568279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-20742.974599403449</v>
      </c>
      <c r="L1662" s="444">
        <f t="shared" ca="1" si="132"/>
        <v>-4999056.8784562312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-4999056.8784562312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-20829.403660234297</v>
      </c>
      <c r="L1663" s="444">
        <f t="shared" ca="1" si="132"/>
        <v>-5019886.2821164653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-5019886.2821164653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-20916.192842151937</v>
      </c>
      <c r="L1664" s="444">
        <f t="shared" ca="1" si="132"/>
        <v>-5040802.4749586172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-5040802.4749586172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-21003.343645660905</v>
      </c>
      <c r="L1665" s="444">
        <f t="shared" ca="1" si="132"/>
        <v>-5061805.8186042784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-5061805.8186042784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-21090.857577517825</v>
      </c>
      <c r="L1666" s="444">
        <f t="shared" ca="1" si="132"/>
        <v>-5082896.676181796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-5082896.676181796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-21178.736150757482</v>
      </c>
      <c r="L1667" s="444">
        <f t="shared" ca="1" si="132"/>
        <v>-5104075.4123325534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-5104075.4123325534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-21266.980884718971</v>
      </c>
      <c r="L1668" s="444">
        <f t="shared" ca="1" si="132"/>
        <v>-5125342.3932172721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-5125342.3932172721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-21355.593305071969</v>
      </c>
      <c r="L1669" s="444">
        <f t="shared" ca="1" si="132"/>
        <v>-5146697.9865223439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-5146697.9865223439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-21444.574943843101</v>
      </c>
      <c r="L1670" s="444">
        <f t="shared" ca="1" si="132"/>
        <v>-5168142.5614661872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-5168142.5614661872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-21533.927339442445</v>
      </c>
      <c r="L1671" s="444">
        <f t="shared" ca="1" si="132"/>
        <v>-5189676.4888056293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-5189676.4888056293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-21623.65203669012</v>
      </c>
      <c r="L1672" s="444">
        <f t="shared" ca="1" si="132"/>
        <v>-5211300.1408423195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-5211300.1408423195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-21713.750586842998</v>
      </c>
      <c r="L1673" s="444">
        <f t="shared" ca="1" si="132"/>
        <v>-5233013.8914291626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-5233013.8914291626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-21804.22454762151</v>
      </c>
      <c r="L1674" s="444">
        <f t="shared" ca="1" si="132"/>
        <v>-5254818.1159767844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-5254818.1159767844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-21895.0754832366</v>
      </c>
      <c r="L1675" s="444">
        <f t="shared" ca="1" si="132"/>
        <v>-5276713.1914600208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-5276713.1914600208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-21986.304964416755</v>
      </c>
      <c r="L1676" s="444">
        <f t="shared" ca="1" si="132"/>
        <v>-5298699.4964244375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-5298699.4964244375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-22077.914568435157</v>
      </c>
      <c r="L1677" s="444">
        <f t="shared" ca="1" si="132"/>
        <v>-5320777.4109928729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-5320777.4109928729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-22169.905879136972</v>
      </c>
      <c r="L1678" s="444">
        <f t="shared" ca="1" si="132"/>
        <v>-5342947.31687201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-5342947.31687201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-22262.280486966709</v>
      </c>
      <c r="L1679" s="444">
        <f t="shared" ca="1" si="132"/>
        <v>-5365209.5973589765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-5365209.5973589765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-22355.039988995733</v>
      </c>
      <c r="L1680" s="444">
        <f t="shared" ca="1" si="132"/>
        <v>-5387564.637347972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-5387564.637347972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-22448.185988949885</v>
      </c>
      <c r="L1681" s="444">
        <f t="shared" ca="1" si="132"/>
        <v>-5410012.8233369216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-5410012.8233369216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-22541.720097237172</v>
      </c>
      <c r="L1682" s="444">
        <f t="shared" ca="1" si="132"/>
        <v>-5432554.5434341589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-5432554.5434341589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-22635.643930975661</v>
      </c>
      <c r="L1683" s="444">
        <f t="shared" ca="1" si="132"/>
        <v>-5455190.1873651342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-5455190.1873651342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-22729.959114021392</v>
      </c>
      <c r="L1684" s="444">
        <f t="shared" ca="1" si="132"/>
        <v>-5477920.1464791559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-5477920.1464791559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-22824.667276996483</v>
      </c>
      <c r="L1685" s="444">
        <f t="shared" ca="1" si="132"/>
        <v>-5500744.8137561521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-5500744.8137561521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-22919.770057317299</v>
      </c>
      <c r="L1686" s="444">
        <f t="shared" ca="1" si="132"/>
        <v>-5523664.5838134689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-5523664.5838134689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-23015.269099222787</v>
      </c>
      <c r="L1687" s="444">
        <f t="shared" ca="1" si="132"/>
        <v>-5546679.8529126914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-5546679.8529126914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-23111.166053802881</v>
      </c>
      <c r="L1688" s="444">
        <f t="shared" ca="1" si="132"/>
        <v>-5569791.0189664941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-5569791.0189664941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-23207.462579027058</v>
      </c>
      <c r="L1689" s="444">
        <f t="shared" ca="1" si="132"/>
        <v>-5592998.4815455209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-5592998.4815455209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-23304.160339773003</v>
      </c>
      <c r="L1690" s="444">
        <f t="shared" ca="1" si="132"/>
        <v>-5616302.6418852936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-5616302.6418852936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-23401.261007855392</v>
      </c>
      <c r="L1691" s="444">
        <f t="shared" ca="1" si="132"/>
        <v>-5639703.9028931493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-5639703.9028931493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-23498.766262054789</v>
      </c>
      <c r="L1692" s="444">
        <f t="shared" ca="1" si="132"/>
        <v>-5663202.6691552037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-5663202.6691552037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-23596.677788146681</v>
      </c>
      <c r="L1693" s="444">
        <f t="shared" ca="1" si="132"/>
        <v>-5686799.3469433505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-5686799.3469433505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-23694.997278930627</v>
      </c>
      <c r="L1694" s="444">
        <f t="shared" ca="1" si="132"/>
        <v>-5710494.3442222811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-5710494.3442222811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-23793.726434259504</v>
      </c>
      <c r="L1695" s="444">
        <f t="shared" ca="1" si="132"/>
        <v>-5734288.0706565408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-5734288.0706565408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-23892.866961068921</v>
      </c>
      <c r="L1696" s="444">
        <f t="shared" ca="1" si="132"/>
        <v>-5758180.9376176093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-5758180.9376176093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-23992.420573406704</v>
      </c>
      <c r="L1697" s="444">
        <f t="shared" ca="1" si="132"/>
        <v>-5782173.3581910161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-5782173.3581910161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-24092.388992462566</v>
      </c>
      <c r="L1698" s="444">
        <f t="shared" ca="1" si="132"/>
        <v>-5806265.7471834784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-5806265.7471834784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-24192.773946597827</v>
      </c>
      <c r="L1699" s="444">
        <f t="shared" ca="1" si="132"/>
        <v>-5830458.5211300766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-5830458.5211300766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-24293.57717137532</v>
      </c>
      <c r="L1700" s="444">
        <f t="shared" ca="1" si="132"/>
        <v>-5854752.0983014517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-5854752.0983014517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-24394.800409589381</v>
      </c>
      <c r="L1701" s="444">
        <f t="shared" ca="1" si="132"/>
        <v>-5879146.8987110406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-5879146.8987110406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-24496.445411296001</v>
      </c>
      <c r="L1702" s="444">
        <f t="shared" ca="1" si="132"/>
        <v>-5903643.3441223362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-5903643.3441223362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-24598.513933843067</v>
      </c>
      <c r="L1703" s="444">
        <f t="shared" ca="1" si="132"/>
        <v>-5928241.8580561792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-5928241.8580561792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-24701.007741900747</v>
      </c>
      <c r="L1704" s="444">
        <f t="shared" ca="1" si="132"/>
        <v>-5952942.8657980803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-5952942.8657980803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-24803.928607492002</v>
      </c>
      <c r="L1705" s="444">
        <f t="shared" ca="1" si="132"/>
        <v>-5977746.7944055721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-5977746.7944055721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-24907.278310023215</v>
      </c>
      <c r="L1706" s="444">
        <f t="shared" ca="1" si="132"/>
        <v>-6002654.0727155954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-6002654.0727155954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-25011.058636314981</v>
      </c>
      <c r="L1707" s="444">
        <f t="shared" ca="1" si="132"/>
        <v>-6027665.1313519105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-6027665.1313519105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-25115.271380632959</v>
      </c>
      <c r="L1708" s="444">
        <f t="shared" ca="1" si="132"/>
        <v>-6052780.4027325436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-6052780.4027325436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-25219.918344718932</v>
      </c>
      <c r="L1709" s="444">
        <f t="shared" ca="1" si="132"/>
        <v>-6078000.321077263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-6078000.321077263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-25325.00133782193</v>
      </c>
      <c r="L1710" s="444">
        <f t="shared" ca="1" si="132"/>
        <v>-6103325.3224150846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-6103325.3224150846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-25430.522176729519</v>
      </c>
      <c r="L1711" s="444">
        <f t="shared" ca="1" si="132"/>
        <v>-6128755.8445918141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-6128755.8445918141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-25536.482685799227</v>
      </c>
      <c r="L1712" s="444">
        <f t="shared" ca="1" si="132"/>
        <v>-6154292.3272776129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-6154292.3272776129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-25642.884696990055</v>
      </c>
      <c r="L1713" s="444">
        <f t="shared" ca="1" si="132"/>
        <v>-6179935.2119746031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-6179935.2119746031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-25749.73004989418</v>
      </c>
      <c r="L1714" s="444">
        <f t="shared" ca="1" si="132"/>
        <v>-6205684.9420244973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-6205684.9420244973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-25857.020591768738</v>
      </c>
      <c r="L1715" s="444">
        <f t="shared" ca="1" si="132"/>
        <v>-6231541.9626162658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-6231541.9626162658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-25964.758177567775</v>
      </c>
      <c r="L1716" s="444">
        <f t="shared" ca="1" si="132"/>
        <v>-6257506.720793834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-6257506.720793834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-26072.944669974309</v>
      </c>
      <c r="L1717" s="444">
        <f t="shared" ca="1" si="132"/>
        <v>-6283579.665463808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-6283579.665463808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-26181.581939432534</v>
      </c>
      <c r="L1718" s="444">
        <f t="shared" ca="1" si="132"/>
        <v>-6309761.2474032408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-6309761.2474032408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-26290.671864180171</v>
      </c>
      <c r="L1719" s="444">
        <f t="shared" ca="1" si="132"/>
        <v>-6336051.9192674207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-6336051.9192674207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-26400.21633028092</v>
      </c>
      <c r="L1720" s="444">
        <f t="shared" ca="1" si="132"/>
        <v>-6362452.1355977012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-6362452.1355977012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-26510.217231657087</v>
      </c>
      <c r="L1721" s="444">
        <f t="shared" ca="1" si="132"/>
        <v>-6388962.3528293585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-6388962.3528293585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-26620.676470122326</v>
      </c>
      <c r="L1722" s="444">
        <f t="shared" ca="1" si="132"/>
        <v>-6415583.0292994808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-6415583.0292994808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-26731.595955414505</v>
      </c>
      <c r="L1723" s="444">
        <f t="shared" ca="1" si="132"/>
        <v>-6442314.6252548955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-6442314.6252548955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-26842.977605228731</v>
      </c>
      <c r="L1724" s="444">
        <f t="shared" ca="1" si="132"/>
        <v>-6469157.6028601239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-6469157.6028601239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-26954.823345250516</v>
      </c>
      <c r="L1725" s="444">
        <f t="shared" ca="1" si="132"/>
        <v>-6496112.4262053743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-6496112.4262053743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-27067.135109189057</v>
      </c>
      <c r="L1726" s="444">
        <f t="shared" ca="1" si="132"/>
        <v>-6523179.5613145633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-6523179.5613145633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-27179.914838810681</v>
      </c>
      <c r="L1727" s="444">
        <f t="shared" ca="1" si="132"/>
        <v>-6550359.4761533737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-6550359.4761533737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-27293.164483972392</v>
      </c>
      <c r="L1728" s="444">
        <f t="shared" ca="1" si="132"/>
        <v>-6577652.6406373465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-6577652.6406373465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-27406.88600265561</v>
      </c>
      <c r="L1729" s="444">
        <f t="shared" ca="1" si="132"/>
        <v>-6605059.5266400026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-6605059.5266400026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-27521.081361000011</v>
      </c>
      <c r="L1730" s="444">
        <f t="shared" ca="1" si="132"/>
        <v>-6632580.608001003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-6632580.608001003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-27635.752533337516</v>
      </c>
      <c r="L1731" s="444">
        <f t="shared" ca="1" si="132"/>
        <v>-6660216.3605343401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-6660216.3605343401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-27750.901502226418</v>
      </c>
      <c r="L1732" s="444">
        <f t="shared" ca="1" si="132"/>
        <v>-6687967.2620365666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-6687967.2620365666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-27866.530258485695</v>
      </c>
      <c r="L1733" s="444">
        <f t="shared" ca="1" si="132"/>
        <v>-6715833.7922950527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-6715833.7922950527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-27982.64080122939</v>
      </c>
      <c r="L1734" s="444">
        <f t="shared" ca="1" si="132"/>
        <v>-6743816.4330962822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-6743816.4330962822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-28099.235137901174</v>
      </c>
      <c r="L1735" s="444">
        <f t="shared" ca="1" si="132"/>
        <v>-6771915.6682341835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-6771915.6682341835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-28216.315284309097</v>
      </c>
      <c r="L1736" s="444">
        <f t="shared" ca="1" si="132"/>
        <v>-6800131.9835184924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-6800131.9835184924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-28333.883264660384</v>
      </c>
      <c r="L1737" s="444">
        <f t="shared" ca="1" si="132"/>
        <v>-6828465.8667831533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-6828465.8667831533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-28451.941111596472</v>
      </c>
      <c r="L1738" s="444">
        <f t="shared" ca="1" si="132"/>
        <v>-6856917.8078947496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-6856917.8078947496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-28570.490866228123</v>
      </c>
      <c r="L1739" s="444">
        <f t="shared" ca="1" si="132"/>
        <v>-6885488.2987609776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-6885488.2987609776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-28689.534578170744</v>
      </c>
      <c r="L1740" s="444">
        <f t="shared" ca="1" si="132"/>
        <v>-6914177.8333391482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-6914177.8333391482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-28809.074305579779</v>
      </c>
      <c r="L1741" s="444">
        <f t="shared" ca="1" si="132"/>
        <v>-6942986.9076447282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-6942986.9076447282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-28929.112115186366</v>
      </c>
      <c r="L1742" s="444">
        <f t="shared" ca="1" si="132"/>
        <v>-6971916.0197599148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-6971916.0197599148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-29049.650082332977</v>
      </c>
      <c r="L1743" s="444">
        <f t="shared" ca="1" si="132"/>
        <v>-7000965.6698422479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-7000965.6698422479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-29170.690291009367</v>
      </c>
      <c r="L1744" s="444">
        <f t="shared" ca="1" si="132"/>
        <v>-7030136.3601332568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-7030136.3601332568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-29292.234833888564</v>
      </c>
      <c r="L1745" s="444">
        <f t="shared" ca="1" si="132"/>
        <v>-7059428.5949671455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-7059428.5949671455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-29414.285812363101</v>
      </c>
      <c r="L1746" s="444">
        <f t="shared" ca="1" si="132"/>
        <v>-7088842.8807795085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-7088842.8807795085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-29536.845336581286</v>
      </c>
      <c r="L1747" s="444">
        <f t="shared" ca="1" si="132"/>
        <v>-7118379.7261160901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-7118379.7261160901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-29659.91552548371</v>
      </c>
      <c r="L1748" s="444">
        <f t="shared" ca="1" si="132"/>
        <v>-7148039.641641574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-7148039.641641574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-29783.498506839893</v>
      </c>
      <c r="L1749" s="444">
        <f t="shared" ca="1" si="132"/>
        <v>-7177823.1401484143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-7177823.1401484143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-29907.596417285058</v>
      </c>
      <c r="L1750" s="444">
        <f t="shared" ca="1" si="132"/>
        <v>-7207730.7365656998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-7207730.7365656998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-30032.211402357083</v>
      </c>
      <c r="L1751" s="444">
        <f t="shared" ca="1" si="132"/>
        <v>-7237762.9479680564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-7237762.9479680564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-30157.345616533566</v>
      </c>
      <c r="L1752" s="444">
        <f t="shared" ca="1" si="132"/>
        <v>-7267920.2935845898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-7267920.2935845898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-30283.001223269122</v>
      </c>
      <c r="L1753" s="444">
        <f t="shared" ca="1" si="132"/>
        <v>-7298203.2948078588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-7298203.2948078588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-30409.180395032741</v>
      </c>
      <c r="L1754" s="444">
        <f t="shared" ca="1" si="132"/>
        <v>-7328612.475202891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-7328612.475202891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-30535.885313345378</v>
      </c>
      <c r="L1755" s="444">
        <f t="shared" ca="1" si="132"/>
        <v>-7359148.3605162362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-7359148.3605162362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-30663.118168817651</v>
      </c>
      <c r="L1756" s="444">
        <f t="shared" ca="1" si="132"/>
        <v>-7389811.478685054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-7389811.478685054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-30790.881161187728</v>
      </c>
      <c r="L1757" s="444">
        <f t="shared" ca="1" si="132"/>
        <v>-7420602.3598462418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-7420602.3598462418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-30919.176499359339</v>
      </c>
      <c r="L1758" s="444">
        <f t="shared" ca="1" si="132"/>
        <v>-7451521.5363456011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-7451521.5363456011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-31048.006401440005</v>
      </c>
      <c r="L1759" s="444">
        <f t="shared" ca="1" si="132"/>
        <v>-7482569.5427470412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-7482569.5427470412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-31177.373094779341</v>
      </c>
      <c r="L1760" s="444">
        <f t="shared" ca="1" si="132"/>
        <v>-7513746.9158418206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-7513746.9158418206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-31307.278816007587</v>
      </c>
      <c r="L1761" s="444">
        <f t="shared" ca="1" si="132"/>
        <v>-7545054.1946578287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-7545054.1946578287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-31437.725811074284</v>
      </c>
      <c r="L1762" s="444">
        <f t="shared" ca="1" si="132"/>
        <v>-7576491.9204689031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-7576491.9204689031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-31568.716335287096</v>
      </c>
      <c r="L1763" s="444">
        <f t="shared" ca="1" si="132"/>
        <v>-7608060.6368041905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-7608060.6368041905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-31700.252653350792</v>
      </c>
      <c r="L1764" s="444">
        <f t="shared" ca="1" si="132"/>
        <v>-7639760.8894575415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-7639760.8894575415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-31832.337039406422</v>
      </c>
      <c r="L1765" s="444">
        <f t="shared" ca="1" si="132"/>
        <v>-7671593.2264969479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-7671593.2264969479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-31964.971777070612</v>
      </c>
      <c r="L1766" s="444">
        <f t="shared" ca="1" si="132"/>
        <v>-7703558.1982740182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-7703558.1982740182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-32098.159159475079</v>
      </c>
      <c r="L1767" s="444">
        <f t="shared" ca="1" si="132"/>
        <v>-7735656.3574334932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-7735656.3574334932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-32231.901489306223</v>
      </c>
      <c r="L1768" s="444">
        <f t="shared" ca="1" si="132"/>
        <v>-7767888.2589227995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-7767888.2589227995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-32366.201078844999</v>
      </c>
      <c r="L1769" s="444">
        <f t="shared" ca="1" si="132"/>
        <v>-7800254.4600016447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-7800254.4600016447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-32501.060250006849</v>
      </c>
      <c r="L1770" s="444">
        <f t="shared" ca="1" si="132"/>
        <v>-7832755.5202516513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-7832755.5202516513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-32636.481334381875</v>
      </c>
      <c r="L1771" s="444">
        <f t="shared" ca="1" si="132"/>
        <v>-7865392.001586033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-7865392.001586033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-32772.466673275143</v>
      </c>
      <c r="L1772" s="444">
        <f t="shared" ca="1" si="132"/>
        <v>-7898164.4682593085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-7898164.4682593085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-32909.018617747119</v>
      </c>
      <c r="L1773" s="444">
        <f t="shared" ca="1" si="132"/>
        <v>-7931073.4868770558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-7931073.4868770558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-33046.139528654392</v>
      </c>
      <c r="L1774" s="444">
        <f t="shared" ca="1" si="132"/>
        <v>-7964119.6264057104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-7964119.6264057104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-33183.831776690458</v>
      </c>
      <c r="L1775" s="444">
        <f t="shared" ca="1" si="132"/>
        <v>-7997303.458182401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-7997303.458182401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-33322.097742426675</v>
      </c>
      <c r="L1776" s="444">
        <f t="shared" ca="1" si="132"/>
        <v>-8030625.5559248272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-8030625.5559248272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-33460.93981635345</v>
      </c>
      <c r="L1777" s="444">
        <f t="shared" ca="1" si="132"/>
        <v>-8064086.4957411811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-8064086.4957411811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-33600.360398921584</v>
      </c>
      <c r="L1778" s="444">
        <f t="shared" ca="1" si="132"/>
        <v>-8097686.8561401023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-8097686.8561401023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-33740.361900583761</v>
      </c>
      <c r="L1779" s="444">
        <f t="shared" ca="1" si="132"/>
        <v>-8131427.2180406861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-8131427.2180406861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-33880.946741836189</v>
      </c>
      <c r="L1780" s="444">
        <f t="shared" ca="1" si="132"/>
        <v>-8165308.1647825222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-8165308.1647825222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-34022.11735326051</v>
      </c>
      <c r="L1781" s="444">
        <f t="shared" ca="1" si="132"/>
        <v>-8199330.2821357828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-8199330.2821357828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-34163.876175565754</v>
      </c>
      <c r="L1782" s="444">
        <f t="shared" ca="1" si="132"/>
        <v>-8233494.1583113484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-8233494.1583113484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-34306.225659630618</v>
      </c>
      <c r="L1783" s="444">
        <f t="shared" ca="1" si="132"/>
        <v>-8267800.3839709787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-8267800.3839709787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-34449.168266545741</v>
      </c>
      <c r="L1784" s="444">
        <f t="shared" ca="1" si="132"/>
        <v>-8302249.5522375247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-8302249.5522375247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-34592.706467656353</v>
      </c>
      <c r="L1785" s="444">
        <f t="shared" ca="1" si="132"/>
        <v>-8336842.2587051811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-8336842.2587051811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-34736.842744604917</v>
      </c>
      <c r="L1786" s="444">
        <f t="shared" ca="1" si="132"/>
        <v>-8371579.1014497858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-8371579.1014497858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-34881.579589374109</v>
      </c>
      <c r="L1787" s="444">
        <f t="shared" ca="1" si="132"/>
        <v>-8406460.6810391601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-8406460.6810391601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-35026.919504329831</v>
      </c>
      <c r="L1788" s="444">
        <f t="shared" ca="1" si="132"/>
        <v>-8441487.6005434897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-8441487.6005434897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-35172.865002264538</v>
      </c>
      <c r="L1789" s="444">
        <f t="shared" ca="1" si="132"/>
        <v>-8476660.4655457549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-8476660.4655457549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-35319.418606440646</v>
      </c>
      <c r="L1790" s="444">
        <f t="shared" ca="1" si="132"/>
        <v>-8511979.8841521963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-8511979.8841521963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-35466.58285063415</v>
      </c>
      <c r="L1791" s="444">
        <f t="shared" ca="1" si="132"/>
        <v>-8547446.4670028314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-8547446.4670028314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-35614.360279178465</v>
      </c>
      <c r="L1792" s="444">
        <f t="shared" ca="1" si="132"/>
        <v>-8583060.8272820096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-8583060.8272820096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-35762.75344700837</v>
      </c>
      <c r="L1793" s="444">
        <f t="shared" ref="L1793:L2047" ca="1" si="137">I1793-J1793+K1793</f>
        <v>-8618823.5807290189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-8618823.5807290189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-35911.764919704248</v>
      </c>
      <c r="L1794" s="444">
        <f t="shared" ca="1" si="137"/>
        <v>-8654735.3456487227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-8654735.3456487227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-36061.397273536342</v>
      </c>
      <c r="L1795" s="444">
        <f t="shared" ca="1" si="137"/>
        <v>-8690796.7429222595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-8690796.7429222595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-36211.653095509413</v>
      </c>
      <c r="L1796" s="444">
        <f t="shared" ca="1" si="137"/>
        <v>-8727008.3960177694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-8727008.3960177694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-36362.534983407371</v>
      </c>
      <c r="L1797" s="444">
        <f t="shared" ca="1" si="137"/>
        <v>-8763370.9310011771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-8763370.9310011771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-36514.045545838235</v>
      </c>
      <c r="L1798" s="444">
        <f t="shared" ca="1" si="137"/>
        <v>-8799884.9765470158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-8799884.9765470158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-36666.187402279233</v>
      </c>
      <c r="L1799" s="444">
        <f t="shared" ca="1" si="137"/>
        <v>-8836551.1639492959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-8836551.1639492959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-36818.963183122069</v>
      </c>
      <c r="L1800" s="444">
        <f t="shared" ca="1" si="137"/>
        <v>-8873370.1271324176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-8873370.1271324176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-36972.375529718403</v>
      </c>
      <c r="L1801" s="444">
        <f t="shared" ca="1" si="137"/>
        <v>-8910342.5026621353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-8910342.5026621353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-37126.427094425562</v>
      </c>
      <c r="L1802" s="444">
        <f t="shared" ca="1" si="137"/>
        <v>-8947468.9297565613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-8947468.9297565613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-37281.120540652337</v>
      </c>
      <c r="L1803" s="444">
        <f t="shared" ca="1" si="137"/>
        <v>-8984750.0502972137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-8984750.0502972137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-37436.458542905057</v>
      </c>
      <c r="L1804" s="444">
        <f t="shared" ca="1" si="137"/>
        <v>-9022186.5088401195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-9022186.5088401195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-37592.443786833828</v>
      </c>
      <c r="L1805" s="444">
        <f t="shared" ca="1" si="137"/>
        <v>-9059778.9526269529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-9059778.9526269529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-37749.078969278969</v>
      </c>
      <c r="L1806" s="444">
        <f t="shared" ca="1" si="137"/>
        <v>-9097528.0315962322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-9097528.0315962322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-37906.366798317635</v>
      </c>
      <c r="L1807" s="444">
        <f t="shared" ca="1" si="137"/>
        <v>-9135434.3983945493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-9135434.3983945493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-38064.30999331062</v>
      </c>
      <c r="L1808" s="444">
        <f t="shared" ca="1" si="137"/>
        <v>-9173498.7083878592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-9173498.7083878592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-38222.911284949412</v>
      </c>
      <c r="L1809" s="444">
        <f t="shared" ca="1" si="137"/>
        <v>-9211721.6196728088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-9211721.6196728088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-38382.173415303369</v>
      </c>
      <c r="L1810" s="444">
        <f t="shared" ca="1" si="137"/>
        <v>-9250103.793088112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-9250103.793088112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-38542.099137867132</v>
      </c>
      <c r="L1811" s="444">
        <f t="shared" ca="1" si="137"/>
        <v>-9288645.8922259789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-9288645.8922259789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-38702.691217608248</v>
      </c>
      <c r="L1812" s="444">
        <f t="shared" ca="1" si="137"/>
        <v>-9327348.5834435876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-9327348.5834435876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-38863.95243101495</v>
      </c>
      <c r="L1813" s="444">
        <f t="shared" ca="1" si="137"/>
        <v>-9366212.5358746033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-9366212.5358746033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-39025.885566144178</v>
      </c>
      <c r="L1814" s="444">
        <f t="shared" ca="1" si="137"/>
        <v>-9405238.4214407466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-9405238.4214407466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-39188.493422669781</v>
      </c>
      <c r="L1815" s="444">
        <f t="shared" ca="1" si="137"/>
        <v>-9444426.9148634169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-9444426.9148634169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-39351.778811930904</v>
      </c>
      <c r="L1816" s="444">
        <f t="shared" ca="1" si="137"/>
        <v>-9483778.6936753485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-9483778.6936753485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-39515.744556980615</v>
      </c>
      <c r="L1817" s="444">
        <f t="shared" ca="1" si="137"/>
        <v>-9523294.4382323287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-9523294.4382323287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-39680.393492634699</v>
      </c>
      <c r="L1818" s="444">
        <f t="shared" ca="1" si="137"/>
        <v>-9562974.8317249641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-9562974.8317249641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-39845.728465520682</v>
      </c>
      <c r="L1819" s="444">
        <f t="shared" ca="1" si="137"/>
        <v>-9602820.5601904839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-9602820.5601904839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-40011.752334127013</v>
      </c>
      <c r="L1820" s="444">
        <f t="shared" ca="1" si="137"/>
        <v>-9642832.3125246111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-9642832.3125246111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-40178.467968852543</v>
      </c>
      <c r="L1821" s="444">
        <f t="shared" ca="1" si="137"/>
        <v>-9683010.7804934643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-9683010.7804934643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-40345.8782520561</v>
      </c>
      <c r="L1822" s="444">
        <f t="shared" ca="1" si="137"/>
        <v>-9723356.6587455198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-9723356.6587455198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-40513.986078106333</v>
      </c>
      <c r="L1823" s="444">
        <f t="shared" ca="1" si="137"/>
        <v>-9763870.6448236257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-9763870.6448236257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-40682.794353431775</v>
      </c>
      <c r="L1824" s="444">
        <f t="shared" ca="1" si="137"/>
        <v>-9804553.4391770568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-9804553.4391770568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-40852.305996571071</v>
      </c>
      <c r="L1825" s="444">
        <f t="shared" ca="1" si="137"/>
        <v>-9845405.7451736275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-9845405.7451736275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-41022.52393822345</v>
      </c>
      <c r="L1826" s="444">
        <f t="shared" ca="1" si="137"/>
        <v>-9886428.2691118512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-9886428.2691118512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-41193.451121299382</v>
      </c>
      <c r="L1827" s="444">
        <f t="shared" ca="1" si="137"/>
        <v>-9927621.7202331498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-9927621.7202331498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-41365.090500971455</v>
      </c>
      <c r="L1828" s="444">
        <f t="shared" ca="1" si="137"/>
        <v>-9968986.8107341211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-9968986.8107341211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-41537.445044725508</v>
      </c>
      <c r="L1829" s="444">
        <f t="shared" ca="1" si="137"/>
        <v>-10010524.255778847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-10010524.255778847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-41710.517732411863</v>
      </c>
      <c r="L1830" s="444">
        <f t="shared" ca="1" si="137"/>
        <v>-10052234.773511259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-10052234.773511259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-41884.311556296911</v>
      </c>
      <c r="L1831" s="444">
        <f t="shared" ca="1" si="137"/>
        <v>-10094119.085067555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-10094119.085067555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-42058.829521114814</v>
      </c>
      <c r="L1832" s="444">
        <f t="shared" ca="1" si="137"/>
        <v>-10136177.914588669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-10136177.914588669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-42234.074644119457</v>
      </c>
      <c r="L1833" s="444">
        <f t="shared" ca="1" si="137"/>
        <v>-10178411.989232788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-10178411.989232788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-42410.049955136616</v>
      </c>
      <c r="L1834" s="444">
        <f t="shared" ca="1" si="137"/>
        <v>-10220822.039187925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-10220822.039187925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-42586.758496616356</v>
      </c>
      <c r="L1835" s="444">
        <f t="shared" ca="1" si="137"/>
        <v>-10263408.797684541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-10263408.797684541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-42764.203323685586</v>
      </c>
      <c r="L1836" s="444">
        <f t="shared" ca="1" si="137"/>
        <v>-10306173.001008227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-10306173.001008227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-42942.387504200946</v>
      </c>
      <c r="L1837" s="444">
        <f t="shared" ca="1" si="137"/>
        <v>-10349115.388512429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-10349115.388512429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-43121.314118801783</v>
      </c>
      <c r="L1838" s="444">
        <f t="shared" ca="1" si="137"/>
        <v>-10392236.702631231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-10392236.702631231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-43300.986260963466</v>
      </c>
      <c r="L1839" s="444">
        <f t="shared" ca="1" si="137"/>
        <v>-10435537.688892195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-10435537.688892195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-43481.407037050813</v>
      </c>
      <c r="L1840" s="444">
        <f t="shared" ca="1" si="137"/>
        <v>-10479019.095929246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-10479019.095929246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-43662.57956637186</v>
      </c>
      <c r="L1841" s="444">
        <f t="shared" ca="1" si="137"/>
        <v>-10522681.675495619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-10522681.675495619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-43844.506981231745</v>
      </c>
      <c r="L1842" s="444">
        <f t="shared" ca="1" si="137"/>
        <v>-10566526.18247685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-10566526.18247685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-44027.192426986876</v>
      </c>
      <c r="L1843" s="444">
        <f t="shared" ca="1" si="137"/>
        <v>-10610553.374903837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-10610553.374903837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-44210.639062099319</v>
      </c>
      <c r="L1844" s="444">
        <f t="shared" ca="1" si="137"/>
        <v>-10654764.013965936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-10654764.013965936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-44394.850058191398</v>
      </c>
      <c r="L1845" s="444">
        <f t="shared" ca="1" si="137"/>
        <v>-10699158.864024127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-10699158.864024127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-44579.828600100525</v>
      </c>
      <c r="L1846" s="444">
        <f t="shared" ca="1" si="137"/>
        <v>-10743738.692624228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-10743738.692624228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-44765.577885934283</v>
      </c>
      <c r="L1847" s="444">
        <f t="shared" ca="1" si="137"/>
        <v>-10788504.270510163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-10788504.270510163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-44952.101127125679</v>
      </c>
      <c r="L1848" s="444">
        <f t="shared" ca="1" si="137"/>
        <v>-10833456.371637288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-10833456.371637288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-45139.401548488699</v>
      </c>
      <c r="L1849" s="444">
        <f t="shared" ca="1" si="137"/>
        <v>-10878595.773185777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-10878595.773185777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-45327.482388274067</v>
      </c>
      <c r="L1850" s="444">
        <f t="shared" ca="1" si="137"/>
        <v>-10923923.255574051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-10923923.255574051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-45516.346898225216</v>
      </c>
      <c r="L1851" s="444">
        <f t="shared" ca="1" si="137"/>
        <v>-10969439.602472277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-10969439.602472277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-45705.998343634492</v>
      </c>
      <c r="L1852" s="444">
        <f t="shared" ca="1" si="137"/>
        <v>-11015145.600815913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-11015145.600815913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-45896.440003399635</v>
      </c>
      <c r="L1853" s="444">
        <f t="shared" ca="1" si="137"/>
        <v>-11061042.040819312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-11061042.040819312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-46087.675170080467</v>
      </c>
      <c r="L1854" s="444">
        <f t="shared" ca="1" si="137"/>
        <v>-11107129.715989392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-11107129.715989392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-46279.707149955801</v>
      </c>
      <c r="L1855" s="444">
        <f t="shared" ca="1" si="137"/>
        <v>-11153409.423139349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-11153409.423139349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-46472.539263080616</v>
      </c>
      <c r="L1856" s="444">
        <f t="shared" ca="1" si="137"/>
        <v>-11199881.962402429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-11199881.962402429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-46666.174843343455</v>
      </c>
      <c r="L1857" s="444">
        <f t="shared" ca="1" si="137"/>
        <v>-11246548.137245772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-11246548.137245772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-46860.61723852405</v>
      </c>
      <c r="L1858" s="444">
        <f t="shared" ca="1" si="137"/>
        <v>-11293408.754484296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-11293408.754484296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-47055.869810351229</v>
      </c>
      <c r="L1859" s="444">
        <f t="shared" ca="1" si="137"/>
        <v>-11340464.624294648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-11340464.624294648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-47251.935934561036</v>
      </c>
      <c r="L1860" s="444">
        <f t="shared" ca="1" si="137"/>
        <v>-11387716.560229208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-11387716.560229208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-47448.819000955031</v>
      </c>
      <c r="L1861" s="444">
        <f t="shared" ca="1" si="137"/>
        <v>-11435165.379230164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-11435165.379230164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-47646.522413459017</v>
      </c>
      <c r="L1862" s="444">
        <f t="shared" ca="1" si="137"/>
        <v>-11482811.901643623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-11482811.901643623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-47845.049590181763</v>
      </c>
      <c r="L1863" s="444">
        <f t="shared" ca="1" si="137"/>
        <v>-11530656.951233804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-11530656.951233804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-48044.403963474186</v>
      </c>
      <c r="L1864" s="444">
        <f t="shared" ca="1" si="137"/>
        <v>-11578701.355197279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-11578701.355197279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-48244.588979988665</v>
      </c>
      <c r="L1865" s="444">
        <f t="shared" ca="1" si="137"/>
        <v>-11626945.944177268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-11626945.944177268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-48445.608100738616</v>
      </c>
      <c r="L1866" s="444">
        <f t="shared" ca="1" si="137"/>
        <v>-11675391.552278006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-11675391.552278006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-48647.464801158363</v>
      </c>
      <c r="L1867" s="444">
        <f t="shared" ca="1" si="137"/>
        <v>-11724039.017079165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-11724039.017079165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-48850.162571163186</v>
      </c>
      <c r="L1868" s="444">
        <f t="shared" ca="1" si="137"/>
        <v>-11772889.179650329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-11772889.179650329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-49053.704915209702</v>
      </c>
      <c r="L1869" s="444">
        <f t="shared" ca="1" si="137"/>
        <v>-11821942.88456554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-11821942.88456554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-49258.095352356417</v>
      </c>
      <c r="L1870" s="444">
        <f t="shared" ca="1" si="137"/>
        <v>-11871200.979917897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-11871200.979917897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-49463.337416324568</v>
      </c>
      <c r="L1871" s="444">
        <f t="shared" ca="1" si="137"/>
        <v>-11920664.317334222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-11920664.317334222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-49669.434655559256</v>
      </c>
      <c r="L1872" s="444">
        <f t="shared" ca="1" si="137"/>
        <v>-11970333.751989782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-11970333.751989782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-49876.390633290757</v>
      </c>
      <c r="L1873" s="444">
        <f t="shared" ca="1" si="137"/>
        <v>-12020210.142623072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-12020210.142623072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-50084.208927596133</v>
      </c>
      <c r="L1874" s="444">
        <f t="shared" ca="1" si="137"/>
        <v>-12070294.351550668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-12070294.351550668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-50292.893131461118</v>
      </c>
      <c r="L1875" s="444">
        <f t="shared" ca="1" si="137"/>
        <v>-12120587.244682129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-12120587.244682129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-50502.446852842208</v>
      </c>
      <c r="L1876" s="444">
        <f t="shared" ca="1" si="137"/>
        <v>-12171089.691534972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-12171089.691534972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-50712.873714729052</v>
      </c>
      <c r="L1877" s="444">
        <f t="shared" ca="1" si="137"/>
        <v>-12221802.5652497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-12221802.5652497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-50924.177355207081</v>
      </c>
      <c r="L1878" s="444">
        <f t="shared" ca="1" si="137"/>
        <v>-12272726.742604908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-12272726.742604908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-51136.361427520445</v>
      </c>
      <c r="L1879" s="444">
        <f t="shared" ca="1" si="137"/>
        <v>-12323863.104032429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-12323863.104032429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-51349.429600135118</v>
      </c>
      <c r="L1880" s="444">
        <f t="shared" ca="1" si="137"/>
        <v>-12375212.533632563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-12375212.533632563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-51563.38555680235</v>
      </c>
      <c r="L1881" s="444">
        <f t="shared" ca="1" si="137"/>
        <v>-12426775.919189366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-12426775.919189366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-51778.232996622355</v>
      </c>
      <c r="L1882" s="444">
        <f t="shared" ca="1" si="137"/>
        <v>-12478554.152185988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-12478554.152185988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-51993.975634108283</v>
      </c>
      <c r="L1883" s="444">
        <f t="shared" ca="1" si="137"/>
        <v>-12530548.127820095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-12530548.127820095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-52210.617199250395</v>
      </c>
      <c r="L1884" s="444">
        <f t="shared" ca="1" si="137"/>
        <v>-12582758.745019345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-12582758.745019345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-52428.161437580602</v>
      </c>
      <c r="L1885" s="444">
        <f t="shared" ca="1" si="137"/>
        <v>-12635186.906456925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-12635186.906456925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-52646.612110237184</v>
      </c>
      <c r="L1886" s="444">
        <f t="shared" ca="1" si="137"/>
        <v>-12687833.518567162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-12687833.518567162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-52865.972994029842</v>
      </c>
      <c r="L1887" s="444">
        <f t="shared" ca="1" si="137"/>
        <v>-12740699.491561191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-12740699.491561191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-53086.247881504962</v>
      </c>
      <c r="L1888" s="444">
        <f t="shared" ca="1" si="137"/>
        <v>-12793785.739442697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-12793785.739442697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-53307.440581011237</v>
      </c>
      <c r="L1889" s="444">
        <f t="shared" ca="1" si="137"/>
        <v>-12847093.180023707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-12847093.180023707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-53529.554916765446</v>
      </c>
      <c r="L1890" s="444">
        <f t="shared" ca="1" si="137"/>
        <v>-12900622.734940473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-12900622.734940473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-53752.594728918637</v>
      </c>
      <c r="L1891" s="444">
        <f t="shared" ca="1" si="137"/>
        <v>-12954375.329669392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-12954375.329669392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-53976.563873622465</v>
      </c>
      <c r="L1892" s="444">
        <f t="shared" ca="1" si="137"/>
        <v>-13008351.893543014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-13008351.893543014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-54201.466223095893</v>
      </c>
      <c r="L1893" s="444">
        <f t="shared" ca="1" si="137"/>
        <v>-13062553.359766111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-13062553.359766111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-54427.305665692125</v>
      </c>
      <c r="L1894" s="444">
        <f t="shared" ca="1" si="137"/>
        <v>-13116980.665431803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-13116980.665431803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-54654.086105965842</v>
      </c>
      <c r="L1895" s="444">
        <f t="shared" ca="1" si="137"/>
        <v>-13171634.751537768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-13171634.751537768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-54881.811464740698</v>
      </c>
      <c r="L1896" s="444">
        <f t="shared" ca="1" si="137"/>
        <v>-13226516.563002508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-13226516.563002508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-55110.485679177116</v>
      </c>
      <c r="L1897" s="444">
        <f t="shared" ca="1" si="137"/>
        <v>-13281627.048681686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-13281627.048681686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-55340.112702840357</v>
      </c>
      <c r="L1898" s="444">
        <f t="shared" ca="1" si="137"/>
        <v>-13336967.161384527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-13336967.161384527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-55570.696505768858</v>
      </c>
      <c r="L1899" s="444">
        <f t="shared" ca="1" si="137"/>
        <v>-13392537.857890295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-13392537.857890295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-55802.241074542893</v>
      </c>
      <c r="L1900" s="444">
        <f t="shared" ca="1" si="137"/>
        <v>-13448340.098964838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-13448340.098964838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-56034.750412353489</v>
      </c>
      <c r="L1901" s="444">
        <f t="shared" ca="1" si="137"/>
        <v>-13504374.849377193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-13504374.849377193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-56268.228539071635</v>
      </c>
      <c r="L1902" s="444">
        <f t="shared" ca="1" si="137"/>
        <v>-13560643.077916265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-13560643.077916265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-56502.679491317765</v>
      </c>
      <c r="L1903" s="444">
        <f t="shared" ca="1" si="137"/>
        <v>-13617145.757407581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-13617145.757407581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-56738.107322531585</v>
      </c>
      <c r="L1904" s="444">
        <f t="shared" ca="1" si="137"/>
        <v>-13673883.864730112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-13673883.864730112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-56974.516103042144</v>
      </c>
      <c r="L1905" s="444">
        <f t="shared" ca="1" si="137"/>
        <v>-13730858.380833155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-13730858.380833155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-57211.90992013814</v>
      </c>
      <c r="L1906" s="444">
        <f t="shared" ca="1" si="137"/>
        <v>-13788070.290753292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-13788070.290753292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-57450.292878138716</v>
      </c>
      <c r="L1907" s="444">
        <f t="shared" ca="1" si="137"/>
        <v>-13845520.58363143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-13845520.58363143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-57689.669098464292</v>
      </c>
      <c r="L1908" s="444">
        <f t="shared" ca="1" si="137"/>
        <v>-13903210.252729895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-13903210.252729895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-57930.04271970789</v>
      </c>
      <c r="L1909" s="444">
        <f t="shared" ca="1" si="137"/>
        <v>-13961140.295449603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-13961140.295449603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-58171.417897706684</v>
      </c>
      <c r="L1910" s="444">
        <f t="shared" ca="1" si="137"/>
        <v>-14019311.71334731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-14019311.71334731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-58413.798805613791</v>
      </c>
      <c r="L1911" s="444">
        <f t="shared" ca="1" si="137"/>
        <v>-14077725.512152923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-14077725.512152923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-58657.189633970513</v>
      </c>
      <c r="L1912" s="444">
        <f t="shared" ca="1" si="137"/>
        <v>-14136382.701786894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-14136382.701786894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-58901.594590778725</v>
      </c>
      <c r="L1913" s="444">
        <f t="shared" ca="1" si="137"/>
        <v>-14195284.296377674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-14195284.296377674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-59147.017901573643</v>
      </c>
      <c r="L1914" s="444">
        <f t="shared" ca="1" si="137"/>
        <v>-14254431.314279247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-14254431.314279247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-59393.463809496854</v>
      </c>
      <c r="L1915" s="444">
        <f t="shared" ca="1" si="137"/>
        <v>-14313824.778088745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-14313824.778088745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-59640.936575369771</v>
      </c>
      <c r="L1916" s="444">
        <f t="shared" ca="1" si="137"/>
        <v>-14373465.714664115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-14373465.714664115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-59889.440477767144</v>
      </c>
      <c r="L1917" s="444">
        <f t="shared" ca="1" si="137"/>
        <v>-14433355.155141883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-14433355.155141883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-60138.979813091173</v>
      </c>
      <c r="L1918" s="444">
        <f t="shared" ca="1" si="137"/>
        <v>-14493494.134954974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-14493494.134954974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-60389.558895645721</v>
      </c>
      <c r="L1919" s="444">
        <f t="shared" ca="1" si="137"/>
        <v>-14553883.69385062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-14553883.69385062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-60641.182057710917</v>
      </c>
      <c r="L1920" s="444">
        <f t="shared" ca="1" si="137"/>
        <v>-14614524.87590833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-14614524.87590833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-60893.853649618039</v>
      </c>
      <c r="L1921" s="444">
        <f t="shared" ca="1" si="137"/>
        <v>-14675418.729557948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-14675418.729557948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-61147.578039824788</v>
      </c>
      <c r="L1922" s="444">
        <f t="shared" ca="1" si="137"/>
        <v>-14736566.307597773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-14736566.307597773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-61402.359614990717</v>
      </c>
      <c r="L1923" s="444">
        <f t="shared" ca="1" si="137"/>
        <v>-14797968.667212764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-14797968.667212764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-61658.20278005318</v>
      </c>
      <c r="L1924" s="444">
        <f t="shared" ca="1" si="137"/>
        <v>-14859626.869992817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-14859626.869992817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-61915.111958303401</v>
      </c>
      <c r="L1925" s="444">
        <f t="shared" ca="1" si="137"/>
        <v>-14921541.981951119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-14921541.981951119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-62173.091591462988</v>
      </c>
      <c r="L1926" s="444">
        <f t="shared" ca="1" si="137"/>
        <v>-14983715.073542582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-14983715.073542582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-62432.146139760756</v>
      </c>
      <c r="L1927" s="444">
        <f t="shared" ca="1" si="137"/>
        <v>-15046147.219682343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-15046147.219682343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-62692.280082009755</v>
      </c>
      <c r="L1928" s="444">
        <f t="shared" ca="1" si="137"/>
        <v>-15108839.499764353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-15108839.499764353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-62953.497915684806</v>
      </c>
      <c r="L1929" s="444">
        <f t="shared" ca="1" si="137"/>
        <v>-15171792.997680038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-15171792.997680038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-63215.804157000159</v>
      </c>
      <c r="L1930" s="444">
        <f t="shared" ca="1" si="137"/>
        <v>-15235008.801837038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-15235008.801837038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-63479.20334098766</v>
      </c>
      <c r="L1931" s="444">
        <f t="shared" ca="1" si="137"/>
        <v>-15298488.005178025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-15298488.005178025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-63743.700021575103</v>
      </c>
      <c r="L1932" s="444">
        <f t="shared" ca="1" si="137"/>
        <v>-15362231.705199599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-15362231.705199599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-64009.298771664988</v>
      </c>
      <c r="L1933" s="444">
        <f t="shared" ca="1" si="137"/>
        <v>-15426241.003971264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-15426241.003971264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-64276.00418321359</v>
      </c>
      <c r="L1934" s="444">
        <f t="shared" ca="1" si="137"/>
        <v>-15490517.008154478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-15490517.008154478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-64543.820867310329</v>
      </c>
      <c r="L1935" s="444">
        <f t="shared" ca="1" si="137"/>
        <v>-15555060.829021789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-15555060.829021789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-64812.753454257443</v>
      </c>
      <c r="L1936" s="444">
        <f t="shared" ca="1" si="137"/>
        <v>-15619873.582476046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-15619873.582476046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-65082.806593650188</v>
      </c>
      <c r="L1937" s="444">
        <f t="shared" ca="1" si="137"/>
        <v>-15684956.389069697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-15684956.389069697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-65353.984954457075</v>
      </c>
      <c r="L1938" s="444">
        <f t="shared" ca="1" si="137"/>
        <v>-15750310.374024155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-15750310.374024155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-65626.293225100657</v>
      </c>
      <c r="L1939" s="444">
        <f t="shared" ca="1" si="137"/>
        <v>-15815936.667249255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-15815936.667249255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-65899.736113538558</v>
      </c>
      <c r="L1940" s="444">
        <f t="shared" ca="1" si="137"/>
        <v>-15881836.403362794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-15881836.403362794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-66174.318347344975</v>
      </c>
      <c r="L1941" s="444">
        <f t="shared" ca="1" si="137"/>
        <v>-15948010.721710138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-15948010.721710138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-66450.044673792247</v>
      </c>
      <c r="L1942" s="444">
        <f t="shared" ca="1" si="137"/>
        <v>-16014460.766383931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-16014460.766383931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-66726.919859933056</v>
      </c>
      <c r="L1943" s="444">
        <f t="shared" ca="1" si="137"/>
        <v>-16081187.686243864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-16081187.686243864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-67004.948692682767</v>
      </c>
      <c r="L1944" s="444">
        <f t="shared" ca="1" si="137"/>
        <v>-16148192.634936547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-16148192.634936547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-67284.135978902283</v>
      </c>
      <c r="L1945" s="444">
        <f t="shared" ca="1" si="137"/>
        <v>-16215476.770915449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-16215476.770915449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-67564.486545481035</v>
      </c>
      <c r="L1946" s="444">
        <f t="shared" ca="1" si="137"/>
        <v>-16283041.257460929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-16283041.257460929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-67846.005239420541</v>
      </c>
      <c r="L1947" s="444">
        <f t="shared" ca="1" si="137"/>
        <v>-16350887.262700349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-16350887.262700349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-68128.696927918121</v>
      </c>
      <c r="L1948" s="444">
        <f t="shared" ca="1" si="137"/>
        <v>-16419015.959628267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-16419015.959628267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-68412.56649845111</v>
      </c>
      <c r="L1949" s="444">
        <f t="shared" ca="1" si="137"/>
        <v>-16487428.526126718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-16487428.526126718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-68697.618858861329</v>
      </c>
      <c r="L1950" s="444">
        <f t="shared" ca="1" si="137"/>
        <v>-16556126.144985579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-16556126.144985579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-68983.858937439916</v>
      </c>
      <c r="L1951" s="444">
        <f t="shared" ca="1" si="137"/>
        <v>-16625110.003923019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-16625110.003923019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-69271.291683012576</v>
      </c>
      <c r="L1952" s="444">
        <f t="shared" ca="1" si="137"/>
        <v>-16694381.295606032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-16694381.295606032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-69559.922065025137</v>
      </c>
      <c r="L1953" s="444">
        <f t="shared" ca="1" si="137"/>
        <v>-16763941.217671057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-16763941.217671057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-69849.755073629407</v>
      </c>
      <c r="L1954" s="444">
        <f t="shared" ca="1" si="137"/>
        <v>-16833790.972744688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-16833790.972744688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-70140.795719769536</v>
      </c>
      <c r="L1955" s="444">
        <f t="shared" ca="1" si="137"/>
        <v>-16903931.768464457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-16903931.768464457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-70433.049035268574</v>
      </c>
      <c r="L1956" s="444">
        <f t="shared" ca="1" si="137"/>
        <v>-16974364.817499727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-16974364.817499727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-70726.520072915533</v>
      </c>
      <c r="L1957" s="444">
        <f t="shared" ca="1" si="137"/>
        <v>-17045091.337572642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-17045091.337572642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-71021.213906552672</v>
      </c>
      <c r="L1958" s="444">
        <f t="shared" ca="1" si="137"/>
        <v>-17116112.551479194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-17116112.551479194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-71317.135631163314</v>
      </c>
      <c r="L1959" s="444">
        <f t="shared" ca="1" si="137"/>
        <v>-17187429.687110357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-17187429.687110357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-71614.290362959815</v>
      </c>
      <c r="L1960" s="444">
        <f t="shared" ca="1" si="137"/>
        <v>-17259043.977473319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-17259043.977473319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-71912.683239472157</v>
      </c>
      <c r="L1961" s="444">
        <f t="shared" ca="1" si="137"/>
        <v>-17330956.66071279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-17330956.66071279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-72212.319419636624</v>
      </c>
      <c r="L1962" s="444">
        <f t="shared" ca="1" si="137"/>
        <v>-17403168.980132427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-17403168.980132427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-72513.20408388511</v>
      </c>
      <c r="L1963" s="444">
        <f t="shared" ca="1" si="137"/>
        <v>-17475682.184216313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-17475682.184216313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-72815.342434234641</v>
      </c>
      <c r="L1964" s="444">
        <f t="shared" ca="1" si="137"/>
        <v>-17548497.526650548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-17548497.526650548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-73118.739694377276</v>
      </c>
      <c r="L1965" s="444">
        <f t="shared" ca="1" si="137"/>
        <v>-17621616.266344924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-17621616.266344924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-73423.401109770508</v>
      </c>
      <c r="L1966" s="444">
        <f t="shared" ca="1" si="137"/>
        <v>-17695039.667454693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-17695039.667454693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-73729.331947727886</v>
      </c>
      <c r="L1967" s="444">
        <f t="shared" ca="1" si="137"/>
        <v>-17768768.999402422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-17768768.999402422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-74036.537497510086</v>
      </c>
      <c r="L1968" s="444">
        <f t="shared" ca="1" si="137"/>
        <v>-17842805.536899932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-17842805.536899932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-74345.023070416384</v>
      </c>
      <c r="L1969" s="444">
        <f t="shared" ca="1" si="137"/>
        <v>-17917150.559970349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-17917150.559970349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-74654.793999876449</v>
      </c>
      <c r="L1970" s="444">
        <f t="shared" ca="1" si="137"/>
        <v>-17991805.353970226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-17991805.353970226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-74965.855641542614</v>
      </c>
      <c r="L1971" s="444">
        <f t="shared" ca="1" si="137"/>
        <v>-18066771.20961177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-18066771.20961177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-75278.213373382372</v>
      </c>
      <c r="L1972" s="444">
        <f t="shared" ca="1" si="137"/>
        <v>-18142049.422985151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-18142049.422985151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-75591.872595771463</v>
      </c>
      <c r="L1973" s="444">
        <f t="shared" ca="1" si="137"/>
        <v>-18217641.295580924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-18217641.295580924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-75906.838731587181</v>
      </c>
      <c r="L1974" s="444">
        <f t="shared" ca="1" si="137"/>
        <v>-18293548.13431251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-18293548.13431251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-76223.117226302129</v>
      </c>
      <c r="L1975" s="444">
        <f t="shared" ca="1" si="137"/>
        <v>-18369771.251538813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-18369771.251538813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-76540.713548078391</v>
      </c>
      <c r="L1976" s="444">
        <f t="shared" ca="1" si="137"/>
        <v>-18446311.965086892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-18446311.965086892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-76859.633187862055</v>
      </c>
      <c r="L1977" s="444">
        <f t="shared" ca="1" si="137"/>
        <v>-18523171.598274752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-18523171.598274752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-77179.881659478138</v>
      </c>
      <c r="L1978" s="444">
        <f t="shared" ca="1" si="137"/>
        <v>-18600351.47993423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-18600351.47993423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-77501.46449972596</v>
      </c>
      <c r="L1979" s="444">
        <f t="shared" ca="1" si="137"/>
        <v>-18677852.944433957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-18677852.944433957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-77824.38726847482</v>
      </c>
      <c r="L1980" s="444">
        <f t="shared" ca="1" si="137"/>
        <v>-18755677.331702434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-18755677.331702434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-78148.655548760144</v>
      </c>
      <c r="L1981" s="444">
        <f t="shared" ca="1" si="137"/>
        <v>-18833825.987251192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-18833825.987251192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-78474.274946879974</v>
      </c>
      <c r="L1982" s="444">
        <f t="shared" ca="1" si="137"/>
        <v>-18912300.262198072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-18912300.262198072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-78801.251092491962</v>
      </c>
      <c r="L1983" s="444">
        <f t="shared" ca="1" si="137"/>
        <v>-18991101.513290565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-18991101.513290565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-79129.589638710691</v>
      </c>
      <c r="L1984" s="444">
        <f t="shared" ca="1" si="137"/>
        <v>-19070231.102929275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-19070231.102929275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-79459.296262205316</v>
      </c>
      <c r="L1985" s="444">
        <f t="shared" ca="1" si="137"/>
        <v>-19149690.39919148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-19149690.39919148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-79790.376663297837</v>
      </c>
      <c r="L1986" s="444">
        <f t="shared" ca="1" si="137"/>
        <v>-19229480.775854778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-19229480.775854778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-80122.836566061567</v>
      </c>
      <c r="L1987" s="444">
        <f t="shared" ca="1" si="137"/>
        <v>-19309603.612420838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-19309603.612420838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-80456.681718420165</v>
      </c>
      <c r="L1988" s="444">
        <f t="shared" ca="1" si="137"/>
        <v>-19390060.294139259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-19390060.294139259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-80791.917892246915</v>
      </c>
      <c r="L1989" s="444">
        <f t="shared" ca="1" si="137"/>
        <v>-19470852.212031506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-19470852.212031506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-81128.550883464603</v>
      </c>
      <c r="L1990" s="444">
        <f t="shared" ca="1" si="137"/>
        <v>-19551980.762914971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-19551980.762914971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-81466.586512145703</v>
      </c>
      <c r="L1991" s="444">
        <f t="shared" ca="1" si="137"/>
        <v>-19633447.349427115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-19633447.349427115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-81806.030622612976</v>
      </c>
      <c r="L1992" s="444">
        <f t="shared" ca="1" si="137"/>
        <v>-19715253.380049728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-19715253.380049728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-82146.889083540533</v>
      </c>
      <c r="L1993" s="444">
        <f t="shared" ca="1" si="137"/>
        <v>-19797400.26913327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-19797400.26913327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-82489.167788055289</v>
      </c>
      <c r="L1994" s="444">
        <f t="shared" ca="1" si="137"/>
        <v>-19879889.436921325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-19879889.436921325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-82832.872653838858</v>
      </c>
      <c r="L1995" s="444">
        <f t="shared" ca="1" si="137"/>
        <v>-19962722.309575163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-19962722.309575163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-83178.009623229838</v>
      </c>
      <c r="L1996" s="444">
        <f t="shared" ca="1" si="137"/>
        <v>-20045900.319198392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-20045900.319198392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-83524.584663326634</v>
      </c>
      <c r="L1997" s="444">
        <f t="shared" ca="1" si="137"/>
        <v>-20129424.90386172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-20129424.90386172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-83872.603766090499</v>
      </c>
      <c r="L1998" s="444">
        <f t="shared" ca="1" si="137"/>
        <v>-20213297.507627811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-20213297.507627811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-84222.072948449219</v>
      </c>
      <c r="L1999" s="444">
        <f t="shared" ca="1" si="137"/>
        <v>-20297519.58057626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-20297519.58057626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-84572.998252401085</v>
      </c>
      <c r="L2000" s="444">
        <f t="shared" ca="1" si="137"/>
        <v>-20382092.578828659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-20382092.578828659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-84925.385745119405</v>
      </c>
      <c r="L2001" s="444">
        <f t="shared" ca="1" si="137"/>
        <v>-20467017.964573778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-20467017.964573778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-85279.24151905741</v>
      </c>
      <c r="L2002" s="444">
        <f t="shared" ca="1" si="137"/>
        <v>-20552297.206092834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-20552297.206092834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-85634.571692053476</v>
      </c>
      <c r="L2003" s="444">
        <f t="shared" ca="1" si="137"/>
        <v>-20637931.777784888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-20637931.777784888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-85991.382407437035</v>
      </c>
      <c r="L2004" s="444">
        <f t="shared" ca="1" si="137"/>
        <v>-20723923.160192326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-20723923.160192326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-86349.679834134688</v>
      </c>
      <c r="L2005" s="444">
        <f t="shared" ca="1" si="137"/>
        <v>-20810272.840026461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-20810272.840026461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-86709.470166776911</v>
      </c>
      <c r="L2006" s="444">
        <f t="shared" ca="1" si="137"/>
        <v>-20896982.310193237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-20896982.310193237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-87070.759625805149</v>
      </c>
      <c r="L2007" s="444">
        <f t="shared" ca="1" si="137"/>
        <v>-20984053.069819041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-20984053.069819041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-87433.554457579332</v>
      </c>
      <c r="L2008" s="444">
        <f t="shared" ca="1" si="137"/>
        <v>-21071486.624276619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-21071486.624276619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-87797.860934485914</v>
      </c>
      <c r="L2009" s="444">
        <f t="shared" ca="1" si="137"/>
        <v>-21159284.485211104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-21159284.485211104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-88163.685355046269</v>
      </c>
      <c r="L2010" s="444">
        <f t="shared" ca="1" si="137"/>
        <v>-21247448.170566149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-21247448.170566149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-88531.034044025626</v>
      </c>
      <c r="L2011" s="444">
        <f t="shared" ca="1" si="137"/>
        <v>-21335979.204610176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-21335979.204610176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-88899.913352542397</v>
      </c>
      <c r="L2012" s="444">
        <f t="shared" ca="1" si="137"/>
        <v>-21424879.117962718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-21424879.117962718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-89270.329658177987</v>
      </c>
      <c r="L2013" s="444">
        <f t="shared" ca="1" si="137"/>
        <v>-21514149.447620895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-21514149.447620895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-89642.289365087054</v>
      </c>
      <c r="L2014" s="444">
        <f t="shared" ca="1" si="137"/>
        <v>-21603791.736985981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-21603791.736985981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-90015.798904108262</v>
      </c>
      <c r="L2015" s="444">
        <f t="shared" ca="1" si="137"/>
        <v>-21693807.535890091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-21693807.535890091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-90390.864732875372</v>
      </c>
      <c r="L2016" s="444">
        <f t="shared" ca="1" si="137"/>
        <v>-21784198.400622968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-21784198.400622968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-90767.49333592903</v>
      </c>
      <c r="L2017" s="444">
        <f t="shared" ca="1" si="137"/>
        <v>-21874965.893958896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-21874965.893958896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-91145.691224828741</v>
      </c>
      <c r="L2018" s="444">
        <f t="shared" ca="1" si="137"/>
        <v>-21966111.585183725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-21966111.585183725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-91525.464938265519</v>
      </c>
      <c r="L2019" s="444">
        <f t="shared" ca="1" si="137"/>
        <v>-22057637.050121989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-22057637.050121989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-91906.821042174954</v>
      </c>
      <c r="L2020" s="444">
        <f t="shared" ca="1" si="137"/>
        <v>-22149543.871164165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-22149543.871164165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-92289.766129850686</v>
      </c>
      <c r="L2021" s="444">
        <f t="shared" ca="1" si="137"/>
        <v>-22241833.637294017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-22241833.637294017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-92674.306822058395</v>
      </c>
      <c r="L2022" s="444">
        <f t="shared" ca="1" si="137"/>
        <v>-22334507.944116075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-22334507.944116075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-93060.449767150305</v>
      </c>
      <c r="L2023" s="444">
        <f t="shared" ca="1" si="137"/>
        <v>-22427568.393883225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-22427568.393883225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-93448.201641180101</v>
      </c>
      <c r="L2024" s="444">
        <f t="shared" ca="1" si="137"/>
        <v>-22521016.595524404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-22521016.595524404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-93837.569148018345</v>
      </c>
      <c r="L2025" s="444">
        <f t="shared" ca="1" si="137"/>
        <v>-22614854.164672423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-22614854.164672423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-94228.559019468434</v>
      </c>
      <c r="L2026" s="444">
        <f t="shared" ca="1" si="137"/>
        <v>-22709082.723691892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-22709082.723691892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-94621.178015382888</v>
      </c>
      <c r="L2027" s="444">
        <f t="shared" ca="1" si="137"/>
        <v>-22803703.901707273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-22803703.901707273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-95015.432923780303</v>
      </c>
      <c r="L2028" s="444">
        <f t="shared" ca="1" si="137"/>
        <v>-22898719.334631052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-22898719.334631052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-95411.330560962713</v>
      </c>
      <c r="L2029" s="444">
        <f t="shared" ca="1" si="137"/>
        <v>-22994130.665192015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-22994130.665192015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-95808.877771633401</v>
      </c>
      <c r="L2030" s="444">
        <f t="shared" ca="1" si="137"/>
        <v>-23089939.54296365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-23089939.54296365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-96208.081429015205</v>
      </c>
      <c r="L2031" s="444">
        <f t="shared" ca="1" si="137"/>
        <v>-23186147.624392666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-23186147.624392666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-96608.948434969439</v>
      </c>
      <c r="L2032" s="444">
        <f t="shared" ca="1" si="137"/>
        <v>-23282756.572827637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-23282756.572827637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-97011.485720115161</v>
      </c>
      <c r="L2033" s="444">
        <f t="shared" ca="1" si="137"/>
        <v>-23379768.058547754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-23379768.058547754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-97415.700243948973</v>
      </c>
      <c r="L2034" s="444">
        <f t="shared" ca="1" si="137"/>
        <v>-23477183.758791704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-23477183.758791704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-97821.598994965432</v>
      </c>
      <c r="L2035" s="444">
        <f t="shared" ca="1" si="137"/>
        <v>-23575005.35778667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-23575005.35778667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-98229.188990777795</v>
      </c>
      <c r="L2036" s="444">
        <f t="shared" ca="1" si="137"/>
        <v>-23673234.54677745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-23673234.54677745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-98638.47727823937</v>
      </c>
      <c r="L2037" s="444">
        <f t="shared" ca="1" si="137"/>
        <v>-23771873.02405569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-23771873.02405569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-99049.470933565375</v>
      </c>
      <c r="L2038" s="444">
        <f t="shared" ca="1" si="137"/>
        <v>-23870922.494989254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-23870922.494989254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-99462.177062455215</v>
      </c>
      <c r="L2039" s="444">
        <f t="shared" ca="1" si="137"/>
        <v>-23970384.672051709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-23970384.672051709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-99876.602800215449</v>
      </c>
      <c r="L2040" s="444">
        <f t="shared" ca="1" si="137"/>
        <v>-24070261.274851926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-24070261.274851926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-100292.75531188303</v>
      </c>
      <c r="L2041" s="444">
        <f t="shared" ca="1" si="137"/>
        <v>-24170554.03016381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-24170554.03016381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-100710.64179234921</v>
      </c>
      <c r="L2042" s="444">
        <f t="shared" ca="1" si="137"/>
        <v>-24271264.671956159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-24271264.671956159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-101130.26946648399</v>
      </c>
      <c r="L2043" s="444">
        <f t="shared" ca="1" si="137"/>
        <v>-24372394.941422645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-24372394.941422645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-101551.64558926102</v>
      </c>
      <c r="L2044" s="444">
        <f t="shared" ca="1" si="137"/>
        <v>-24473946.587011907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-24473946.587011907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-101974.77744588295</v>
      </c>
      <c r="L2045" s="444">
        <f t="shared" ca="1" si="137"/>
        <v>-24575921.36445779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-24575921.36445779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-102399.67235190746</v>
      </c>
      <c r="L2046" s="444">
        <f t="shared" ca="1" si="137"/>
        <v>-24678321.036809698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-24678321.036809698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-102826.33765337375</v>
      </c>
      <c r="L2047" s="444">
        <f t="shared" ca="1" si="137"/>
        <v>-24781147.37446307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-24781147.37446307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-103254.78072692946</v>
      </c>
      <c r="L2048" s="444">
        <f t="shared" ref="L2048:L2302" ca="1" si="142">I2048-J2048+K2048</f>
        <v>-24884402.155189998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-24884402.155189998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-103685.00897995832</v>
      </c>
      <c r="L2049" s="444">
        <f t="shared" ca="1" si="142"/>
        <v>-24988087.164169956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-24988087.164169956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-104117.02985070815</v>
      </c>
      <c r="L2050" s="444">
        <f t="shared" ca="1" si="142"/>
        <v>-25092204.194020662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-25092204.194020662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-104550.85080841943</v>
      </c>
      <c r="L2051" s="444">
        <f t="shared" ca="1" si="142"/>
        <v>-25196755.044829082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-25196755.044829082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-104986.4793534545</v>
      </c>
      <c r="L2052" s="444">
        <f t="shared" ca="1" si="142"/>
        <v>-25301741.524182536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-25301741.524182536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-105423.92301742722</v>
      </c>
      <c r="L2053" s="444">
        <f t="shared" ca="1" si="142"/>
        <v>-25407165.447199963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-25407165.447199963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-105863.18936333318</v>
      </c>
      <c r="L2054" s="444">
        <f t="shared" ca="1" si="142"/>
        <v>-25513028.636563297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-25513028.636563297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-106304.2859856804</v>
      </c>
      <c r="L2055" s="444">
        <f t="shared" ca="1" si="142"/>
        <v>-25619332.92254898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-25619332.92254898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-106747.22051062074</v>
      </c>
      <c r="L2056" s="444">
        <f t="shared" ca="1" si="142"/>
        <v>-25726080.1430596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-25726080.1430596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-107192.00059608166</v>
      </c>
      <c r="L2057" s="444">
        <f t="shared" ca="1" si="142"/>
        <v>-25833272.14365568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-25833272.14365568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-107638.63393189867</v>
      </c>
      <c r="L2058" s="444">
        <f t="shared" ca="1" si="142"/>
        <v>-25940910.777587578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-25940910.777587578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-108087.12823994824</v>
      </c>
      <c r="L2059" s="444">
        <f t="shared" ca="1" si="142"/>
        <v>-26048997.905827526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-26048997.905827526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-108537.49127428136</v>
      </c>
      <c r="L2060" s="444">
        <f t="shared" ca="1" si="142"/>
        <v>-26157535.397101808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-26157535.397101808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-108989.73082125753</v>
      </c>
      <c r="L2061" s="444">
        <f t="shared" ca="1" si="142"/>
        <v>-26266525.127923068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-26266525.127923068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-109443.85469967945</v>
      </c>
      <c r="L2062" s="444">
        <f t="shared" ca="1" si="142"/>
        <v>-26375968.982622746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-26375968.982622746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-109899.87076092811</v>
      </c>
      <c r="L2063" s="444">
        <f t="shared" ca="1" si="142"/>
        <v>-26485868.853383675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-26485868.853383675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-110357.78688909863</v>
      </c>
      <c r="L2064" s="444">
        <f t="shared" ca="1" si="142"/>
        <v>-26596226.640272774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-26596226.640272774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-110817.61100113655</v>
      </c>
      <c r="L2065" s="444">
        <f t="shared" ca="1" si="142"/>
        <v>-26707044.251273911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-26707044.251273911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-111279.35104697463</v>
      </c>
      <c r="L2066" s="444">
        <f t="shared" ca="1" si="142"/>
        <v>-26818323.602320887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-26818323.602320887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-111743.01500967036</v>
      </c>
      <c r="L2067" s="444">
        <f t="shared" ca="1" si="142"/>
        <v>-26930066.617330559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-26930066.617330559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-112208.610905544</v>
      </c>
      <c r="L2068" s="444">
        <f t="shared" ca="1" si="142"/>
        <v>-27042275.228236102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-27042275.228236102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-112676.14678431708</v>
      </c>
      <c r="L2069" s="444">
        <f t="shared" ca="1" si="142"/>
        <v>-27154951.375020418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-27154951.375020418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-113145.63072925174</v>
      </c>
      <c r="L2070" s="444">
        <f t="shared" ca="1" si="142"/>
        <v>-27268097.005749669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-27268097.005749669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-113617.07085729028</v>
      </c>
      <c r="L2071" s="444">
        <f t="shared" ca="1" si="142"/>
        <v>-27381714.076606959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-27381714.076606959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-114090.47531919566</v>
      </c>
      <c r="L2072" s="444">
        <f t="shared" ca="1" si="142"/>
        <v>-27495804.551926155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-27495804.551926155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-114565.85229969231</v>
      </c>
      <c r="L2073" s="444">
        <f t="shared" ca="1" si="142"/>
        <v>-27610370.404225849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-27610370.404225849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-115043.21001760772</v>
      </c>
      <c r="L2074" s="444">
        <f t="shared" ca="1" si="142"/>
        <v>-27725413.614243455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-27725413.614243455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-115522.5567260144</v>
      </c>
      <c r="L2075" s="444">
        <f t="shared" ca="1" si="142"/>
        <v>-27840936.170969471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-27840936.170969471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-116003.90071237279</v>
      </c>
      <c r="L2076" s="444">
        <f t="shared" ca="1" si="142"/>
        <v>-27956940.071681846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-27956940.071681846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-116487.25029867435</v>
      </c>
      <c r="L2077" s="444">
        <f t="shared" ca="1" si="142"/>
        <v>-28073427.321980521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-28073427.321980521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-116972.61384158548</v>
      </c>
      <c r="L2078" s="444">
        <f t="shared" ca="1" si="142"/>
        <v>-28190399.935822107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-28190399.935822107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-117459.99973259211</v>
      </c>
      <c r="L2079" s="444">
        <f t="shared" ca="1" si="142"/>
        <v>-28307859.935554698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-28307859.935554698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-117949.41639814456</v>
      </c>
      <c r="L2080" s="444">
        <f t="shared" ca="1" si="142"/>
        <v>-28425809.351952843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-28425809.351952843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-118440.87229980351</v>
      </c>
      <c r="L2081" s="444">
        <f t="shared" ca="1" si="142"/>
        <v>-28544250.224252649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-28544250.224252649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-118934.37593438603</v>
      </c>
      <c r="L2082" s="444">
        <f t="shared" ca="1" si="142"/>
        <v>-28663184.600187033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-28663184.600187033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-119429.93583411264</v>
      </c>
      <c r="L2083" s="444">
        <f t="shared" ca="1" si="142"/>
        <v>-28782614.536021147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-28782614.536021147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-119927.56056675479</v>
      </c>
      <c r="L2084" s="444">
        <f t="shared" ca="1" si="142"/>
        <v>-28902542.0965879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-28902542.0965879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-120427.25873578292</v>
      </c>
      <c r="L2085" s="444">
        <f t="shared" ca="1" si="142"/>
        <v>-29022969.355323683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-29022969.355323683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-120929.03898051534</v>
      </c>
      <c r="L2086" s="444">
        <f t="shared" ca="1" si="142"/>
        <v>-29143898.394304197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-29143898.394304197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-121432.9099762675</v>
      </c>
      <c r="L2087" s="444">
        <f t="shared" ca="1" si="142"/>
        <v>-29265331.304280464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-29265331.304280464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-121938.88043450192</v>
      </c>
      <c r="L2088" s="444">
        <f t="shared" ca="1" si="142"/>
        <v>-29387270.184714966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-29387270.184714966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-122446.95910297902</v>
      </c>
      <c r="L2089" s="444">
        <f t="shared" ca="1" si="142"/>
        <v>-29509717.143817946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-29509717.143817946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-122957.15476590813</v>
      </c>
      <c r="L2090" s="444">
        <f t="shared" ca="1" si="142"/>
        <v>-29632674.298583854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-29632674.298583854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-123469.47624409939</v>
      </c>
      <c r="L2091" s="444">
        <f t="shared" ca="1" si="142"/>
        <v>-29756143.774827953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-29756143.774827953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-123983.93239511646</v>
      </c>
      <c r="L2092" s="444">
        <f t="shared" ca="1" si="142"/>
        <v>-29880127.707223069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-29880127.707223069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-124500.53211342945</v>
      </c>
      <c r="L2093" s="444">
        <f t="shared" ca="1" si="142"/>
        <v>-30004628.239336498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-30004628.239336498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-125019.28433056874</v>
      </c>
      <c r="L2094" s="444">
        <f t="shared" ca="1" si="142"/>
        <v>-30129647.523667067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-30129647.523667067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-125540.19801527944</v>
      </c>
      <c r="L2095" s="444">
        <f t="shared" ca="1" si="142"/>
        <v>-30255187.721682347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-30255187.721682347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-126063.28217367646</v>
      </c>
      <c r="L2096" s="444">
        <f t="shared" ca="1" si="142"/>
        <v>-30381251.003856026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-30381251.003856026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-126588.54584940012</v>
      </c>
      <c r="L2097" s="444">
        <f t="shared" ca="1" si="142"/>
        <v>-30507839.549705427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-30507839.549705427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-127115.99812377262</v>
      </c>
      <c r="L2098" s="444">
        <f t="shared" ca="1" si="142"/>
        <v>-30634955.5478292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-30634955.5478292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-127645.64811595502</v>
      </c>
      <c r="L2099" s="444">
        <f t="shared" ca="1" si="142"/>
        <v>-30762601.195945155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-30762601.195945155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-128177.50498310481</v>
      </c>
      <c r="L2100" s="444">
        <f t="shared" ca="1" si="142"/>
        <v>-30890778.70092826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-30890778.70092826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-128711.57792053442</v>
      </c>
      <c r="L2101" s="444">
        <f t="shared" ca="1" si="142"/>
        <v>-31019490.278848793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-31019490.278848793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-129247.87616186996</v>
      </c>
      <c r="L2102" s="444">
        <f t="shared" ca="1" si="142"/>
        <v>-31148738.155010663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-31148738.155010663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-129786.40897921109</v>
      </c>
      <c r="L2103" s="444">
        <f t="shared" ca="1" si="142"/>
        <v>-31278524.563989874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-31278524.563989874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-130327.18568329114</v>
      </c>
      <c r="L2104" s="444">
        <f t="shared" ca="1" si="142"/>
        <v>-31408851.749673165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-31408851.749673165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-130870.21562363819</v>
      </c>
      <c r="L2105" s="444">
        <f t="shared" ca="1" si="142"/>
        <v>-31539721.965296805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-31539721.965296805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-131415.50818873668</v>
      </c>
      <c r="L2106" s="444">
        <f t="shared" ca="1" si="142"/>
        <v>-31671137.473485541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-31671137.473485541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-131963.07280618977</v>
      </c>
      <c r="L2107" s="444">
        <f t="shared" ca="1" si="142"/>
        <v>-31803100.546291731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-31803100.546291731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-132512.91894288218</v>
      </c>
      <c r="L2108" s="444">
        <f t="shared" ca="1" si="142"/>
        <v>-31935613.465234615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-31935613.465234615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-133065.05610514423</v>
      </c>
      <c r="L2109" s="444">
        <f t="shared" ca="1" si="142"/>
        <v>-32068678.521339759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-32068678.521339759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-133619.49383891566</v>
      </c>
      <c r="L2110" s="444">
        <f t="shared" ca="1" si="142"/>
        <v>-32202298.015178677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-32202298.015178677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-134176.24172991115</v>
      </c>
      <c r="L2111" s="444">
        <f t="shared" ca="1" si="142"/>
        <v>-32336474.256908588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-32336474.256908588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-134735.30940378577</v>
      </c>
      <c r="L2112" s="444">
        <f t="shared" ca="1" si="142"/>
        <v>-32471209.566312373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-32471209.566312373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-135296.70652630154</v>
      </c>
      <c r="L2113" s="444">
        <f t="shared" ca="1" si="142"/>
        <v>-32606506.272838674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-32606506.272838674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-135860.44280349449</v>
      </c>
      <c r="L2114" s="444">
        <f t="shared" ca="1" si="142"/>
        <v>-32742366.715642169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-32742366.715642169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-136426.52798184234</v>
      </c>
      <c r="L2115" s="444">
        <f t="shared" ca="1" si="142"/>
        <v>-32878793.243624013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-32878793.243624013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-136994.97184843337</v>
      </c>
      <c r="L2116" s="444">
        <f t="shared" ca="1" si="142"/>
        <v>-33015788.215472445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-33015788.215472445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-137565.78423113516</v>
      </c>
      <c r="L2117" s="444">
        <f t="shared" ca="1" si="142"/>
        <v>-33153353.999703579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-33153353.999703579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-138138.9749987649</v>
      </c>
      <c r="L2118" s="444">
        <f t="shared" ca="1" si="142"/>
        <v>-33291492.974702343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-33291492.974702343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-138714.55406125975</v>
      </c>
      <c r="L2119" s="444">
        <f t="shared" ca="1" si="142"/>
        <v>-33430207.528763603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-33430207.528763603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-139292.53136984835</v>
      </c>
      <c r="L2120" s="444">
        <f t="shared" ca="1" si="142"/>
        <v>-33569500.06013345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-33569500.06013345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-139872.9169172227</v>
      </c>
      <c r="L2121" s="444">
        <f t="shared" ca="1" si="142"/>
        <v>-33709372.977050669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-33709372.977050669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-140455.72073771112</v>
      </c>
      <c r="L2122" s="444">
        <f t="shared" ca="1" si="142"/>
        <v>-33849828.69778838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-33849828.69778838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-141040.95290745157</v>
      </c>
      <c r="L2123" s="444">
        <f t="shared" ca="1" si="142"/>
        <v>-33990869.650695831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-33990869.650695831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-141628.62354456595</v>
      </c>
      <c r="L2124" s="444">
        <f t="shared" ca="1" si="142"/>
        <v>-34132498.274240397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-34132498.274240397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-142218.74280933497</v>
      </c>
      <c r="L2125" s="444">
        <f t="shared" ca="1" si="142"/>
        <v>-34274717.01704973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-34274717.01704973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-142811.32090437386</v>
      </c>
      <c r="L2126" s="444">
        <f t="shared" ca="1" si="142"/>
        <v>-34417528.337954104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-34417528.337954104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-143406.36807480876</v>
      </c>
      <c r="L2127" s="444">
        <f t="shared" ca="1" si="142"/>
        <v>-34560934.706028916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-34560934.706028916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-144003.89460845382</v>
      </c>
      <c r="L2128" s="444">
        <f t="shared" ca="1" si="142"/>
        <v>-34704938.600637369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-34704938.600637369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-144603.91083598902</v>
      </c>
      <c r="L2129" s="444">
        <f t="shared" ca="1" si="142"/>
        <v>-34849542.511473358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-34849542.511473358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-145206.42713113897</v>
      </c>
      <c r="L2130" s="444">
        <f t="shared" ca="1" si="142"/>
        <v>-34994748.938604496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-34994748.938604496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-145811.45391085205</v>
      </c>
      <c r="L2131" s="444">
        <f t="shared" ca="1" si="142"/>
        <v>-35140560.392515346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-35140560.392515346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-146419.00163548061</v>
      </c>
      <c r="L2132" s="444">
        <f t="shared" ca="1" si="142"/>
        <v>-35286979.394150823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-35286979.394150823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-147029.08080896176</v>
      </c>
      <c r="L2133" s="444">
        <f t="shared" ca="1" si="142"/>
        <v>-35434008.474959783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-35434008.474959783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-147641.7019789991</v>
      </c>
      <c r="L2134" s="444">
        <f t="shared" ca="1" si="142"/>
        <v>-35581650.17693878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-35581650.17693878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-148256.8757372449</v>
      </c>
      <c r="L2135" s="444">
        <f t="shared" ca="1" si="142"/>
        <v>-35729907.052676022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-35729907.052676022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-148874.61271948341</v>
      </c>
      <c r="L2136" s="444">
        <f t="shared" ca="1" si="142"/>
        <v>-35878781.665395506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-35878781.665395506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-149494.92360581461</v>
      </c>
      <c r="L2137" s="444">
        <f t="shared" ca="1" si="142"/>
        <v>-36028276.58900132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-36028276.58900132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-150117.81912083883</v>
      </c>
      <c r="L2138" s="444">
        <f t="shared" ca="1" si="142"/>
        <v>-36178394.40812216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-36178394.40812216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-150743.31003384234</v>
      </c>
      <c r="L2139" s="444">
        <f t="shared" ca="1" si="142"/>
        <v>-36329137.718156002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-36329137.718156002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-151371.40715898335</v>
      </c>
      <c r="L2140" s="444">
        <f t="shared" ca="1" si="142"/>
        <v>-36480509.125314988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-36480509.125314988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-152002.12135547912</v>
      </c>
      <c r="L2141" s="444">
        <f t="shared" ca="1" si="142"/>
        <v>-36632511.24667047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-36632511.24667047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-152635.46352779362</v>
      </c>
      <c r="L2142" s="444">
        <f t="shared" ca="1" si="142"/>
        <v>-36785146.710198261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-36785146.710198261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-153271.44462582609</v>
      </c>
      <c r="L2143" s="444">
        <f t="shared" ca="1" si="142"/>
        <v>-36938418.154824086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-36938418.154824086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-153910.07564510035</v>
      </c>
      <c r="L2144" s="444">
        <f t="shared" ca="1" si="142"/>
        <v>-37092328.23046919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-37092328.23046919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-154551.36762695495</v>
      </c>
      <c r="L2145" s="444">
        <f t="shared" ca="1" si="142"/>
        <v>-37246879.598096147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-37246879.598096147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-155195.33165873395</v>
      </c>
      <c r="L2146" s="444">
        <f t="shared" ca="1" si="142"/>
        <v>-37402074.929754883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-37402074.929754883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-155841.97887397869</v>
      </c>
      <c r="L2147" s="444">
        <f t="shared" ca="1" si="142"/>
        <v>-37557916.908628859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-37557916.908628859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-156491.32045262025</v>
      </c>
      <c r="L2148" s="444">
        <f t="shared" ca="1" si="142"/>
        <v>-37714408.229081482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-37714408.229081482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-157143.36762117283</v>
      </c>
      <c r="L2149" s="444">
        <f t="shared" ca="1" si="142"/>
        <v>-37871551.596702658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-37871551.596702658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-157798.13165292772</v>
      </c>
      <c r="L2150" s="444">
        <f t="shared" ca="1" si="142"/>
        <v>-38029349.728355587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-38029349.728355587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-158455.62386814828</v>
      </c>
      <c r="L2151" s="444">
        <f t="shared" ca="1" si="142"/>
        <v>-38187805.352223732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-38187805.352223732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-159115.85563426555</v>
      </c>
      <c r="L2152" s="444">
        <f t="shared" ca="1" si="142"/>
        <v>-38346921.207857996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-38346921.207857996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-159778.83836607498</v>
      </c>
      <c r="L2153" s="444">
        <f t="shared" ca="1" si="142"/>
        <v>-38506700.046224073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-38506700.046224073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-160444.58352593365</v>
      </c>
      <c r="L2154" s="444">
        <f t="shared" ca="1" si="142"/>
        <v>-38667144.629750006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-38667144.629750006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-161113.10262395834</v>
      </c>
      <c r="L2155" s="444">
        <f t="shared" ca="1" si="142"/>
        <v>-38828257.732373968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-38828257.732373968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-161784.40721822486</v>
      </c>
      <c r="L2156" s="444">
        <f t="shared" ca="1" si="142"/>
        <v>-38990042.139592193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-38990042.139592193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-162458.50891496747</v>
      </c>
      <c r="L2157" s="444">
        <f t="shared" ca="1" si="142"/>
        <v>-39152500.648507163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-39152500.648507163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-163135.41936877984</v>
      </c>
      <c r="L2158" s="444">
        <f t="shared" ca="1" si="142"/>
        <v>-39315636.067875944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-39315636.067875944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-163815.15028281644</v>
      </c>
      <c r="L2159" s="444">
        <f t="shared" ca="1" si="142"/>
        <v>-39479451.218158759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-39479451.218158759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-164497.71340899484</v>
      </c>
      <c r="L2160" s="444">
        <f t="shared" ca="1" si="142"/>
        <v>-39643948.931567751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-39643948.931567751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-165183.12054819896</v>
      </c>
      <c r="L2161" s="444">
        <f t="shared" ca="1" si="142"/>
        <v>-39809132.052115947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-39809132.052115947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-165871.38355048312</v>
      </c>
      <c r="L2162" s="444">
        <f t="shared" ca="1" si="142"/>
        <v>-39975003.435666427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-39975003.435666427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-166562.51431527679</v>
      </c>
      <c r="L2163" s="444">
        <f t="shared" ca="1" si="142"/>
        <v>-40141565.949981704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-40141565.949981704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-167256.52479159043</v>
      </c>
      <c r="L2164" s="444">
        <f t="shared" ca="1" si="142"/>
        <v>-40308822.474773295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-40308822.474773295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-167953.42697822207</v>
      </c>
      <c r="L2165" s="444">
        <f t="shared" ca="1" si="142"/>
        <v>-40476775.901751518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-40476775.901751518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-168653.23292396465</v>
      </c>
      <c r="L2166" s="444">
        <f t="shared" ca="1" si="142"/>
        <v>-40645429.13467548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-40645429.13467548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-169355.9547278145</v>
      </c>
      <c r="L2167" s="444">
        <f t="shared" ca="1" si="142"/>
        <v>-40814785.089403294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-40814785.089403294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-170061.60453918038</v>
      </c>
      <c r="L2168" s="444">
        <f t="shared" ca="1" si="142"/>
        <v>-40984846.693942472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-40984846.693942472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-170770.19455809364</v>
      </c>
      <c r="L2169" s="444">
        <f t="shared" ca="1" si="142"/>
        <v>-41155616.888500564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-41155616.888500564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-171481.73703541901</v>
      </c>
      <c r="L2170" s="444">
        <f t="shared" ca="1" si="142"/>
        <v>-41327098.62553598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-41327098.62553598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-172196.24427306658</v>
      </c>
      <c r="L2171" s="444">
        <f t="shared" ca="1" si="142"/>
        <v>-41499294.869809046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-41499294.869809046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-172913.72862420435</v>
      </c>
      <c r="L2172" s="444">
        <f t="shared" ca="1" si="142"/>
        <v>-41672208.598433249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-41672208.598433249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-173634.20249347188</v>
      </c>
      <c r="L2173" s="444">
        <f t="shared" ca="1" si="142"/>
        <v>-41845842.800926723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-41845842.800926723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-174357.67833719467</v>
      </c>
      <c r="L2174" s="444">
        <f t="shared" ca="1" si="142"/>
        <v>-42020200.479263917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-42020200.479263917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-175084.16866359964</v>
      </c>
      <c r="L2175" s="444">
        <f t="shared" ca="1" si="142"/>
        <v>-42195284.647927515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-42195284.647927515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-175813.68603303132</v>
      </c>
      <c r="L2176" s="444">
        <f t="shared" ca="1" si="142"/>
        <v>-42371098.333960548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-42371098.333960548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-176546.24305816894</v>
      </c>
      <c r="L2177" s="444">
        <f t="shared" ca="1" si="142"/>
        <v>-42547644.577018715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-42547644.577018715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-177281.85240424465</v>
      </c>
      <c r="L2178" s="444">
        <f t="shared" ca="1" si="142"/>
        <v>-42724926.42942296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-42724926.42942296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-178020.52678926234</v>
      </c>
      <c r="L2179" s="444">
        <f t="shared" ca="1" si="142"/>
        <v>-42902946.956212223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-42902946.956212223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-178762.27898421758</v>
      </c>
      <c r="L2180" s="444">
        <f t="shared" ca="1" si="142"/>
        <v>-43081709.235196441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-43081709.235196441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-179507.12181331852</v>
      </c>
      <c r="L2181" s="444">
        <f t="shared" ca="1" si="142"/>
        <v>-43261216.357009761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-43261216.357009761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-180255.06815420734</v>
      </c>
      <c r="L2182" s="444">
        <f t="shared" ca="1" si="142"/>
        <v>-43441471.425163969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-43441471.425163969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-181006.1309381832</v>
      </c>
      <c r="L2183" s="444">
        <f t="shared" ca="1" si="142"/>
        <v>-43622477.556102149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-43622477.556102149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-181760.32315042563</v>
      </c>
      <c r="L2184" s="444">
        <f t="shared" ca="1" si="142"/>
        <v>-43804237.879252575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-43804237.879252575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-182517.65783021908</v>
      </c>
      <c r="L2185" s="444">
        <f t="shared" ca="1" si="142"/>
        <v>-43986755.537082791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-43986755.537082791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-183278.14807117829</v>
      </c>
      <c r="L2186" s="444">
        <f t="shared" ca="1" si="142"/>
        <v>-44170033.685153969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-44170033.685153969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-184041.80702147487</v>
      </c>
      <c r="L2187" s="444">
        <f t="shared" ca="1" si="142"/>
        <v>-44354075.492175445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-44354075.492175445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-184808.64788406435</v>
      </c>
      <c r="L2188" s="444">
        <f t="shared" ca="1" si="142"/>
        <v>-44538884.140059508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-44538884.140059508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-185578.68391691463</v>
      </c>
      <c r="L2189" s="444">
        <f t="shared" ca="1" si="142"/>
        <v>-44724462.82397642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-44724462.82397642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-186351.92843323509</v>
      </c>
      <c r="L2190" s="444">
        <f t="shared" ca="1" si="142"/>
        <v>-44910814.752409652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-44910814.752409652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-187128.39480170689</v>
      </c>
      <c r="L2191" s="444">
        <f t="shared" ca="1" si="142"/>
        <v>-45097943.147211358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-45097943.147211358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-187908.09644671399</v>
      </c>
      <c r="L2192" s="444">
        <f t="shared" ca="1" si="142"/>
        <v>-45285851.243658073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-45285851.243658073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-188691.04684857529</v>
      </c>
      <c r="L2193" s="444">
        <f t="shared" ca="1" si="142"/>
        <v>-45474542.290506646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-45474542.290506646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-189477.25954377768</v>
      </c>
      <c r="L2194" s="444">
        <f t="shared" ca="1" si="142"/>
        <v>-45664019.550050423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-45664019.550050423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-190266.74812521008</v>
      </c>
      <c r="L2195" s="444">
        <f t="shared" ca="1" si="142"/>
        <v>-45854286.298175633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-45854286.298175633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-191059.52624239848</v>
      </c>
      <c r="L2196" s="444">
        <f t="shared" ca="1" si="142"/>
        <v>-46045345.824418031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-46045345.824418031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-191855.60760174179</v>
      </c>
      <c r="L2197" s="444">
        <f t="shared" ca="1" si="142"/>
        <v>-46237201.43201977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-46237201.43201977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-192655.00596674904</v>
      </c>
      <c r="L2198" s="444">
        <f t="shared" ca="1" si="142"/>
        <v>-46429856.437986523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-46429856.437986523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-193457.73515827718</v>
      </c>
      <c r="L2199" s="444">
        <f t="shared" ca="1" si="142"/>
        <v>-46623314.173144802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-46623314.173144802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-194263.80905477001</v>
      </c>
      <c r="L2200" s="444">
        <f t="shared" ca="1" si="142"/>
        <v>-46817577.982199572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-46817577.982199572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-195073.24159249821</v>
      </c>
      <c r="L2201" s="444">
        <f t="shared" ca="1" si="142"/>
        <v>-47012651.223792069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-47012651.223792069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-195886.04676580027</v>
      </c>
      <c r="L2202" s="444">
        <f t="shared" ca="1" si="142"/>
        <v>-47208537.270557866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-47208537.270557866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-196702.23862732443</v>
      </c>
      <c r="L2203" s="444">
        <f t="shared" ca="1" si="142"/>
        <v>-47405239.509185188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-47405239.509185188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-197521.83128827161</v>
      </c>
      <c r="L2204" s="444">
        <f t="shared" ca="1" si="142"/>
        <v>-47602761.340473458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-47602761.340473458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-198344.83891863941</v>
      </c>
      <c r="L2205" s="444">
        <f t="shared" ca="1" si="142"/>
        <v>-47801106.179392099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-47801106.179392099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-199171.27574746707</v>
      </c>
      <c r="L2206" s="444">
        <f t="shared" ca="1" si="142"/>
        <v>-48000277.45513957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-48000277.45513957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-200001.15606308155</v>
      </c>
      <c r="L2207" s="444">
        <f t="shared" ca="1" si="142"/>
        <v>-48200278.61120265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-48200278.61120265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-200834.49421334438</v>
      </c>
      <c r="L2208" s="444">
        <f t="shared" ca="1" si="142"/>
        <v>-48401113.105415992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-48401113.105415992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-201671.30460589996</v>
      </c>
      <c r="L2209" s="444">
        <f t="shared" ca="1" si="142"/>
        <v>-48602784.410021894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-48602784.410021894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-202511.60170842457</v>
      </c>
      <c r="L2210" s="444">
        <f t="shared" ca="1" si="142"/>
        <v>-48805296.011730321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-48805296.011730321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-203355.40004887633</v>
      </c>
      <c r="L2211" s="444">
        <f t="shared" ca="1" si="142"/>
        <v>-49008651.411779195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-49008651.411779195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-204202.71421574664</v>
      </c>
      <c r="L2212" s="444">
        <f t="shared" ca="1" si="142"/>
        <v>-49212854.125994943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-49212854.125994943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-205053.55885831226</v>
      </c>
      <c r="L2213" s="444">
        <f t="shared" ca="1" si="142"/>
        <v>-49417907.684853256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-49417907.684853256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-205907.94868688856</v>
      </c>
      <c r="L2214" s="444">
        <f t="shared" ca="1" si="142"/>
        <v>-49623815.633540146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-49623815.633540146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-206765.89847308394</v>
      </c>
      <c r="L2215" s="444">
        <f t="shared" ca="1" si="142"/>
        <v>-49830581.53201323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-49830581.53201323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-207627.42305005513</v>
      </c>
      <c r="L2216" s="444">
        <f t="shared" ca="1" si="142"/>
        <v>-50038208.955063283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-50038208.955063283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-208492.53731276368</v>
      </c>
      <c r="L2217" s="444">
        <f t="shared" ca="1" si="142"/>
        <v>-50246701.492376044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-50246701.492376044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-209361.25621823352</v>
      </c>
      <c r="L2218" s="444">
        <f t="shared" ca="1" si="142"/>
        <v>-50456062.748594277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-50456062.748594277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-210233.59478580949</v>
      </c>
      <c r="L2219" s="444">
        <f t="shared" ca="1" si="142"/>
        <v>-50666296.343380086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-50666296.343380086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-211109.56809741701</v>
      </c>
      <c r="L2220" s="444">
        <f t="shared" ca="1" si="142"/>
        <v>-50877405.911477506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-50877405.911477506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-211989.19129782295</v>
      </c>
      <c r="L2221" s="444">
        <f t="shared" ca="1" si="142"/>
        <v>-51089395.102775328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-51089395.102775328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-212872.47959489719</v>
      </c>
      <c r="L2222" s="444">
        <f t="shared" ca="1" si="142"/>
        <v>-51302267.582370222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-51302267.582370222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-213759.44825987591</v>
      </c>
      <c r="L2223" s="444">
        <f t="shared" ca="1" si="142"/>
        <v>-51516027.030630097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-51516027.030630097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-214650.11262762541</v>
      </c>
      <c r="L2224" s="444">
        <f t="shared" ca="1" si="142"/>
        <v>-51730677.143257722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-51730677.143257722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-215544.48809690718</v>
      </c>
      <c r="L2225" s="444">
        <f t="shared" ca="1" si="142"/>
        <v>-51946221.63135463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-51946221.63135463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-216442.5901306443</v>
      </c>
      <c r="L2226" s="444">
        <f t="shared" ca="1" si="142"/>
        <v>-52162664.221485272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-52162664.221485272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-217344.43425618863</v>
      </c>
      <c r="L2227" s="444">
        <f t="shared" ca="1" si="142"/>
        <v>-52380008.655741461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-52380008.655741461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-218250.0360655894</v>
      </c>
      <c r="L2228" s="444">
        <f t="shared" ca="1" si="142"/>
        <v>-52598258.691807047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-52598258.691807047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-219159.4112158627</v>
      </c>
      <c r="L2229" s="444">
        <f t="shared" ca="1" si="142"/>
        <v>-52817418.103022911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-52817418.103022911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-220072.57542926213</v>
      </c>
      <c r="L2230" s="444">
        <f t="shared" ca="1" si="142"/>
        <v>-53037490.678452171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-53037490.678452171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-220989.5444935507</v>
      </c>
      <c r="L2231" s="444">
        <f t="shared" ca="1" si="142"/>
        <v>-53258480.22294572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-53258480.22294572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-221910.33426227383</v>
      </c>
      <c r="L2232" s="444">
        <f t="shared" ca="1" si="142"/>
        <v>-53480390.557207994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-53480390.557207994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-222834.9606550333</v>
      </c>
      <c r="L2233" s="444">
        <f t="shared" ca="1" si="142"/>
        <v>-53703225.517863028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-53703225.517863028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-223763.43965776262</v>
      </c>
      <c r="L2234" s="444">
        <f t="shared" ca="1" si="142"/>
        <v>-53926988.95752079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-53926988.95752079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-224695.78732300331</v>
      </c>
      <c r="L2235" s="444">
        <f t="shared" ca="1" si="142"/>
        <v>-54151684.744843796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-54151684.744843796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-225632.01977018252</v>
      </c>
      <c r="L2236" s="444">
        <f t="shared" ca="1" si="142"/>
        <v>-54377316.764613979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-54377316.764613979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-226572.15318589157</v>
      </c>
      <c r="L2237" s="444">
        <f t="shared" ca="1" si="142"/>
        <v>-54603888.917799868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-54603888.917799868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-227516.20382416612</v>
      </c>
      <c r="L2238" s="444">
        <f t="shared" ca="1" si="142"/>
        <v>-54831405.12162403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-54831405.12162403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-228464.18800676678</v>
      </c>
      <c r="L2239" s="444">
        <f t="shared" ca="1" si="142"/>
        <v>-55059869.309630796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-55059869.309630796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-229416.12212346165</v>
      </c>
      <c r="L2240" s="444">
        <f t="shared" ca="1" si="142"/>
        <v>-55289285.431754261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-55289285.431754261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-230372.02263230938</v>
      </c>
      <c r="L2241" s="444">
        <f t="shared" ca="1" si="142"/>
        <v>-55519657.45438657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-55519657.45438657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-231331.90605994404</v>
      </c>
      <c r="L2242" s="444">
        <f t="shared" ca="1" si="142"/>
        <v>-55750989.360446513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-55750989.360446513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-232295.78900186045</v>
      </c>
      <c r="L2243" s="444">
        <f t="shared" ca="1" si="142"/>
        <v>-55983285.149448372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-55983285.149448372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-233263.68812270151</v>
      </c>
      <c r="L2244" s="444">
        <f t="shared" ca="1" si="142"/>
        <v>-56216548.837571077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-56216548.837571077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-234235.62015654618</v>
      </c>
      <c r="L2245" s="444">
        <f t="shared" ca="1" si="142"/>
        <v>-56450784.457727626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-56450784.457727626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-235211.60190719843</v>
      </c>
      <c r="L2246" s="444">
        <f t="shared" ca="1" si="142"/>
        <v>-56685996.059634827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-56685996.059634827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-236191.65024847849</v>
      </c>
      <c r="L2247" s="444">
        <f t="shared" ca="1" si="142"/>
        <v>-56922187.709883302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-56922187.709883302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-237175.78212451376</v>
      </c>
      <c r="L2248" s="444">
        <f t="shared" ca="1" si="142"/>
        <v>-57159363.492007814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-57159363.492007814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-238164.01455003256</v>
      </c>
      <c r="L2249" s="444">
        <f t="shared" ca="1" si="142"/>
        <v>-57397527.506557845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-57397527.506557845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-239156.36461065771</v>
      </c>
      <c r="L2250" s="444">
        <f t="shared" ca="1" si="142"/>
        <v>-57636683.871168502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-57636683.871168502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-240152.84946320206</v>
      </c>
      <c r="L2251" s="444">
        <f t="shared" ca="1" si="142"/>
        <v>-57876836.720631704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-57876836.720631704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-241153.48633596543</v>
      </c>
      <c r="L2252" s="444">
        <f t="shared" ca="1" si="142"/>
        <v>-58117990.206967667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-58117990.206967667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-242158.2925290319</v>
      </c>
      <c r="L2253" s="444">
        <f t="shared" ca="1" si="142"/>
        <v>-58360148.499496698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-58360148.499496698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-243167.28541456957</v>
      </c>
      <c r="L2254" s="444">
        <f t="shared" ca="1" si="142"/>
        <v>-58603315.784911267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-58603315.784911267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-244180.48243713027</v>
      </c>
      <c r="L2255" s="444">
        <f t="shared" ca="1" si="142"/>
        <v>-58847496.267348401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-58847496.267348401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-245197.90111395167</v>
      </c>
      <c r="L2256" s="444">
        <f t="shared" ca="1" si="142"/>
        <v>-59092694.168462351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-59092694.168462351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-246219.55903525982</v>
      </c>
      <c r="L2257" s="444">
        <f t="shared" ca="1" si="142"/>
        <v>-59338913.727497607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-59338913.727497607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-247245.47386457337</v>
      </c>
      <c r="L2258" s="444">
        <f t="shared" ca="1" si="142"/>
        <v>-59586159.201362178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-59586159.201362178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-248275.6633390091</v>
      </c>
      <c r="L2259" s="444">
        <f t="shared" ca="1" si="142"/>
        <v>-59834434.864701189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-59834434.864701189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-249310.14526958828</v>
      </c>
      <c r="L2260" s="444">
        <f t="shared" ca="1" si="142"/>
        <v>-60083745.009970777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-60083745.009970777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-250348.9375415449</v>
      </c>
      <c r="L2261" s="444">
        <f t="shared" ca="1" si="142"/>
        <v>-60334093.947512321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-60334093.947512321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-251392.05811463471</v>
      </c>
      <c r="L2262" s="444">
        <f t="shared" ca="1" si="142"/>
        <v>-60585486.005626954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-60585486.005626954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-252439.52502344563</v>
      </c>
      <c r="L2263" s="444">
        <f t="shared" ca="1" si="142"/>
        <v>-60837925.5306504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-60837925.5306504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-253491.35637771001</v>
      </c>
      <c r="L2264" s="444">
        <f t="shared" ca="1" si="142"/>
        <v>-61091416.887028113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-61091416.887028113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-254547.57036261715</v>
      </c>
      <c r="L2265" s="444">
        <f t="shared" ca="1" si="142"/>
        <v>-61345964.457390733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-61345964.457390733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-255608.18523912804</v>
      </c>
      <c r="L2266" s="444">
        <f t="shared" ca="1" si="142"/>
        <v>-61601572.642629862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-61601572.642629862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-256673.21934429105</v>
      </c>
      <c r="L2267" s="444">
        <f t="shared" ca="1" si="142"/>
        <v>-61858245.86197415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-61858245.86197415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-257742.69109155895</v>
      </c>
      <c r="L2268" s="444">
        <f t="shared" ca="1" si="142"/>
        <v>-62115988.55306571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-62115988.55306571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-258816.61897110712</v>
      </c>
      <c r="L2269" s="444">
        <f t="shared" ca="1" si="142"/>
        <v>-62374805.172036819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-62374805.172036819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-259895.02155015341</v>
      </c>
      <c r="L2270" s="444">
        <f t="shared" ca="1" si="142"/>
        <v>-62634700.193586975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-62634700.193586975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-260977.91747327906</v>
      </c>
      <c r="L2271" s="444">
        <f t="shared" ca="1" si="142"/>
        <v>-62895678.111060254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-62895678.111060254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-262065.32546275106</v>
      </c>
      <c r="L2272" s="444">
        <f t="shared" ca="1" si="142"/>
        <v>-63157743.436523005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-63157743.436523005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-263157.26431884588</v>
      </c>
      <c r="L2273" s="444">
        <f t="shared" ca="1" si="142"/>
        <v>-63420900.700841852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-63420900.700841852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-264253.75292017439</v>
      </c>
      <c r="L2274" s="444">
        <f t="shared" ca="1" si="142"/>
        <v>-63685154.453762025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-63685154.453762025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-265354.81022400846</v>
      </c>
      <c r="L2275" s="444">
        <f t="shared" ca="1" si="142"/>
        <v>-63950509.263986036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-63950509.263986036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-266460.45526660851</v>
      </c>
      <c r="L2276" s="444">
        <f t="shared" ca="1" si="142"/>
        <v>-64216969.719252646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-64216969.719252646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-267570.7071635527</v>
      </c>
      <c r="L2277" s="444">
        <f t="shared" ca="1" si="142"/>
        <v>-64484540.426416196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-64484540.426416196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-268685.58511006751</v>
      </c>
      <c r="L2278" s="444">
        <f t="shared" ca="1" si="142"/>
        <v>-64753226.011526264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-64753226.011526264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-269805.10838135949</v>
      </c>
      <c r="L2279" s="444">
        <f t="shared" ca="1" si="142"/>
        <v>-65023031.119907625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-65023031.119907625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-270929.29633294843</v>
      </c>
      <c r="L2280" s="444">
        <f t="shared" ca="1" si="142"/>
        <v>-65293960.416240573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-65293960.416240573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-272058.16840100236</v>
      </c>
      <c r="L2281" s="444">
        <f t="shared" ca="1" si="142"/>
        <v>-65566018.584641576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-65566018.584641576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-273191.74410267326</v>
      </c>
      <c r="L2282" s="444">
        <f t="shared" ca="1" si="142"/>
        <v>-65839210.328744248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-65839210.328744248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-274330.04303643433</v>
      </c>
      <c r="L2283" s="444">
        <f t="shared" ca="1" si="142"/>
        <v>-66113540.371780679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-66113540.371780679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-275473.0848824195</v>
      </c>
      <c r="L2284" s="444">
        <f t="shared" ca="1" si="142"/>
        <v>-66389013.456663094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-66389013.456663094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-276620.88940276287</v>
      </c>
      <c r="L2285" s="444">
        <f t="shared" ca="1" si="142"/>
        <v>-66665634.346065857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-66665634.346065857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-277773.47644194105</v>
      </c>
      <c r="L2286" s="444">
        <f t="shared" ca="1" si="142"/>
        <v>-66943407.822507799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-66943407.822507799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-278930.86592711584</v>
      </c>
      <c r="L2287" s="444">
        <f t="shared" ca="1" si="142"/>
        <v>-67222338.688434914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-67222338.688434914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-280093.07786847878</v>
      </c>
      <c r="L2288" s="444">
        <f t="shared" ca="1" si="142"/>
        <v>-67502431.76630339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-67502431.76630339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-281260.13235959748</v>
      </c>
      <c r="L2289" s="444">
        <f t="shared" ca="1" si="142"/>
        <v>-67783691.898662984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-67783691.898662984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-282432.04957776243</v>
      </c>
      <c r="L2290" s="444">
        <f t="shared" ca="1" si="142"/>
        <v>-68066123.948240742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-68066123.948240742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-283608.8497843364</v>
      </c>
      <c r="L2291" s="444">
        <f t="shared" ca="1" si="142"/>
        <v>-68349732.798025072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-68349732.798025072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-284790.55332510447</v>
      </c>
      <c r="L2292" s="444">
        <f t="shared" ca="1" si="142"/>
        <v>-68634523.351350173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-68634523.351350173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-285977.18063062569</v>
      </c>
      <c r="L2293" s="444">
        <f t="shared" ca="1" si="142"/>
        <v>-68920500.531980798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-68920500.531980798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-287168.75221658667</v>
      </c>
      <c r="L2294" s="444">
        <f t="shared" ca="1" si="142"/>
        <v>-69207669.28419739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-69207669.28419739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-288365.28868415579</v>
      </c>
      <c r="L2295" s="444">
        <f t="shared" ca="1" si="142"/>
        <v>-69496034.57288155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-69496034.57288155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-289566.81072033977</v>
      </c>
      <c r="L2296" s="444">
        <f t="shared" ca="1" si="142"/>
        <v>-69785601.383601889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-69785601.383601889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-290773.33909834118</v>
      </c>
      <c r="L2297" s="444">
        <f t="shared" ca="1" si="142"/>
        <v>-70076374.722700223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-70076374.722700223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-291984.89467791759</v>
      </c>
      <c r="L2298" s="444">
        <f t="shared" ca="1" si="142"/>
        <v>-70368359.617378145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-70368359.617378145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-293201.49840574228</v>
      </c>
      <c r="L2299" s="444">
        <f t="shared" ca="1" si="142"/>
        <v>-70661561.115783885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-70661561.115783885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-294423.17131576617</v>
      </c>
      <c r="L2300" s="444">
        <f t="shared" ca="1" si="142"/>
        <v>-70955984.287099645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-70955984.287099645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-295649.93452958186</v>
      </c>
      <c r="L2301" s="444">
        <f t="shared" ca="1" si="142"/>
        <v>-71251634.221629232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-71251634.221629232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-296881.80925678846</v>
      </c>
      <c r="L2302" s="444">
        <f t="shared" ca="1" si="142"/>
        <v>-71548516.030886024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-71548516.030886024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-298118.81679535843</v>
      </c>
      <c r="L2303" s="444">
        <f t="shared" ref="L2303:L2557" ca="1" si="147">I2303-J2303+K2303</f>
        <v>-71846634.847681388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-71846634.847681388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-299360.9785320058</v>
      </c>
      <c r="L2304" s="444">
        <f t="shared" ca="1" si="147"/>
        <v>-72145995.82621339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-72145995.82621339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-300608.31594255578</v>
      </c>
      <c r="L2305" s="444">
        <f t="shared" ca="1" si="147"/>
        <v>-72446604.142155945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-72446604.142155945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-301860.85059231642</v>
      </c>
      <c r="L2306" s="444">
        <f t="shared" ca="1" si="147"/>
        <v>-72748464.99274826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-72748464.99274826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-303118.60413645109</v>
      </c>
      <c r="L2307" s="444">
        <f t="shared" ca="1" si="147"/>
        <v>-73051583.596884713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-73051583.596884713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-304381.59832035296</v>
      </c>
      <c r="L2308" s="444">
        <f t="shared" ca="1" si="147"/>
        <v>-73355965.195205063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-73355965.195205063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-305649.85498002107</v>
      </c>
      <c r="L2309" s="444">
        <f t="shared" ca="1" si="147"/>
        <v>-73661615.050185084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-73661615.050185084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-306923.39604243787</v>
      </c>
      <c r="L2310" s="444">
        <f t="shared" ca="1" si="147"/>
        <v>-73968538.446227521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-73968538.446227521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-308202.24352594803</v>
      </c>
      <c r="L2311" s="444">
        <f t="shared" ca="1" si="147"/>
        <v>-74276740.689753473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-74276740.689753473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-309486.41954063944</v>
      </c>
      <c r="L2312" s="444">
        <f t="shared" ca="1" si="147"/>
        <v>-74586227.109294116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-74586227.109294116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-310775.94628872548</v>
      </c>
      <c r="L2313" s="444">
        <f t="shared" ca="1" si="147"/>
        <v>-74897003.055582836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-74897003.055582836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-312070.84606492845</v>
      </c>
      <c r="L2314" s="444">
        <f t="shared" ca="1" si="147"/>
        <v>-75209073.901647761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-75209073.901647761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-313371.1412568657</v>
      </c>
      <c r="L2315" s="444">
        <f t="shared" ca="1" si="147"/>
        <v>-75522445.04290463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-75522445.04290463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-314676.85434543598</v>
      </c>
      <c r="L2316" s="444">
        <f t="shared" ca="1" si="147"/>
        <v>-75837121.897250071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-75837121.897250071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-315988.00790520862</v>
      </c>
      <c r="L2317" s="444">
        <f t="shared" ca="1" si="147"/>
        <v>-76153109.905155286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-76153109.905155286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-317304.6246048137</v>
      </c>
      <c r="L2318" s="444">
        <f t="shared" ca="1" si="147"/>
        <v>-76470414.529760092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-76470414.529760092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-318626.72720733372</v>
      </c>
      <c r="L2319" s="444">
        <f t="shared" ca="1" si="147"/>
        <v>-76789041.256967425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-76789041.256967425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-319954.33857069758</v>
      </c>
      <c r="L2320" s="444">
        <f t="shared" ca="1" si="147"/>
        <v>-77108995.595538124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-77108995.595538124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-321287.48164807551</v>
      </c>
      <c r="L2321" s="444">
        <f t="shared" ca="1" si="147"/>
        <v>-77430283.077186197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-77430283.077186197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-322626.17948827584</v>
      </c>
      <c r="L2322" s="444">
        <f t="shared" ca="1" si="147"/>
        <v>-77752909.256674469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-77752909.256674469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-323970.45523614361</v>
      </c>
      <c r="L2323" s="444">
        <f t="shared" ca="1" si="147"/>
        <v>-78076879.711910605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-78076879.711910605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-325320.33213296084</v>
      </c>
      <c r="L2324" s="444">
        <f t="shared" ca="1" si="147"/>
        <v>-78402200.044043571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-78402200.044043571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-326675.83351684822</v>
      </c>
      <c r="L2325" s="444">
        <f t="shared" ca="1" si="147"/>
        <v>-78728875.877560422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-78728875.877560422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-328036.98282316839</v>
      </c>
      <c r="L2326" s="444">
        <f t="shared" ca="1" si="147"/>
        <v>-79056912.860383585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-79056912.860383585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-329403.80358493159</v>
      </c>
      <c r="L2327" s="444">
        <f t="shared" ca="1" si="147"/>
        <v>-79386316.663968518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-79386316.663968518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-330776.31943320215</v>
      </c>
      <c r="L2328" s="444">
        <f t="shared" ca="1" si="147"/>
        <v>-79717092.983401716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-79717092.983401716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-332154.55409750715</v>
      </c>
      <c r="L2329" s="444">
        <f t="shared" ca="1" si="147"/>
        <v>-80049247.537499219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-80049247.537499219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-333538.53140624677</v>
      </c>
      <c r="L2330" s="444">
        <f t="shared" ca="1" si="147"/>
        <v>-80382786.068905473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-80382786.068905473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-334928.27528710611</v>
      </c>
      <c r="L2331" s="444">
        <f t="shared" ca="1" si="147"/>
        <v>-80717714.344192579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-80717714.344192579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-336323.80976746907</v>
      </c>
      <c r="L2332" s="444">
        <f t="shared" ca="1" si="147"/>
        <v>-81054038.153960049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-81054038.153960049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-337725.15897483355</v>
      </c>
      <c r="L2333" s="444">
        <f t="shared" ca="1" si="147"/>
        <v>-81391763.312934875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-81391763.312934875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-339132.34713722864</v>
      </c>
      <c r="L2334" s="444">
        <f t="shared" ca="1" si="147"/>
        <v>-81730895.660072103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-81730895.660072103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-340545.39858363377</v>
      </c>
      <c r="L2335" s="444">
        <f t="shared" ca="1" si="147"/>
        <v>-82071441.058655739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-82071441.058655739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-341964.33774439892</v>
      </c>
      <c r="L2336" s="444">
        <f t="shared" ca="1" si="147"/>
        <v>-82413405.396400139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-82413405.396400139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-343389.18915166723</v>
      </c>
      <c r="L2337" s="444">
        <f t="shared" ca="1" si="147"/>
        <v>-82756794.585551813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-82756794.585551813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-344819.97743979923</v>
      </c>
      <c r="L2338" s="444">
        <f t="shared" ca="1" si="147"/>
        <v>-83101614.562991619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-83101614.562991619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-346256.7273457984</v>
      </c>
      <c r="L2339" s="444">
        <f t="shared" ca="1" si="147"/>
        <v>-83447871.290337414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-83447871.290337414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-347699.46370973921</v>
      </c>
      <c r="L2340" s="444">
        <f t="shared" ca="1" si="147"/>
        <v>-83795570.754047155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-83795570.754047155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-349148.21147519647</v>
      </c>
      <c r="L2341" s="444">
        <f t="shared" ca="1" si="147"/>
        <v>-84144718.965522349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-84144718.965522349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-350602.99568967643</v>
      </c>
      <c r="L2342" s="444">
        <f t="shared" ca="1" si="147"/>
        <v>-84495321.961212024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-84495321.961212024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-352063.84150505008</v>
      </c>
      <c r="L2343" s="444">
        <f t="shared" ca="1" si="147"/>
        <v>-84847385.802717075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-84847385.802717075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-353530.77417798783</v>
      </c>
      <c r="L2344" s="444">
        <f t="shared" ca="1" si="147"/>
        <v>-85200916.576895058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-85200916.576895058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-355003.81907039607</v>
      </c>
      <c r="L2345" s="444">
        <f t="shared" ca="1" si="147"/>
        <v>-85555920.395965457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-85555920.395965457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-356483.00164985604</v>
      </c>
      <c r="L2346" s="444">
        <f t="shared" ca="1" si="147"/>
        <v>-85912403.397615314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-85912403.397615314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-357968.34749006381</v>
      </c>
      <c r="L2347" s="444">
        <f t="shared" ca="1" si="147"/>
        <v>-86270371.745105371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-86270371.745105371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-359459.88227127236</v>
      </c>
      <c r="L2348" s="444">
        <f t="shared" ca="1" si="147"/>
        <v>-86629831.627376646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-86629831.627376646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-360957.63178073603</v>
      </c>
      <c r="L2349" s="444">
        <f t="shared" ca="1" si="147"/>
        <v>-86990789.259157375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-86990789.259157375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-362461.62191315572</v>
      </c>
      <c r="L2350" s="444">
        <f t="shared" ca="1" si="147"/>
        <v>-87353250.881070524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-87353250.881070524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-363971.8786711272</v>
      </c>
      <c r="L2351" s="444">
        <f t="shared" ca="1" si="147"/>
        <v>-87717222.759741649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-87717222.759741649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-365488.42816559022</v>
      </c>
      <c r="L2352" s="444">
        <f t="shared" ca="1" si="147"/>
        <v>-88082711.187907234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-88082711.187907234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-367011.29661628016</v>
      </c>
      <c r="L2353" s="444">
        <f t="shared" ca="1" si="147"/>
        <v>-88449722.48452352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-88449722.48452352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-368540.51035218133</v>
      </c>
      <c r="L2354" s="444">
        <f t="shared" ca="1" si="147"/>
        <v>-88818262.994875699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-88818262.994875699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-370076.09581198206</v>
      </c>
      <c r="L2355" s="444">
        <f t="shared" ca="1" si="147"/>
        <v>-89188339.090687677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-89188339.090687677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-371618.079544532</v>
      </c>
      <c r="L2356" s="444">
        <f t="shared" ca="1" si="147"/>
        <v>-89559957.170232207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-89559957.170232207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-373166.48820930085</v>
      </c>
      <c r="L2357" s="444">
        <f t="shared" ca="1" si="147"/>
        <v>-89933123.658441514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-89933123.658441514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-374721.34857683966</v>
      </c>
      <c r="L2358" s="444">
        <f t="shared" ca="1" si="147"/>
        <v>-90307845.007018358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-90307845.007018358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-376282.68752924318</v>
      </c>
      <c r="L2359" s="444">
        <f t="shared" ca="1" si="147"/>
        <v>-90684127.694547594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-90684127.694547594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-377850.53206061496</v>
      </c>
      <c r="L2360" s="444">
        <f t="shared" ca="1" si="147"/>
        <v>-91061978.226608202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-91061978.226608202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-379424.90927753417</v>
      </c>
      <c r="L2361" s="444">
        <f t="shared" ca="1" si="147"/>
        <v>-91441403.13588573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-91441403.13588573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-381005.8463995239</v>
      </c>
      <c r="L2362" s="444">
        <f t="shared" ca="1" si="147"/>
        <v>-91822408.982285261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-91822408.982285261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-382593.3707595219</v>
      </c>
      <c r="L2363" s="444">
        <f t="shared" ca="1" si="147"/>
        <v>-92205002.353044778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-92205002.353044778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-384187.50980435323</v>
      </c>
      <c r="L2364" s="444">
        <f t="shared" ca="1" si="147"/>
        <v>-92589189.862849131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-92589189.862849131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-385788.29109520471</v>
      </c>
      <c r="L2365" s="444">
        <f t="shared" ca="1" si="147"/>
        <v>-92974978.153944343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-92974978.153944343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-387395.74230810144</v>
      </c>
      <c r="L2366" s="444">
        <f t="shared" ca="1" si="147"/>
        <v>-93362373.896252438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-93362373.896252438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-389009.89123438514</v>
      </c>
      <c r="L2367" s="444">
        <f t="shared" ca="1" si="147"/>
        <v>-93751383.787486821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-93751383.787486821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-390630.76578119508</v>
      </c>
      <c r="L2368" s="444">
        <f t="shared" ca="1" si="147"/>
        <v>-94142014.553268015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-94142014.553268015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-392258.39397195005</v>
      </c>
      <c r="L2369" s="444">
        <f t="shared" ca="1" si="147"/>
        <v>-94534272.947239965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-94534272.947239965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-393892.80394683318</v>
      </c>
      <c r="L2370" s="444">
        <f t="shared" ca="1" si="147"/>
        <v>-94928165.751186803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-94928165.751186803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-395534.02396327833</v>
      </c>
      <c r="L2371" s="444">
        <f t="shared" ca="1" si="147"/>
        <v>-95323699.775150076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-95323699.775150076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-397182.08239645866</v>
      </c>
      <c r="L2372" s="444">
        <f t="shared" ca="1" si="147"/>
        <v>-95720881.857546538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-95720881.857546538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-398837.00773977721</v>
      </c>
      <c r="L2373" s="444">
        <f t="shared" ca="1" si="147"/>
        <v>-96119718.86528632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-96119718.86528632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-400498.82860535965</v>
      </c>
      <c r="L2374" s="444">
        <f t="shared" ca="1" si="147"/>
        <v>-96520217.693891674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-96520217.693891674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-402167.57372454862</v>
      </c>
      <c r="L2375" s="444">
        <f t="shared" ca="1" si="147"/>
        <v>-96922385.267616227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-96922385.267616227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-403843.27194840094</v>
      </c>
      <c r="L2376" s="444">
        <f t="shared" ca="1" si="147"/>
        <v>-97326228.539564624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-97326228.539564624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-405525.95224818593</v>
      </c>
      <c r="L2377" s="444">
        <f t="shared" ca="1" si="147"/>
        <v>-97731754.49181281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-97731754.49181281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-407215.64371588669</v>
      </c>
      <c r="L2378" s="444">
        <f t="shared" ca="1" si="147"/>
        <v>-98138970.135528699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-98138970.135528699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-408912.3755647029</v>
      </c>
      <c r="L2379" s="444">
        <f t="shared" ca="1" si="147"/>
        <v>-98547882.511093408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-98547882.511093408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-410616.17712955584</v>
      </c>
      <c r="L2380" s="444">
        <f t="shared" ca="1" si="147"/>
        <v>-98958498.68822296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-98958498.68822296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-412327.07786759565</v>
      </c>
      <c r="L2381" s="444">
        <f t="shared" ca="1" si="147"/>
        <v>-99370825.766090557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-99370825.766090557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-414045.10735871067</v>
      </c>
      <c r="L2382" s="444">
        <f t="shared" ca="1" si="147"/>
        <v>-99784870.873449266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-99784870.873449266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-415770.29530603858</v>
      </c>
      <c r="L2383" s="444">
        <f t="shared" ca="1" si="147"/>
        <v>-100200641.16875531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-100200641.16875531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-417502.67153648043</v>
      </c>
      <c r="L2384" s="444">
        <f t="shared" ca="1" si="147"/>
        <v>-100618143.84029178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-100618143.84029178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-419242.26600121579</v>
      </c>
      <c r="L2385" s="444">
        <f t="shared" ca="1" si="147"/>
        <v>-101037386.10629299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-101037386.10629299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-420989.10877622082</v>
      </c>
      <c r="L2386" s="444">
        <f t="shared" ca="1" si="147"/>
        <v>-101458375.21506922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-101458375.21506922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-422743.23006278841</v>
      </c>
      <c r="L2387" s="444">
        <f t="shared" ca="1" si="147"/>
        <v>-101881118.445132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-101881118.445132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-424504.66018805001</v>
      </c>
      <c r="L2388" s="444">
        <f t="shared" ca="1" si="147"/>
        <v>-102305623.10532005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-102305623.10532005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-426273.42960550019</v>
      </c>
      <c r="L2389" s="444">
        <f t="shared" ca="1" si="147"/>
        <v>-102731896.53492555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-102731896.53492555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-428049.56889552315</v>
      </c>
      <c r="L2390" s="444">
        <f t="shared" ca="1" si="147"/>
        <v>-103159946.10382107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-103159946.10382107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-429833.10876592109</v>
      </c>
      <c r="L2391" s="444">
        <f t="shared" ca="1" si="147"/>
        <v>-103589779.21258698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-103589779.21258698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-431624.08005244576</v>
      </c>
      <c r="L2392" s="444">
        <f t="shared" ca="1" si="147"/>
        <v>-104021403.29263943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-104021403.29263943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-433422.51371933095</v>
      </c>
      <c r="L2393" s="444">
        <f t="shared" ca="1" si="147"/>
        <v>-104454825.80635877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-104454825.80635877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-435228.4408598282</v>
      </c>
      <c r="L2394" s="444">
        <f t="shared" ca="1" si="147"/>
        <v>-104890054.24721859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-104890054.24721859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-437041.89269674412</v>
      </c>
      <c r="L2395" s="444">
        <f t="shared" ca="1" si="147"/>
        <v>-105327096.13991533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-105327096.13991533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-438862.90058298054</v>
      </c>
      <c r="L2396" s="444">
        <f t="shared" ca="1" si="147"/>
        <v>-105765959.04049832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-105765959.04049832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-440691.49600207631</v>
      </c>
      <c r="L2397" s="444">
        <f t="shared" ca="1" si="147"/>
        <v>-106206650.53650039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-106206650.53650039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-442527.71056875167</v>
      </c>
      <c r="L2398" s="444">
        <f t="shared" ca="1" si="147"/>
        <v>-106649178.24706915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-106649178.24706915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-444371.57602945477</v>
      </c>
      <c r="L2399" s="444">
        <f t="shared" ca="1" si="147"/>
        <v>-107093549.8230986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-107093549.8230986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-446223.1242629108</v>
      </c>
      <c r="L2400" s="444">
        <f t="shared" ca="1" si="147"/>
        <v>-107539772.94736151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-107539772.94736151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-448082.38728067296</v>
      </c>
      <c r="L2401" s="444">
        <f t="shared" ca="1" si="147"/>
        <v>-107987855.33464219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-107987855.33464219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-449949.39722767577</v>
      </c>
      <c r="L2402" s="444">
        <f t="shared" ca="1" si="147"/>
        <v>-108437804.73186986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-108437804.73186986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-451824.18638279103</v>
      </c>
      <c r="L2403" s="444">
        <f t="shared" ca="1" si="147"/>
        <v>-108889628.91825265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-108889628.91825265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-453706.78715938603</v>
      </c>
      <c r="L2404" s="444">
        <f t="shared" ca="1" si="147"/>
        <v>-109343335.70541203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-109343335.70541203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-455597.23210588336</v>
      </c>
      <c r="L2405" s="444">
        <f t="shared" ca="1" si="147"/>
        <v>-109798932.93751791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-109798932.93751791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-457495.55390632461</v>
      </c>
      <c r="L2406" s="444">
        <f t="shared" ca="1" si="147"/>
        <v>-110256428.49142423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-110256428.49142423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-459401.78538093431</v>
      </c>
      <c r="L2407" s="444">
        <f t="shared" ca="1" si="147"/>
        <v>-110715830.27680516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-110715830.27680516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-461315.9594866882</v>
      </c>
      <c r="L2408" s="444">
        <f t="shared" ca="1" si="147"/>
        <v>-111177146.23629186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-111177146.23629186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-463238.10931788274</v>
      </c>
      <c r="L2409" s="444">
        <f t="shared" ca="1" si="147"/>
        <v>-111640384.34560974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-111640384.34560974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-465168.2681067072</v>
      </c>
      <c r="L2410" s="444">
        <f t="shared" ca="1" si="147"/>
        <v>-112105552.61371645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-112105552.61371645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-467106.46922381857</v>
      </c>
      <c r="L2411" s="444">
        <f t="shared" ca="1" si="147"/>
        <v>-112572659.08294027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-112572659.08294027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-469052.74617891776</v>
      </c>
      <c r="L2412" s="444">
        <f t="shared" ca="1" si="147"/>
        <v>-113041711.82911919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-113041711.82911919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-471007.13262132998</v>
      </c>
      <c r="L2413" s="444">
        <f t="shared" ca="1" si="147"/>
        <v>-113512718.96174052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-113512718.96174052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-472969.66234058549</v>
      </c>
      <c r="L2414" s="444">
        <f t="shared" ca="1" si="147"/>
        <v>-113985688.6240811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-113985688.6240811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-474940.3692670046</v>
      </c>
      <c r="L2415" s="444">
        <f t="shared" ca="1" si="147"/>
        <v>-114460628.99334811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-114460628.99334811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-476919.28747228376</v>
      </c>
      <c r="L2416" s="444">
        <f t="shared" ca="1" si="147"/>
        <v>-114937548.28082038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-114937548.28082038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-478906.45117008494</v>
      </c>
      <c r="L2417" s="444">
        <f t="shared" ca="1" si="147"/>
        <v>-115416454.73199047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-115416454.73199047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-480901.89471662696</v>
      </c>
      <c r="L2418" s="444">
        <f t="shared" ca="1" si="147"/>
        <v>-115897356.62670709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-115897356.62670709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-482905.65261127957</v>
      </c>
      <c r="L2419" s="444">
        <f t="shared" ca="1" si="147"/>
        <v>-116380262.27931838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-116380262.27931838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-484917.75949715986</v>
      </c>
      <c r="L2420" s="444">
        <f t="shared" ca="1" si="147"/>
        <v>-116865180.03881554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-116865180.03881554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-486938.2501617315</v>
      </c>
      <c r="L2421" s="444">
        <f t="shared" ca="1" si="147"/>
        <v>-117352118.28897728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-117352118.28897728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-488967.1595374053</v>
      </c>
      <c r="L2422" s="444">
        <f t="shared" ca="1" si="147"/>
        <v>-117841085.44851469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-117841085.44851469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-491004.52270214452</v>
      </c>
      <c r="L2423" s="444">
        <f t="shared" ca="1" si="147"/>
        <v>-118332089.97121683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-118332089.97121683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-493050.37488007016</v>
      </c>
      <c r="L2424" s="444">
        <f t="shared" ca="1" si="147"/>
        <v>-118825140.3460969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-118825140.3460969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-495104.75144207041</v>
      </c>
      <c r="L2425" s="444">
        <f t="shared" ca="1" si="147"/>
        <v>-119320245.09753898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-119320245.09753898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-497167.68790641235</v>
      </c>
      <c r="L2426" s="444">
        <f t="shared" ca="1" si="147"/>
        <v>-119817412.78544539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-119817412.78544539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-499239.2199393558</v>
      </c>
      <c r="L2427" s="444">
        <f t="shared" ca="1" si="147"/>
        <v>-120316652.00538474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-120316652.00538474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-501319.38335576974</v>
      </c>
      <c r="L2428" s="444">
        <f t="shared" ca="1" si="147"/>
        <v>-120817971.38874051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-120817971.38874051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-503408.21411975211</v>
      </c>
      <c r="L2429" s="444">
        <f t="shared" ca="1" si="147"/>
        <v>-121321379.60286026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-121321379.60286026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-505505.74834525108</v>
      </c>
      <c r="L2430" s="444">
        <f t="shared" ca="1" si="147"/>
        <v>-121826885.35120551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-121826885.35120551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-507612.02229668963</v>
      </c>
      <c r="L2431" s="444">
        <f t="shared" ca="1" si="147"/>
        <v>-122334497.37350221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-122334497.37350221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-509727.07238959253</v>
      </c>
      <c r="L2432" s="444">
        <f t="shared" ca="1" si="147"/>
        <v>-122844224.4458918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-122844224.4458918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-511850.93519121583</v>
      </c>
      <c r="L2433" s="444">
        <f t="shared" ca="1" si="147"/>
        <v>-123356075.38108301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-123356075.38108301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-513983.64742117922</v>
      </c>
      <c r="L2434" s="444">
        <f t="shared" ca="1" si="147"/>
        <v>-123870059.02850419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-123870059.02850419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-516125.24595210078</v>
      </c>
      <c r="L2435" s="444">
        <f t="shared" ca="1" si="147"/>
        <v>-124386184.27445629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-124386184.27445629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-518275.76781023451</v>
      </c>
      <c r="L2436" s="444">
        <f t="shared" ca="1" si="147"/>
        <v>-124904460.04226653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-124904460.04226653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-520435.25017611048</v>
      </c>
      <c r="L2437" s="444">
        <f t="shared" ca="1" si="147"/>
        <v>-125424895.29244265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-125424895.29244265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-522603.73038517765</v>
      </c>
      <c r="L2438" s="444">
        <f t="shared" ca="1" si="147"/>
        <v>-125947499.02282783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-125947499.02282783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-524781.24592844932</v>
      </c>
      <c r="L2439" s="444">
        <f t="shared" ca="1" si="147"/>
        <v>-126472280.26875629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-126472280.26875629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-526967.83445315121</v>
      </c>
      <c r="L2440" s="444">
        <f t="shared" ca="1" si="147"/>
        <v>-126999248.10320944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-126999248.10320944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-529163.53376337269</v>
      </c>
      <c r="L2441" s="444">
        <f t="shared" ca="1" si="147"/>
        <v>-127528411.63697281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-127528411.63697281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-531368.38182072004</v>
      </c>
      <c r="L2442" s="444">
        <f t="shared" ca="1" si="147"/>
        <v>-128059780.01879354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-128059780.01879354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-533582.41674497304</v>
      </c>
      <c r="L2443" s="444">
        <f t="shared" ca="1" si="147"/>
        <v>-128593362.43553852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-128593362.43553852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-535805.67681474378</v>
      </c>
      <c r="L2444" s="444">
        <f t="shared" ca="1" si="147"/>
        <v>-129129168.11235327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-129129168.11235327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-538038.20046813868</v>
      </c>
      <c r="L2445" s="444">
        <f t="shared" ca="1" si="147"/>
        <v>-129667206.3128214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-129667206.3128214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-540280.02630342252</v>
      </c>
      <c r="L2446" s="444">
        <f t="shared" ca="1" si="147"/>
        <v>-130207486.33912483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-130207486.33912483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-542531.19307968672</v>
      </c>
      <c r="L2447" s="444">
        <f t="shared" ca="1" si="147"/>
        <v>-130750017.53220451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-130750017.53220451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-544791.73971751879</v>
      </c>
      <c r="L2448" s="444">
        <f t="shared" ca="1" si="147"/>
        <v>-131294809.27192202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-131294809.27192202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-547061.705299675</v>
      </c>
      <c r="L2449" s="444">
        <f t="shared" ca="1" si="147"/>
        <v>-131841870.9772217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-131841870.9772217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-549341.12907175708</v>
      </c>
      <c r="L2450" s="444">
        <f t="shared" ca="1" si="147"/>
        <v>-132391212.10629345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-132391212.10629345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-551630.05044288933</v>
      </c>
      <c r="L2451" s="444">
        <f t="shared" ca="1" si="147"/>
        <v>-132942842.15673634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-132942842.15673634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-553928.50898640137</v>
      </c>
      <c r="L2452" s="444">
        <f t="shared" ca="1" si="147"/>
        <v>-133496770.66572274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-133496770.66572274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-556236.54444051138</v>
      </c>
      <c r="L2453" s="444">
        <f t="shared" ca="1" si="147"/>
        <v>-134053007.21016325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-134053007.21016325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-558554.19670901354</v>
      </c>
      <c r="L2454" s="444">
        <f t="shared" ca="1" si="147"/>
        <v>-134611561.40687227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-134611561.40687227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-560881.5058619678</v>
      </c>
      <c r="L2455" s="444">
        <f t="shared" ca="1" si="147"/>
        <v>-135172442.91273424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-135172442.91273424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-563218.51213639264</v>
      </c>
      <c r="L2456" s="444">
        <f t="shared" ca="1" si="147"/>
        <v>-135735661.42487064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-135735661.42487064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-565565.25593696104</v>
      </c>
      <c r="L2457" s="444">
        <f t="shared" ca="1" si="147"/>
        <v>-136301226.68080759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-136301226.68080759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-567921.77783669834</v>
      </c>
      <c r="L2458" s="444">
        <f t="shared" ca="1" si="147"/>
        <v>-136869148.4586443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-136869148.4586443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-570288.11857768463</v>
      </c>
      <c r="L2459" s="444">
        <f t="shared" ca="1" si="147"/>
        <v>-137439436.57722199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-137439436.57722199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-572664.31907175831</v>
      </c>
      <c r="L2460" s="444">
        <f t="shared" ca="1" si="147"/>
        <v>-138012100.89629376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-138012100.89629376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-575050.42040122394</v>
      </c>
      <c r="L2461" s="444">
        <f t="shared" ca="1" si="147"/>
        <v>-138587151.31669497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-138587151.31669497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-577446.46381956234</v>
      </c>
      <c r="L2462" s="444">
        <f t="shared" ca="1" si="147"/>
        <v>-139164597.78051454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-139164597.78051454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-579852.4907521439</v>
      </c>
      <c r="L2463" s="444">
        <f t="shared" ca="1" si="147"/>
        <v>-139744450.27126667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-139744450.27126667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-582268.5427969445</v>
      </c>
      <c r="L2464" s="444">
        <f t="shared" ca="1" si="147"/>
        <v>-140326718.81406361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-140326718.81406361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-584694.66172526497</v>
      </c>
      <c r="L2465" s="444">
        <f t="shared" ca="1" si="147"/>
        <v>-140911413.47578886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-140911413.47578886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-587130.88948245358</v>
      </c>
      <c r="L2466" s="444">
        <f t="shared" ca="1" si="147"/>
        <v>-141498544.36527133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-141498544.36527133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-589577.26818863058</v>
      </c>
      <c r="L2467" s="444">
        <f t="shared" ca="1" si="147"/>
        <v>-142088121.63345996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-142088121.63345996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-592033.84013941651</v>
      </c>
      <c r="L2468" s="444">
        <f t="shared" ca="1" si="147"/>
        <v>-142680155.47359937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-142680155.47359937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-594500.647806664</v>
      </c>
      <c r="L2469" s="444">
        <f t="shared" ca="1" si="147"/>
        <v>-143274656.12140605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-143274656.12140605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-596977.73383919185</v>
      </c>
      <c r="L2470" s="444">
        <f t="shared" ca="1" si="147"/>
        <v>-143871633.85524523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-143871633.85524523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-599465.14106352185</v>
      </c>
      <c r="L2471" s="444">
        <f t="shared" ca="1" si="147"/>
        <v>-144471098.99630874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-144471098.99630874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-601962.91248461977</v>
      </c>
      <c r="L2472" s="444">
        <f t="shared" ca="1" si="147"/>
        <v>-145073061.90879336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-145073061.90879336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-604471.09128663898</v>
      </c>
      <c r="L2473" s="444">
        <f t="shared" ca="1" si="147"/>
        <v>-145677533.00007999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-145677533.00007999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-606989.72083366662</v>
      </c>
      <c r="L2474" s="444">
        <f t="shared" ca="1" si="147"/>
        <v>-146284522.72091365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-146284522.72091365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-609518.84467047348</v>
      </c>
      <c r="L2475" s="444">
        <f t="shared" ca="1" si="147"/>
        <v>-146894041.56558412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-146894041.56558412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-612058.50652326713</v>
      </c>
      <c r="L2476" s="444">
        <f t="shared" ca="1" si="147"/>
        <v>-147506100.0721074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-147506100.0721074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-614608.75030044746</v>
      </c>
      <c r="L2477" s="444">
        <f t="shared" ca="1" si="147"/>
        <v>-148120708.82240784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-148120708.82240784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-617169.62009336601</v>
      </c>
      <c r="L2478" s="444">
        <f t="shared" ca="1" si="147"/>
        <v>-148737878.44250122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-148737878.44250122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-619741.16017708834</v>
      </c>
      <c r="L2479" s="444">
        <f t="shared" ca="1" si="147"/>
        <v>-149357619.6026783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-149357619.6026783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-622323.41501115961</v>
      </c>
      <c r="L2480" s="444">
        <f t="shared" ca="1" si="147"/>
        <v>-149979943.01768947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-149979943.01768947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-624916.42924037273</v>
      </c>
      <c r="L2481" s="444">
        <f t="shared" ca="1" si="147"/>
        <v>-150604859.44692984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-150604859.44692984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-627520.24769554101</v>
      </c>
      <c r="L2482" s="444">
        <f t="shared" ca="1" si="147"/>
        <v>-151232379.69462538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-151232379.69462538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-630134.91539427242</v>
      </c>
      <c r="L2483" s="444">
        <f t="shared" ca="1" si="147"/>
        <v>-151862514.61001965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-151862514.61001965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-632760.47754174855</v>
      </c>
      <c r="L2484" s="444">
        <f t="shared" ca="1" si="147"/>
        <v>-152495275.0875614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-152495275.0875614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-635396.97953150584</v>
      </c>
      <c r="L2485" s="444">
        <f t="shared" ca="1" si="147"/>
        <v>-153130672.0670929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-153130672.0670929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-638044.46694622037</v>
      </c>
      <c r="L2486" s="444">
        <f t="shared" ca="1" si="147"/>
        <v>-153768716.53403911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-153768716.53403911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-640702.98555849632</v>
      </c>
      <c r="L2487" s="444">
        <f t="shared" ca="1" si="147"/>
        <v>-154409419.51959762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-154409419.51959762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-643372.58133165678</v>
      </c>
      <c r="L2488" s="444">
        <f t="shared" ca="1" si="147"/>
        <v>-155052792.10092929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-155052792.10092929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-646053.30042053876</v>
      </c>
      <c r="L2489" s="444">
        <f t="shared" ca="1" si="147"/>
        <v>-155698845.40134984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-155698845.40134984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-648745.18917229096</v>
      </c>
      <c r="L2490" s="444">
        <f t="shared" ca="1" si="147"/>
        <v>-156347590.59052214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-156347590.59052214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-651448.29412717558</v>
      </c>
      <c r="L2491" s="444">
        <f t="shared" ca="1" si="147"/>
        <v>-156999038.88464931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-156999038.88464931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-654162.6620193721</v>
      </c>
      <c r="L2492" s="444">
        <f t="shared" ca="1" si="147"/>
        <v>-157653201.54666868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-157653201.54666868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-656888.33977778617</v>
      </c>
      <c r="L2493" s="444">
        <f t="shared" ca="1" si="147"/>
        <v>-158310089.88644648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-158310089.88644648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-659625.37452686031</v>
      </c>
      <c r="L2494" s="444">
        <f t="shared" ca="1" si="147"/>
        <v>-158969715.26097333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-158969715.26097333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-662373.81358738884</v>
      </c>
      <c r="L2495" s="444">
        <f t="shared" ca="1" si="147"/>
        <v>-159632089.07456073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-159632089.07456073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-665133.70447733637</v>
      </c>
      <c r="L2496" s="444">
        <f t="shared" ca="1" si="147"/>
        <v>-160297222.77903807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-160297222.77903807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-667905.09491265868</v>
      </c>
      <c r="L2497" s="444">
        <f t="shared" ca="1" si="147"/>
        <v>-160965127.87395072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-160965127.87395072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-670688.03280812805</v>
      </c>
      <c r="L2498" s="444">
        <f t="shared" ca="1" si="147"/>
        <v>-161635815.90675884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-161635815.90675884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-673482.56627816183</v>
      </c>
      <c r="L2499" s="444">
        <f t="shared" ca="1" si="147"/>
        <v>-162309298.473037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-162309298.473037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-676288.74363765423</v>
      </c>
      <c r="L2500" s="444">
        <f t="shared" ca="1" si="147"/>
        <v>-162985587.21667466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-162985587.21667466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-679106.61340281111</v>
      </c>
      <c r="L2501" s="444">
        <f t="shared" ca="1" si="147"/>
        <v>-163664693.83007747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-163664693.83007747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-681936.22429198946</v>
      </c>
      <c r="L2502" s="444">
        <f t="shared" ca="1" si="147"/>
        <v>-164346630.05436945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-164346630.05436945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-684777.62522653933</v>
      </c>
      <c r="L2503" s="444">
        <f t="shared" ca="1" si="147"/>
        <v>-165031407.67959598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-165031407.67959598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-687630.8653316499</v>
      </c>
      <c r="L2504" s="444">
        <f t="shared" ca="1" si="147"/>
        <v>-165719038.54492763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-165719038.54492763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-690495.99393719842</v>
      </c>
      <c r="L2505" s="444">
        <f t="shared" ca="1" si="147"/>
        <v>-166409534.53886482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-166409534.53886482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-693373.06057860341</v>
      </c>
      <c r="L2506" s="444">
        <f t="shared" ca="1" si="147"/>
        <v>-167102907.59944344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-167102907.59944344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-696262.114997681</v>
      </c>
      <c r="L2507" s="444">
        <f t="shared" ca="1" si="147"/>
        <v>-167799169.71444112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-167799169.71444112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-699163.20714350464</v>
      </c>
      <c r="L2508" s="444">
        <f t="shared" ca="1" si="147"/>
        <v>-168498332.92158464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-168498332.92158464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-702076.38717326929</v>
      </c>
      <c r="L2509" s="444">
        <f t="shared" ca="1" si="147"/>
        <v>-169200409.3087579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-169200409.3087579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-705001.70545315789</v>
      </c>
      <c r="L2510" s="444">
        <f t="shared" ca="1" si="147"/>
        <v>-169905411.01421106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-169905411.01421106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-707939.2125592127</v>
      </c>
      <c r="L2511" s="444">
        <f t="shared" ca="1" si="147"/>
        <v>-170613350.22677028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-170613350.22677028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-710888.95927820948</v>
      </c>
      <c r="L2512" s="444">
        <f t="shared" ca="1" si="147"/>
        <v>-171324239.18604848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-171324239.18604848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-713850.99660853529</v>
      </c>
      <c r="L2513" s="444">
        <f t="shared" ca="1" si="147"/>
        <v>-172038090.182657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-172038090.182657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-716825.37576107087</v>
      </c>
      <c r="L2514" s="444">
        <f t="shared" ca="1" si="147"/>
        <v>-172754915.55841807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-172754915.55841807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-719812.1481600753</v>
      </c>
      <c r="L2515" s="444">
        <f t="shared" ca="1" si="147"/>
        <v>-173474727.70657814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-173474727.70657814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-722811.36544407555</v>
      </c>
      <c r="L2516" s="444">
        <f t="shared" ca="1" si="147"/>
        <v>-174197539.0720222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-174197539.0720222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-725823.07946675911</v>
      </c>
      <c r="L2517" s="444">
        <f t="shared" ca="1" si="147"/>
        <v>-174923362.15148896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-174923362.15148896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-728847.34229787067</v>
      </c>
      <c r="L2518" s="444">
        <f t="shared" ca="1" si="147"/>
        <v>-175652209.49378684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-175652209.49378684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-731884.20622411184</v>
      </c>
      <c r="L2519" s="444">
        <f t="shared" ca="1" si="147"/>
        <v>-176384093.70001096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-176384093.70001096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-734933.72375004564</v>
      </c>
      <c r="L2520" s="444">
        <f t="shared" ca="1" si="147"/>
        <v>-177119027.42376101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-177119027.42376101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-737995.94759900426</v>
      </c>
      <c r="L2521" s="444">
        <f t="shared" ca="1" si="147"/>
        <v>-177857023.37136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-177857023.37136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-741070.93071400002</v>
      </c>
      <c r="L2522" s="444">
        <f t="shared" ca="1" si="147"/>
        <v>-178598094.30207402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-178598094.30207402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-744158.72625864169</v>
      </c>
      <c r="L2523" s="444">
        <f t="shared" ca="1" si="147"/>
        <v>-179342253.02833265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-179342253.02833265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-747259.38761805266</v>
      </c>
      <c r="L2524" s="444">
        <f t="shared" ca="1" si="147"/>
        <v>-180089512.41595072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-180089512.41595072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-750372.96839979466</v>
      </c>
      <c r="L2525" s="444">
        <f t="shared" ca="1" si="147"/>
        <v>-180839885.38435051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-180839885.38435051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-753499.52243479376</v>
      </c>
      <c r="L2526" s="444">
        <f t="shared" ca="1" si="147"/>
        <v>-181593384.90678531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-181593384.90678531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-756639.10377827217</v>
      </c>
      <c r="L2527" s="444">
        <f t="shared" ca="1" si="147"/>
        <v>-182350024.01056358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-182350024.01056358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-759791.76671068161</v>
      </c>
      <c r="L2528" s="444">
        <f t="shared" ca="1" si="147"/>
        <v>-183109815.77727425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-183109815.77727425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-762957.5657386427</v>
      </c>
      <c r="L2529" s="444">
        <f t="shared" ca="1" si="147"/>
        <v>-183872773.3430129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-183872773.3430129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-766136.55559588713</v>
      </c>
      <c r="L2530" s="444">
        <f t="shared" ca="1" si="147"/>
        <v>-184638909.89860877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-184638909.89860877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-769328.79124420322</v>
      </c>
      <c r="L2531" s="444">
        <f t="shared" ca="1" si="147"/>
        <v>-185408238.68985298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-185408238.68985298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-772534.32787438738</v>
      </c>
      <c r="L2532" s="444">
        <f t="shared" ca="1" si="147"/>
        <v>-186180773.01772738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-186180773.01772738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-775753.22090719733</v>
      </c>
      <c r="L2533" s="444">
        <f t="shared" ca="1" si="147"/>
        <v>-186956526.23863459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-186956526.23863459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-778985.52599431074</v>
      </c>
      <c r="L2534" s="444">
        <f t="shared" ca="1" si="147"/>
        <v>-187735511.76462889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-187735511.76462889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-782231.29901928699</v>
      </c>
      <c r="L2535" s="444">
        <f t="shared" ca="1" si="147"/>
        <v>-188517743.06364816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-188517743.06364816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-785490.59609853406</v>
      </c>
      <c r="L2536" s="444">
        <f t="shared" ca="1" si="147"/>
        <v>-189303233.65974671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-189303233.65974671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-788763.47358227789</v>
      </c>
      <c r="L2537" s="444">
        <f t="shared" ca="1" si="147"/>
        <v>-190091997.13332897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-190091997.13332897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-792049.98805553734</v>
      </c>
      <c r="L2538" s="444">
        <f t="shared" ca="1" si="147"/>
        <v>-190884047.1213845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-190884047.1213845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-795350.19633910211</v>
      </c>
      <c r="L2539" s="444">
        <f t="shared" ca="1" si="147"/>
        <v>-191679397.3177236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-191679397.3177236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-798664.15549051506</v>
      </c>
      <c r="L2540" s="444">
        <f t="shared" ca="1" si="147"/>
        <v>-192478061.47321412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-192478061.47321412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-801991.92280505877</v>
      </c>
      <c r="L2541" s="444">
        <f t="shared" ca="1" si="147"/>
        <v>-193280053.39601919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-193280053.39601919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-805333.55581674667</v>
      </c>
      <c r="L2542" s="444">
        <f t="shared" ca="1" si="147"/>
        <v>-194085386.95183593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-194085386.95183593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-808689.11229931633</v>
      </c>
      <c r="L2543" s="444">
        <f t="shared" ca="1" si="147"/>
        <v>-194894076.06413525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-194894076.06413525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-812058.65026723023</v>
      </c>
      <c r="L2544" s="444">
        <f t="shared" ca="1" si="147"/>
        <v>-195706134.7144025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-195706134.7144025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-815442.22797667701</v>
      </c>
      <c r="L2545" s="444">
        <f t="shared" ca="1" si="147"/>
        <v>-196521576.94237918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-196521576.94237918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-818839.90392657986</v>
      </c>
      <c r="L2546" s="444">
        <f t="shared" ca="1" si="147"/>
        <v>-197340416.84630576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-197340416.84630576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-822251.73685960728</v>
      </c>
      <c r="L2547" s="444">
        <f t="shared" ca="1" si="147"/>
        <v>-198162668.58316538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-198162668.58316538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-825677.78576318908</v>
      </c>
      <c r="L2548" s="444">
        <f t="shared" ca="1" si="147"/>
        <v>-198988346.36892855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-198988346.36892855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-829118.10987053567</v>
      </c>
      <c r="L2549" s="444">
        <f t="shared" ca="1" si="147"/>
        <v>-199817464.47879907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-199817464.47879907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-832572.76866166282</v>
      </c>
      <c r="L2550" s="444">
        <f t="shared" ca="1" si="147"/>
        <v>-200650037.24746072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-200650037.24746072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-836041.82186441962</v>
      </c>
      <c r="L2551" s="444">
        <f t="shared" ca="1" si="147"/>
        <v>-201486079.06932515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-201486079.06932515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-839525.32945552142</v>
      </c>
      <c r="L2552" s="444">
        <f t="shared" ca="1" si="147"/>
        <v>-202325604.39878067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-202325604.39878067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-843023.35166158609</v>
      </c>
      <c r="L2553" s="444">
        <f t="shared" ca="1" si="147"/>
        <v>-203168627.75044227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-203168627.75044227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-846535.94896017609</v>
      </c>
      <c r="L2554" s="444">
        <f t="shared" ca="1" si="147"/>
        <v>-204015163.69940245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-204015163.69940245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-850063.18208084349</v>
      </c>
      <c r="L2555" s="444">
        <f t="shared" ca="1" si="147"/>
        <v>-204865226.88148329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-204865226.88148329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-853605.11200618034</v>
      </c>
      <c r="L2556" s="444">
        <f t="shared" ca="1" si="147"/>
        <v>-205718831.99348947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-205718831.99348947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-857161.79997287283</v>
      </c>
      <c r="L2557" s="444">
        <f t="shared" ca="1" si="147"/>
        <v>-206575993.79346234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-206575993.79346234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-860733.30747275974</v>
      </c>
      <c r="L2558" s="444">
        <f t="shared" ref="L2558:L2812" ca="1" si="152">I2558-J2558+K2558</f>
        <v>-207436727.1009351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-207436727.1009351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-864319.69625389623</v>
      </c>
      <c r="L2559" s="444">
        <f t="shared" ca="1" si="152"/>
        <v>-208301046.797189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-208301046.797189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-867921.02832162078</v>
      </c>
      <c r="L2560" s="444">
        <f t="shared" ca="1" si="152"/>
        <v>-209168967.82551062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-209168967.82551062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-871537.36593962752</v>
      </c>
      <c r="L2561" s="444">
        <f t="shared" ca="1" si="152"/>
        <v>-210040505.19145024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-210040505.19145024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-875168.77163104282</v>
      </c>
      <c r="L2562" s="444">
        <f t="shared" ca="1" si="152"/>
        <v>-210915673.96308127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-210915673.96308127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-878815.30817950529</v>
      </c>
      <c r="L2563" s="444">
        <f t="shared" ca="1" si="152"/>
        <v>-211794489.27126077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-211794489.27126077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-882477.03863025329</v>
      </c>
      <c r="L2564" s="444">
        <f t="shared" ca="1" si="152"/>
        <v>-212676966.30989102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-212676966.30989102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-886154.02629121253</v>
      </c>
      <c r="L2565" s="444">
        <f t="shared" ca="1" si="152"/>
        <v>-213563120.33618224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-213563120.33618224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-889846.33473409258</v>
      </c>
      <c r="L2566" s="444">
        <f t="shared" ca="1" si="152"/>
        <v>-214452966.67091632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-214452966.67091632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-893554.02779548464</v>
      </c>
      <c r="L2567" s="444">
        <f t="shared" ca="1" si="152"/>
        <v>-215346520.69871181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-215346520.69871181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-897277.16957796586</v>
      </c>
      <c r="L2568" s="444">
        <f t="shared" ca="1" si="152"/>
        <v>-216243797.86828977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-216243797.86828977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-901015.82445120753</v>
      </c>
      <c r="L2569" s="444">
        <f t="shared" ca="1" si="152"/>
        <v>-217144813.69274098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-217144813.69274098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-904770.05705308728</v>
      </c>
      <c r="L2570" s="444">
        <f t="shared" ca="1" si="152"/>
        <v>-218049583.74979407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-218049583.74979407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-908539.93229080841</v>
      </c>
      <c r="L2571" s="444">
        <f t="shared" ca="1" si="152"/>
        <v>-218958123.68208489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-218958123.68208489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-912325.51534202031</v>
      </c>
      <c r="L2572" s="444">
        <f t="shared" ca="1" si="152"/>
        <v>-219870449.19742692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-219870449.19742692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-916126.87165594543</v>
      </c>
      <c r="L2573" s="444">
        <f t="shared" ca="1" si="152"/>
        <v>-220786576.06908286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-220786576.06908286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-919944.06695451192</v>
      </c>
      <c r="L2574" s="444">
        <f t="shared" ca="1" si="152"/>
        <v>-221706520.13603738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-221706520.13603738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-923777.1672334891</v>
      </c>
      <c r="L2575" s="444">
        <f t="shared" ca="1" si="152"/>
        <v>-222630297.30327088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-222630297.30327088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-927626.23876362864</v>
      </c>
      <c r="L2576" s="444">
        <f t="shared" ca="1" si="152"/>
        <v>-223557923.54203451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-223557923.54203451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-931491.34809181036</v>
      </c>
      <c r="L2577" s="444">
        <f t="shared" ca="1" si="152"/>
        <v>-224489414.89012632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-224489414.89012632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-935372.56204219302</v>
      </c>
      <c r="L2578" s="444">
        <f t="shared" ca="1" si="152"/>
        <v>-225424787.45216852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-225424787.45216852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-939269.94771736884</v>
      </c>
      <c r="L2579" s="444">
        <f t="shared" ca="1" si="152"/>
        <v>-226364057.39988589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-226364057.39988589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-943183.57249952445</v>
      </c>
      <c r="L2580" s="444">
        <f t="shared" ca="1" si="152"/>
        <v>-227307240.97238541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-227307240.97238541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-947113.50405160594</v>
      </c>
      <c r="L2581" s="444">
        <f t="shared" ca="1" si="152"/>
        <v>-228254354.476437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-228254354.476437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-951059.81031848758</v>
      </c>
      <c r="L2582" s="444">
        <f t="shared" ca="1" si="152"/>
        <v>-229205414.2867555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-229205414.2867555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-955022.55952814792</v>
      </c>
      <c r="L2583" s="444">
        <f t="shared" ca="1" si="152"/>
        <v>-230160436.84628364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-230160436.84628364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-959001.82019284845</v>
      </c>
      <c r="L2584" s="444">
        <f t="shared" ca="1" si="152"/>
        <v>-231119438.66647649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-231119438.66647649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-962997.66111031862</v>
      </c>
      <c r="L2585" s="444">
        <f t="shared" ca="1" si="152"/>
        <v>-232082436.3275868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-232082436.3275868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-967010.15136494499</v>
      </c>
      <c r="L2586" s="444">
        <f t="shared" ca="1" si="152"/>
        <v>-233049446.47895175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-233049446.47895175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-971039.36032896547</v>
      </c>
      <c r="L2587" s="444">
        <f t="shared" ca="1" si="152"/>
        <v>-234020485.83928072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-234020485.83928072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-975085.35766366951</v>
      </c>
      <c r="L2588" s="444">
        <f t="shared" ca="1" si="152"/>
        <v>-234995571.19694439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-234995571.19694439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-979148.2133206015</v>
      </c>
      <c r="L2589" s="444">
        <f t="shared" ca="1" si="152"/>
        <v>-235974719.410265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-235974719.410265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-983227.99754277081</v>
      </c>
      <c r="L2590" s="444">
        <f t="shared" ca="1" si="152"/>
        <v>-236957947.40780777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-236957947.40780777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-987324.78086586553</v>
      </c>
      <c r="L2591" s="444">
        <f t="shared" ca="1" si="152"/>
        <v>-237945272.18867365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-237945272.18867365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-991438.63411947351</v>
      </c>
      <c r="L2592" s="444">
        <f t="shared" ca="1" si="152"/>
        <v>-238936710.82279313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-238936710.82279313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-995569.62842830468</v>
      </c>
      <c r="L2593" s="444">
        <f t="shared" ca="1" si="152"/>
        <v>-239932280.45122144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-239932280.45122144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-999717.83521342266</v>
      </c>
      <c r="L2594" s="444">
        <f t="shared" ca="1" si="152"/>
        <v>-240931998.28643486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-240931998.28643486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-1003883.3261934787</v>
      </c>
      <c r="L2595" s="444">
        <f t="shared" ca="1" si="152"/>
        <v>-241935881.61262834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-241935881.61262834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-1008066.1733859514</v>
      </c>
      <c r="L2596" s="444">
        <f t="shared" ca="1" si="152"/>
        <v>-242943947.78601429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-242943947.78601429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-1012266.4491083928</v>
      </c>
      <c r="L2597" s="444">
        <f t="shared" ca="1" si="152"/>
        <v>-243956214.23512268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-243956214.23512268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-1016484.2259796779</v>
      </c>
      <c r="L2598" s="444">
        <f t="shared" ca="1" si="152"/>
        <v>-244972698.46110237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-244972698.46110237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-1020719.5769212599</v>
      </c>
      <c r="L2599" s="444">
        <f t="shared" ca="1" si="152"/>
        <v>-245993418.03802362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-245993418.03802362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-1024972.5751584318</v>
      </c>
      <c r="L2600" s="444">
        <f t="shared" ca="1" si="152"/>
        <v>-247018390.61318204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-247018390.61318204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-1029243.2942215918</v>
      </c>
      <c r="L2601" s="444">
        <f t="shared" ca="1" si="152"/>
        <v>-248047633.90740362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-248047633.90740362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-1033531.807947515</v>
      </c>
      <c r="L2602" s="444">
        <f t="shared" ca="1" si="152"/>
        <v>-249081165.71535113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-249081165.71535113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-1037838.1904806298</v>
      </c>
      <c r="L2603" s="444">
        <f t="shared" ca="1" si="152"/>
        <v>-250119003.90583175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-250119003.90583175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-1042162.516274299</v>
      </c>
      <c r="L2604" s="444">
        <f t="shared" ca="1" si="152"/>
        <v>-251161166.42210606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-251161166.42210606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-1046504.8600921086</v>
      </c>
      <c r="L2605" s="444">
        <f t="shared" ca="1" si="152"/>
        <v>-252207671.28219816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-252207671.28219816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-1050865.2970091589</v>
      </c>
      <c r="L2606" s="444">
        <f t="shared" ca="1" si="152"/>
        <v>-253258536.57920733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-253258536.57920733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-1055243.9024133638</v>
      </c>
      <c r="L2607" s="444">
        <f t="shared" ca="1" si="152"/>
        <v>-254313780.4816207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-254313780.4816207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-1059640.7520067529</v>
      </c>
      <c r="L2608" s="444">
        <f t="shared" ca="1" si="152"/>
        <v>-255373421.23362744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-255373421.23362744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-1064055.9218067811</v>
      </c>
      <c r="L2609" s="444">
        <f t="shared" ca="1" si="152"/>
        <v>-256437477.15543422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-256437477.15543422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-1068489.4881476425</v>
      </c>
      <c r="L2610" s="444">
        <f t="shared" ca="1" si="152"/>
        <v>-257505966.64358187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-257505966.64358187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-1072941.527681591</v>
      </c>
      <c r="L2611" s="444">
        <f t="shared" ca="1" si="152"/>
        <v>-258578908.17126346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-258578908.17126346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-1077412.1173802644</v>
      </c>
      <c r="L2612" s="444">
        <f t="shared" ca="1" si="152"/>
        <v>-259656320.28864372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-259656320.28864372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-1081901.3345360153</v>
      </c>
      <c r="L2613" s="444">
        <f t="shared" ca="1" si="152"/>
        <v>-260738221.62317973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-260738221.62317973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-1086409.2567632489</v>
      </c>
      <c r="L2614" s="444">
        <f t="shared" ca="1" si="152"/>
        <v>-261824630.87994298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-261824630.87994298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-1090935.9619997626</v>
      </c>
      <c r="L2615" s="444">
        <f t="shared" ca="1" si="152"/>
        <v>-262915566.84194276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-262915566.84194276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-1095481.5285080948</v>
      </c>
      <c r="L2616" s="444">
        <f t="shared" ca="1" si="152"/>
        <v>-264011048.37045085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-264011048.37045085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-1100046.0348768786</v>
      </c>
      <c r="L2617" s="444">
        <f t="shared" ca="1" si="152"/>
        <v>-265111094.40532774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-265111094.40532774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-1104629.5600221988</v>
      </c>
      <c r="L2618" s="444">
        <f t="shared" ca="1" si="152"/>
        <v>-266215723.96534994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-266215723.96534994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-1109232.1831889581</v>
      </c>
      <c r="L2619" s="444">
        <f t="shared" ca="1" si="152"/>
        <v>-267324956.14853889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-267324956.14853889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-1113853.9839522454</v>
      </c>
      <c r="L2620" s="444">
        <f t="shared" ca="1" si="152"/>
        <v>-268438810.13249111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-268438810.13249111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-1118495.0422187129</v>
      </c>
      <c r="L2621" s="444">
        <f t="shared" ca="1" si="152"/>
        <v>-269557305.1747098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-269557305.1747098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-1123155.4382279576</v>
      </c>
      <c r="L2622" s="444">
        <f t="shared" ca="1" si="152"/>
        <v>-270680460.61293775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-270680460.61293775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-1127835.2525539072</v>
      </c>
      <c r="L2623" s="444">
        <f t="shared" ca="1" si="152"/>
        <v>-271808295.86549163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-271808295.86549163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-1132534.5661062151</v>
      </c>
      <c r="L2624" s="444">
        <f t="shared" ca="1" si="152"/>
        <v>-272940830.43159783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-272940830.43159783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-1137253.4601316575</v>
      </c>
      <c r="L2625" s="444">
        <f t="shared" ca="1" si="152"/>
        <v>-274078083.89172947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-274078083.89172947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-1141992.0162155395</v>
      </c>
      <c r="L2626" s="444">
        <f t="shared" ca="1" si="152"/>
        <v>-275220075.90794504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-275220075.90794504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-1146750.3162831042</v>
      </c>
      <c r="L2627" s="444">
        <f t="shared" ca="1" si="152"/>
        <v>-276366826.22422814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-276366826.22422814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-1151528.4426009506</v>
      </c>
      <c r="L2628" s="444">
        <f t="shared" ca="1" si="152"/>
        <v>-277518354.66682911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-277518354.66682911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-1156326.4777784545</v>
      </c>
      <c r="L2629" s="444">
        <f t="shared" ca="1" si="152"/>
        <v>-278674681.14460754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-278674681.14460754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-1161144.5047691981</v>
      </c>
      <c r="L2630" s="444">
        <f t="shared" ca="1" si="152"/>
        <v>-279835825.64937675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-279835825.64937675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-1165982.6068724031</v>
      </c>
      <c r="L2631" s="444">
        <f t="shared" ca="1" si="152"/>
        <v>-281001808.25624913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-281001808.25624913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-1170840.8677343715</v>
      </c>
      <c r="L2632" s="444">
        <f t="shared" ca="1" si="152"/>
        <v>-282172649.1239835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-282172649.1239835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-1175719.3713499312</v>
      </c>
      <c r="L2633" s="444">
        <f t="shared" ca="1" si="152"/>
        <v>-283348368.49533343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-283348368.49533343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-1180618.2020638892</v>
      </c>
      <c r="L2634" s="444">
        <f t="shared" ca="1" si="152"/>
        <v>-284528986.69739735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-284528986.69739735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-1185537.444572489</v>
      </c>
      <c r="L2635" s="444">
        <f t="shared" ca="1" si="152"/>
        <v>-285714524.14196986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-285714524.14196986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-1190477.1839248743</v>
      </c>
      <c r="L2636" s="444">
        <f t="shared" ca="1" si="152"/>
        <v>-286905001.32589471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-286905001.32589471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-1195437.5055245613</v>
      </c>
      <c r="L2637" s="444">
        <f t="shared" ca="1" si="152"/>
        <v>-288100438.83141929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-288100438.83141929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-1200418.4951309138</v>
      </c>
      <c r="L2638" s="444">
        <f t="shared" ca="1" si="152"/>
        <v>-289300857.32655019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-289300857.32655019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-1205420.2388606258</v>
      </c>
      <c r="L2639" s="444">
        <f t="shared" ca="1" si="152"/>
        <v>-290506277.56541079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-290506277.56541079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-1210442.8231892115</v>
      </c>
      <c r="L2640" s="444">
        <f t="shared" ca="1" si="152"/>
        <v>-291716720.38859999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-291716720.38859999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-1215486.3349525</v>
      </c>
      <c r="L2641" s="444">
        <f t="shared" ca="1" si="152"/>
        <v>-292932206.72355247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-292932206.72355247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-1220550.8613481352</v>
      </c>
      <c r="L2642" s="444">
        <f t="shared" ca="1" si="152"/>
        <v>-294152757.58490062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-294152757.58490062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-1225636.4899370859</v>
      </c>
      <c r="L2643" s="444">
        <f t="shared" ca="1" si="152"/>
        <v>-295378394.07483768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-295378394.07483768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-1230743.3086451569</v>
      </c>
      <c r="L2644" s="444">
        <f t="shared" ca="1" si="152"/>
        <v>-296609137.38348281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-296609137.38348281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-1235871.4057645118</v>
      </c>
      <c r="L2645" s="444">
        <f t="shared" ca="1" si="152"/>
        <v>-297845008.78924733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-297845008.78924733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-1241020.8699551972</v>
      </c>
      <c r="L2646" s="444">
        <f t="shared" ca="1" si="152"/>
        <v>-299086029.65920252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-299086029.65920252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-1246191.7902466771</v>
      </c>
      <c r="L2647" s="444">
        <f t="shared" ca="1" si="152"/>
        <v>-300332221.44944918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-300332221.44944918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-1251384.2560393715</v>
      </c>
      <c r="L2648" s="444">
        <f t="shared" ca="1" si="152"/>
        <v>-301583605.70548856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-301583605.70548856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-1256598.3571062023</v>
      </c>
      <c r="L2649" s="444">
        <f t="shared" ca="1" si="152"/>
        <v>-302840204.06259477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-302840204.06259477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-1261834.1835941449</v>
      </c>
      <c r="L2650" s="444">
        <f t="shared" ca="1" si="152"/>
        <v>-304102038.24618894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-304102038.24618894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-1267091.8260257873</v>
      </c>
      <c r="L2651" s="444">
        <f t="shared" ca="1" si="152"/>
        <v>-305369130.07221472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-305369130.07221472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-1272371.3753008947</v>
      </c>
      <c r="L2652" s="444">
        <f t="shared" ca="1" si="152"/>
        <v>-306641501.44751561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-306641501.44751561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-1277672.9226979816</v>
      </c>
      <c r="L2653" s="444">
        <f t="shared" ca="1" si="152"/>
        <v>-307919174.37021357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-307919174.37021357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-1282996.5598758899</v>
      </c>
      <c r="L2654" s="444">
        <f t="shared" ca="1" si="152"/>
        <v>-309202170.93008947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-309202170.93008947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-1288342.3788753727</v>
      </c>
      <c r="L2655" s="444">
        <f t="shared" ca="1" si="152"/>
        <v>-310490513.30896485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-310490513.30896485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-1293710.4721206869</v>
      </c>
      <c r="L2656" s="444">
        <f t="shared" ca="1" si="152"/>
        <v>-311784223.78108555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-311784223.78108555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-1299100.9324211897</v>
      </c>
      <c r="L2657" s="444">
        <f t="shared" ca="1" si="152"/>
        <v>-313083324.71350676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-313083324.71350676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-1304513.8529729447</v>
      </c>
      <c r="L2658" s="444">
        <f t="shared" ca="1" si="152"/>
        <v>-314387838.56647968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-314387838.56647968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-1309949.327360332</v>
      </c>
      <c r="L2659" s="444">
        <f t="shared" ca="1" si="152"/>
        <v>-315697787.89384001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-315697787.89384001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-1315407.4495576667</v>
      </c>
      <c r="L2660" s="444">
        <f t="shared" ca="1" si="152"/>
        <v>-317013195.34339768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-317013195.34339768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-1320888.3139308237</v>
      </c>
      <c r="L2661" s="444">
        <f t="shared" ca="1" si="152"/>
        <v>-318334083.65732849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-318334083.65732849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-1326392.0152388688</v>
      </c>
      <c r="L2662" s="444">
        <f t="shared" ca="1" si="152"/>
        <v>-319660475.67256737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-319660475.67256737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-1331918.6486356973</v>
      </c>
      <c r="L2663" s="444">
        <f t="shared" ca="1" si="152"/>
        <v>-320992394.32120305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-320992394.32120305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-1337468.3096716793</v>
      </c>
      <c r="L2664" s="444">
        <f t="shared" ca="1" si="152"/>
        <v>-322329862.63087475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-322329862.63087475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-1343041.0942953115</v>
      </c>
      <c r="L2665" s="444">
        <f t="shared" ca="1" si="152"/>
        <v>-323672903.72517008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-323672903.72517008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-1348637.0988548752</v>
      </c>
      <c r="L2666" s="444">
        <f t="shared" ca="1" si="152"/>
        <v>-325021540.82402498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-325021540.82402498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-1354256.4201001041</v>
      </c>
      <c r="L2667" s="444">
        <f t="shared" ca="1" si="152"/>
        <v>-326375797.24412507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-326375797.24412507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-1359899.1551838545</v>
      </c>
      <c r="L2668" s="444">
        <f t="shared" ca="1" si="152"/>
        <v>-327735696.39930892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-327735696.39930892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-1365565.4016637872</v>
      </c>
      <c r="L2669" s="444">
        <f t="shared" ca="1" si="152"/>
        <v>-329101261.8009727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-329101261.8009727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-1371255.2575040529</v>
      </c>
      <c r="L2670" s="444">
        <f t="shared" ca="1" si="152"/>
        <v>-330472517.05847675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-330472517.05847675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-1376968.8210769864</v>
      </c>
      <c r="L2671" s="444">
        <f t="shared" ca="1" si="152"/>
        <v>-331849485.87955374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-331849485.87955374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-1382706.1911648072</v>
      </c>
      <c r="L2672" s="444">
        <f t="shared" ca="1" si="152"/>
        <v>-333232192.07071853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-333232192.07071853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-1388467.4669613272</v>
      </c>
      <c r="L2673" s="444">
        <f t="shared" ca="1" si="152"/>
        <v>-334620659.53767985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-334620659.53767985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-1394252.7480736661</v>
      </c>
      <c r="L2674" s="444">
        <f t="shared" ca="1" si="152"/>
        <v>-336014912.28575349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-336014912.28575349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-1400062.1345239729</v>
      </c>
      <c r="L2675" s="444">
        <f t="shared" ca="1" si="152"/>
        <v>-337414974.42027748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-337414974.42027748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-1405895.7267511562</v>
      </c>
      <c r="L2676" s="444">
        <f t="shared" ca="1" si="152"/>
        <v>-338820870.14702863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-338820870.14702863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-1411753.6256126193</v>
      </c>
      <c r="L2677" s="444">
        <f t="shared" ca="1" si="152"/>
        <v>-340232623.77264124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-340232623.77264124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-1417635.9323860051</v>
      </c>
      <c r="L2678" s="444">
        <f t="shared" ca="1" si="152"/>
        <v>-341650259.70502722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-341650259.70502722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-1423542.7487709466</v>
      </c>
      <c r="L2679" s="444">
        <f t="shared" ca="1" si="152"/>
        <v>-343073802.45379817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-343073802.45379817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-1429474.1768908256</v>
      </c>
      <c r="L2680" s="444">
        <f t="shared" ca="1" si="152"/>
        <v>-344503276.63068902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-344503276.63068902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-1435430.3192945377</v>
      </c>
      <c r="L2681" s="444">
        <f t="shared" ca="1" si="152"/>
        <v>-345938706.94998354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-345938706.94998354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-1441411.2789582647</v>
      </c>
      <c r="L2682" s="444">
        <f t="shared" ca="1" si="152"/>
        <v>-347380118.2289418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-347380118.2289418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-1447417.1592872576</v>
      </c>
      <c r="L2683" s="444">
        <f t="shared" ca="1" si="152"/>
        <v>-348827535.38822907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-348827535.38822907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-1453448.0641176212</v>
      </c>
      <c r="L2684" s="444">
        <f t="shared" ca="1" si="152"/>
        <v>-350280983.45234668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-350280983.45234668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-1459504.0977181112</v>
      </c>
      <c r="L2685" s="444">
        <f t="shared" ca="1" si="152"/>
        <v>-351740487.5500648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-351740487.5500648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-1465585.3647919367</v>
      </c>
      <c r="L2686" s="444">
        <f t="shared" ca="1" si="152"/>
        <v>-353206072.91485673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-353206072.91485673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-1471691.9704785696</v>
      </c>
      <c r="L2687" s="444">
        <f t="shared" ca="1" si="152"/>
        <v>-354677764.88533533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-354677764.88533533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-1477824.0203555638</v>
      </c>
      <c r="L2688" s="444">
        <f t="shared" ca="1" si="152"/>
        <v>-356155588.90569091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-356155588.90569091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-1483981.6204403788</v>
      </c>
      <c r="L2689" s="444">
        <f t="shared" ca="1" si="152"/>
        <v>-357639570.52613127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-357639570.52613127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-1490164.8771922137</v>
      </c>
      <c r="L2690" s="444">
        <f t="shared" ca="1" si="152"/>
        <v>-359129735.40332347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-359129735.40332347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-1496373.8975138478</v>
      </c>
      <c r="L2691" s="444">
        <f t="shared" ca="1" si="152"/>
        <v>-360626109.30083734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-360626109.30083734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-1502608.7887534888</v>
      </c>
      <c r="L2692" s="444">
        <f t="shared" ca="1" si="152"/>
        <v>-362128718.08959085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-362128718.08959085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-1508869.6587066285</v>
      </c>
      <c r="L2693" s="444">
        <f t="shared" ca="1" si="152"/>
        <v>-363637587.74829745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-363637587.74829745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-1515156.615617906</v>
      </c>
      <c r="L2694" s="444">
        <f t="shared" ca="1" si="152"/>
        <v>-365152744.36391538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-365152744.36391538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-1521469.7681829808</v>
      </c>
      <c r="L2695" s="444">
        <f t="shared" ca="1" si="152"/>
        <v>-366674214.13209838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-366674214.13209838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-1527809.2255504099</v>
      </c>
      <c r="L2696" s="444">
        <f t="shared" ca="1" si="152"/>
        <v>-368202023.35764879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-368202023.35764879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-1534175.0973235366</v>
      </c>
      <c r="L2697" s="444">
        <f t="shared" ca="1" si="152"/>
        <v>-369736198.45497233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-369736198.45497233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-1540567.4935623847</v>
      </c>
      <c r="L2698" s="444">
        <f t="shared" ca="1" si="152"/>
        <v>-371276765.94853473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-371276765.94853473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-1546986.5247855613</v>
      </c>
      <c r="L2699" s="444">
        <f t="shared" ca="1" si="152"/>
        <v>-372823752.47332031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-372823752.47332031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-1553432.301972168</v>
      </c>
      <c r="L2700" s="444">
        <f t="shared" ca="1" si="152"/>
        <v>-374377184.77529246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-374377184.77529246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-1559904.9365637186</v>
      </c>
      <c r="L2701" s="444">
        <f t="shared" ca="1" si="152"/>
        <v>-375937089.71185619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-375937089.71185619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-1566404.5404660674</v>
      </c>
      <c r="L2702" s="444">
        <f t="shared" ca="1" si="152"/>
        <v>-377503494.25232226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-377503494.25232226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-1572931.2260513427</v>
      </c>
      <c r="L2703" s="444">
        <f t="shared" ca="1" si="152"/>
        <v>-379076425.47837359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-379076425.47837359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-1579485.1061598898</v>
      </c>
      <c r="L2704" s="444">
        <f t="shared" ca="1" si="152"/>
        <v>-380655910.58453345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-380655910.58453345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-1586066.2941022227</v>
      </c>
      <c r="L2705" s="444">
        <f t="shared" ca="1" si="152"/>
        <v>-382241976.8786357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-382241976.8786357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-1592674.9036609821</v>
      </c>
      <c r="L2706" s="444">
        <f t="shared" ca="1" si="152"/>
        <v>-383834651.78229666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-383834651.78229666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-1599311.0490929028</v>
      </c>
      <c r="L2707" s="444">
        <f t="shared" ca="1" si="152"/>
        <v>-385433962.83138955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-385433962.83138955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-1605974.8451307898</v>
      </c>
      <c r="L2708" s="444">
        <f t="shared" ca="1" si="152"/>
        <v>-387039937.67652035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-387039937.67652035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-1612666.4069855015</v>
      </c>
      <c r="L2709" s="444">
        <f t="shared" ca="1" si="152"/>
        <v>-388652604.08350587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-388652604.08350587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-1619385.850347941</v>
      </c>
      <c r="L2710" s="444">
        <f t="shared" ca="1" si="152"/>
        <v>-390271989.93385381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-390271989.93385381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-1626133.2913910574</v>
      </c>
      <c r="L2711" s="444">
        <f t="shared" ca="1" si="152"/>
        <v>-391898123.22524488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-391898123.22524488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-1632908.8467718537</v>
      </c>
      <c r="L2712" s="444">
        <f t="shared" ca="1" si="152"/>
        <v>-393531032.07201672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-393531032.07201672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-1639712.6336334029</v>
      </c>
      <c r="L2713" s="444">
        <f t="shared" ca="1" si="152"/>
        <v>-395170744.70565009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-395170744.70565009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-1646544.7696068753</v>
      </c>
      <c r="L2714" s="444">
        <f t="shared" ca="1" si="152"/>
        <v>-396817289.47525698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-396817289.47525698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-1653405.3728135708</v>
      </c>
      <c r="L2715" s="444">
        <f t="shared" ca="1" si="152"/>
        <v>-398470694.84807056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-398470694.84807056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-1660294.5618669607</v>
      </c>
      <c r="L2716" s="444">
        <f t="shared" ca="1" si="152"/>
        <v>-400130989.4099375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-400130989.4099375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-1667212.4558747397</v>
      </c>
      <c r="L2717" s="444">
        <f t="shared" ca="1" si="152"/>
        <v>-401798201.86581224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-401798201.86581224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-1674159.1744408843</v>
      </c>
      <c r="L2718" s="444">
        <f t="shared" ca="1" si="152"/>
        <v>-403472361.0402531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-403472361.0402531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-1681134.8376677213</v>
      </c>
      <c r="L2719" s="444">
        <f t="shared" ca="1" si="152"/>
        <v>-405153495.87792081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-405153495.87792081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-1688139.5661580034</v>
      </c>
      <c r="L2720" s="444">
        <f t="shared" ca="1" si="152"/>
        <v>-406841635.4440788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-406841635.4440788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-1695173.4810169949</v>
      </c>
      <c r="L2721" s="444">
        <f t="shared" ca="1" si="152"/>
        <v>-408536808.9250958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-408536808.9250958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-1702236.7038545657</v>
      </c>
      <c r="L2722" s="444">
        <f t="shared" ca="1" si="152"/>
        <v>-410239045.62895036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-410239045.62895036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-1709329.3567872932</v>
      </c>
      <c r="L2723" s="444">
        <f t="shared" ca="1" si="152"/>
        <v>-411948374.98573762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-411948374.98573762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-1716451.5624405735</v>
      </c>
      <c r="L2724" s="444">
        <f t="shared" ca="1" si="152"/>
        <v>-413664826.5481782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-413664826.5481782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-1723603.4439507425</v>
      </c>
      <c r="L2725" s="444">
        <f t="shared" ca="1" si="152"/>
        <v>-415388429.99212897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-415388429.99212897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-1730785.1249672039</v>
      </c>
      <c r="L2726" s="444">
        <f t="shared" ca="1" si="152"/>
        <v>-417119215.11709619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-417119215.11709619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-1737996.7296545673</v>
      </c>
      <c r="L2727" s="444">
        <f t="shared" ca="1" si="152"/>
        <v>-418857211.84675074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-418857211.84675074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-1745238.3826947948</v>
      </c>
      <c r="L2728" s="444">
        <f t="shared" ca="1" si="152"/>
        <v>-420602450.22944552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-420602450.22944552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-1752510.2092893564</v>
      </c>
      <c r="L2729" s="444">
        <f t="shared" ca="1" si="152"/>
        <v>-422354960.43873489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-422354960.43873489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-1759812.3351613954</v>
      </c>
      <c r="L2730" s="444">
        <f t="shared" ca="1" si="152"/>
        <v>-424114772.77389628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-424114772.77389628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-1767144.886557901</v>
      </c>
      <c r="L2731" s="444">
        <f t="shared" ca="1" si="152"/>
        <v>-425881917.66045415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-425881917.66045415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-1774507.9902518922</v>
      </c>
      <c r="L2732" s="444">
        <f t="shared" ca="1" si="152"/>
        <v>-427656425.65070605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-427656425.65070605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-1781901.7735446086</v>
      </c>
      <c r="L2733" s="444">
        <f t="shared" ca="1" si="152"/>
        <v>-429438327.42425066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-429438327.42425066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-1789326.3642677111</v>
      </c>
      <c r="L2734" s="444">
        <f t="shared" ca="1" si="152"/>
        <v>-431227653.78851837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-431227653.78851837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-1796781.8907854932</v>
      </c>
      <c r="L2735" s="444">
        <f t="shared" ca="1" si="152"/>
        <v>-433024435.67930388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-433024435.67930388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-1804268.4819970997</v>
      </c>
      <c r="L2736" s="444">
        <f t="shared" ca="1" si="152"/>
        <v>-434828704.16130096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-434828704.16130096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-1811786.2673387541</v>
      </c>
      <c r="L2737" s="444">
        <f t="shared" ca="1" si="152"/>
        <v>-436640490.42863971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-436640490.42863971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-1819335.3767859989</v>
      </c>
      <c r="L2738" s="444">
        <f t="shared" ca="1" si="152"/>
        <v>-438459825.8054257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-438459825.8054257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-1826915.9408559401</v>
      </c>
      <c r="L2739" s="444">
        <f t="shared" ca="1" si="152"/>
        <v>-440286741.74628162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-440286741.74628162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-1834528.0906095067</v>
      </c>
      <c r="L2740" s="444">
        <f t="shared" ca="1" si="152"/>
        <v>-442121269.83689111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-442121269.83689111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-1842171.9576537129</v>
      </c>
      <c r="L2741" s="444">
        <f t="shared" ca="1" si="152"/>
        <v>-443963441.79454482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-443963441.79454482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-1849847.674143937</v>
      </c>
      <c r="L2742" s="444">
        <f t="shared" ca="1" si="152"/>
        <v>-445813289.46868873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-445813289.46868873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-1857555.3727862032</v>
      </c>
      <c r="L2743" s="444">
        <f t="shared" ca="1" si="152"/>
        <v>-447670844.84147495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-447670844.84147495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-1865295.1868394788</v>
      </c>
      <c r="L2744" s="444">
        <f t="shared" ca="1" si="152"/>
        <v>-449536140.02831441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-449536140.02831441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-1873067.2501179767</v>
      </c>
      <c r="L2745" s="444">
        <f t="shared" ca="1" si="152"/>
        <v>-451409207.27843237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-451409207.27843237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-1880871.6969934679</v>
      </c>
      <c r="L2746" s="444">
        <f t="shared" ca="1" si="152"/>
        <v>-453290078.97542584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-453290078.97542584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-1888708.6623976077</v>
      </c>
      <c r="L2747" s="444">
        <f t="shared" ca="1" si="152"/>
        <v>-455178787.63782346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-455178787.63782346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-1896578.2818242644</v>
      </c>
      <c r="L2748" s="444">
        <f t="shared" ca="1" si="152"/>
        <v>-457075365.91964775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-457075365.91964775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-1904480.6913318655</v>
      </c>
      <c r="L2749" s="444">
        <f t="shared" ca="1" si="152"/>
        <v>-458979846.61097962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-458979846.61097962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-1912416.027545748</v>
      </c>
      <c r="L2750" s="444">
        <f t="shared" ca="1" si="152"/>
        <v>-460892262.63852537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-460892262.63852537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-1920384.4276605223</v>
      </c>
      <c r="L2751" s="444">
        <f t="shared" ca="1" si="152"/>
        <v>-462812647.06618589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-462812647.06618589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-1928386.029442441</v>
      </c>
      <c r="L2752" s="444">
        <f t="shared" ca="1" si="152"/>
        <v>-464741033.09562832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-464741033.09562832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-1936420.9712317847</v>
      </c>
      <c r="L2753" s="444">
        <f t="shared" ca="1" si="152"/>
        <v>-466677454.06686008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-466677454.06686008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-1944489.3919452503</v>
      </c>
      <c r="L2754" s="444">
        <f t="shared" ca="1" si="152"/>
        <v>-468621943.45880532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-468621943.45880532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-1952591.4310783558</v>
      </c>
      <c r="L2755" s="444">
        <f t="shared" ca="1" si="152"/>
        <v>-470574534.8898837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-470574534.8898837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-1960727.2287078488</v>
      </c>
      <c r="L2756" s="444">
        <f t="shared" ca="1" si="152"/>
        <v>-472535262.11859155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-472535262.11859155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-1968896.9254941314</v>
      </c>
      <c r="L2757" s="444">
        <f t="shared" ca="1" si="152"/>
        <v>-474504159.04408568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-474504159.04408568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-1977100.6626836902</v>
      </c>
      <c r="L2758" s="444">
        <f t="shared" ca="1" si="152"/>
        <v>-476481259.70676935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-476481259.70676935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-1985338.5821115391</v>
      </c>
      <c r="L2759" s="444">
        <f t="shared" ca="1" si="152"/>
        <v>-478466598.28888088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-478466598.28888088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-1993610.8262036701</v>
      </c>
      <c r="L2760" s="444">
        <f t="shared" ca="1" si="152"/>
        <v>-480460209.11508453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-480460209.11508453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-2001917.5379795188</v>
      </c>
      <c r="L2761" s="444">
        <f t="shared" ca="1" si="152"/>
        <v>-482462126.65306407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-482462126.65306407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-2010258.8610544337</v>
      </c>
      <c r="L2762" s="444">
        <f t="shared" ca="1" si="152"/>
        <v>-484472385.51411849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-484472385.51411849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-2018634.9396421607</v>
      </c>
      <c r="L2763" s="444">
        <f t="shared" ca="1" si="152"/>
        <v>-486491020.45376062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-486491020.45376062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-2027045.9185573359</v>
      </c>
      <c r="L2764" s="444">
        <f t="shared" ca="1" si="152"/>
        <v>-488518066.37231797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-488518066.37231797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-2035491.9432179916</v>
      </c>
      <c r="L2765" s="444">
        <f t="shared" ca="1" si="152"/>
        <v>-490553558.31553596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-490553558.31553596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-2043973.1596480662</v>
      </c>
      <c r="L2766" s="444">
        <f t="shared" ca="1" si="152"/>
        <v>-492597531.47518402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-492597531.47518402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-2052489.7144799333</v>
      </c>
      <c r="L2767" s="444">
        <f t="shared" ca="1" si="152"/>
        <v>-494650021.18966395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-494650021.18966395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-2061041.7549569334</v>
      </c>
      <c r="L2768" s="444">
        <f t="shared" ca="1" si="152"/>
        <v>-496711062.94462091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-496711062.94462091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-2069629.4289359204</v>
      </c>
      <c r="L2769" s="444">
        <f t="shared" ca="1" si="152"/>
        <v>-498780692.37355685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-498780692.37355685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-2078252.8848898199</v>
      </c>
      <c r="L2770" s="444">
        <f t="shared" ca="1" si="152"/>
        <v>-500858945.25844669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-500858945.25844669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-2086912.2719101943</v>
      </c>
      <c r="L2771" s="444">
        <f t="shared" ca="1" si="152"/>
        <v>-502945857.53035688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-502945857.53035688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-2095607.7397098201</v>
      </c>
      <c r="L2772" s="444">
        <f t="shared" ca="1" si="152"/>
        <v>-505041465.27006668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-505041465.27006668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-2104339.438625278</v>
      </c>
      <c r="L2773" s="444">
        <f t="shared" ca="1" si="152"/>
        <v>-507145804.70869195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-507145804.70869195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-2113107.5196195496</v>
      </c>
      <c r="L2774" s="444">
        <f t="shared" ca="1" si="152"/>
        <v>-509258912.22831148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-509258912.22831148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-2121912.1342846313</v>
      </c>
      <c r="L2775" s="444">
        <f t="shared" ca="1" si="152"/>
        <v>-511380824.36259609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-511380824.36259609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-2130753.4348441507</v>
      </c>
      <c r="L2776" s="444">
        <f t="shared" ca="1" si="152"/>
        <v>-513511577.79744023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-513511577.79744023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-2139631.5741560007</v>
      </c>
      <c r="L2777" s="444">
        <f t="shared" ca="1" si="152"/>
        <v>-515651209.37159622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-515651209.37159622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-2148546.7057149839</v>
      </c>
      <c r="L2778" s="444">
        <f t="shared" ca="1" si="152"/>
        <v>-517799756.07731122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-517799756.07731122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-2157498.9836554634</v>
      </c>
      <c r="L2779" s="444">
        <f t="shared" ca="1" si="152"/>
        <v>-519957255.06096667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-519957255.06096667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-2166488.5627540275</v>
      </c>
      <c r="L2780" s="444">
        <f t="shared" ca="1" si="152"/>
        <v>-522123743.62372071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-522123743.62372071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-2175515.5984321698</v>
      </c>
      <c r="L2781" s="444">
        <f t="shared" ca="1" si="152"/>
        <v>-524299259.22215289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-524299259.22215289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-2184580.2467589704</v>
      </c>
      <c r="L2782" s="444">
        <f t="shared" ca="1" si="152"/>
        <v>-526483839.46891189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-526483839.46891189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-2193682.6644537994</v>
      </c>
      <c r="L2783" s="444">
        <f t="shared" ca="1" si="152"/>
        <v>-528677522.13336569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-528677522.13336569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-2202823.0088890237</v>
      </c>
      <c r="L2784" s="444">
        <f t="shared" ca="1" si="152"/>
        <v>-530880345.14225471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-530880345.14225471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-2212001.4380927281</v>
      </c>
      <c r="L2785" s="444">
        <f t="shared" ca="1" si="152"/>
        <v>-533092346.58034742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-533092346.58034742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-2221218.1107514477</v>
      </c>
      <c r="L2786" s="444">
        <f t="shared" ca="1" si="152"/>
        <v>-535313564.69109887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-535313564.69109887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-2230473.1862129117</v>
      </c>
      <c r="L2787" s="444">
        <f t="shared" ca="1" si="152"/>
        <v>-537544037.87731183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-537544037.87731183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-2239766.8244887991</v>
      </c>
      <c r="L2788" s="444">
        <f t="shared" ca="1" si="152"/>
        <v>-539783804.70180058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-539783804.70180058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-2249099.1862575025</v>
      </c>
      <c r="L2789" s="444">
        <f t="shared" ca="1" si="152"/>
        <v>-542032903.88805807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-542032903.88805807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-2258470.4328669086</v>
      </c>
      <c r="L2790" s="444">
        <f t="shared" ca="1" si="152"/>
        <v>-544291374.320925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-544291374.320925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-2267880.7263371875</v>
      </c>
      <c r="L2791" s="444">
        <f t="shared" ca="1" si="152"/>
        <v>-546559255.04726219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-546559255.04726219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-2277330.2293635923</v>
      </c>
      <c r="L2792" s="444">
        <f t="shared" ca="1" si="152"/>
        <v>-548836585.27662575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-548836585.27662575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-2286819.1053192741</v>
      </c>
      <c r="L2793" s="444">
        <f t="shared" ca="1" si="152"/>
        <v>-551123404.38194501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-551123404.38194501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-2296347.5182581041</v>
      </c>
      <c r="L2794" s="444">
        <f t="shared" ca="1" si="152"/>
        <v>-553419751.90020311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-553419751.90020311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-2305915.6329175131</v>
      </c>
      <c r="L2795" s="444">
        <f t="shared" ca="1" si="152"/>
        <v>-555725667.53312063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-555725667.53312063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-2315523.6147213359</v>
      </c>
      <c r="L2796" s="444">
        <f t="shared" ca="1" si="152"/>
        <v>-558041191.14784193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-558041191.14784193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-2325171.6297826748</v>
      </c>
      <c r="L2797" s="444">
        <f t="shared" ca="1" si="152"/>
        <v>-560366362.77762461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-560366362.77762461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-2334859.8449067692</v>
      </c>
      <c r="L2798" s="444">
        <f t="shared" ca="1" si="152"/>
        <v>-562701222.62253141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-562701222.62253141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-2344588.4275938808</v>
      </c>
      <c r="L2799" s="444">
        <f t="shared" ca="1" si="152"/>
        <v>-565045811.05012524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-565045811.05012524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-2354357.5460421885</v>
      </c>
      <c r="L2800" s="444">
        <f t="shared" ca="1" si="152"/>
        <v>-567400168.59616745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-567400168.59616745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-2364167.3691506977</v>
      </c>
      <c r="L2801" s="444">
        <f t="shared" ca="1" si="152"/>
        <v>-569764335.96531808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-569764335.96531808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-2374018.0665221587</v>
      </c>
      <c r="L2802" s="444">
        <f t="shared" ca="1" si="152"/>
        <v>-572138354.03184021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-572138354.03184021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-2383909.8084660009</v>
      </c>
      <c r="L2803" s="444">
        <f t="shared" ca="1" si="152"/>
        <v>-574522263.84030616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-574522263.84030616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-2393842.7660012757</v>
      </c>
      <c r="L2804" s="444">
        <f t="shared" ca="1" si="152"/>
        <v>-576916106.60630739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-576916106.60630739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-2403817.1108596139</v>
      </c>
      <c r="L2805" s="444">
        <f t="shared" ca="1" si="152"/>
        <v>-579319923.71716702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-579319923.71716702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-2413833.0154881957</v>
      </c>
      <c r="L2806" s="444">
        <f t="shared" ca="1" si="152"/>
        <v>-581733756.73265517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-581733756.73265517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-2423890.65305273</v>
      </c>
      <c r="L2807" s="444">
        <f t="shared" ca="1" si="152"/>
        <v>-584157647.38570786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-584157647.38570786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-2433990.1974404491</v>
      </c>
      <c r="L2808" s="444">
        <f t="shared" ca="1" si="152"/>
        <v>-586591637.58314836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-586591637.58314836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-2444131.823263118</v>
      </c>
      <c r="L2809" s="444">
        <f t="shared" ca="1" si="152"/>
        <v>-589035769.40641153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-589035769.40641153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-2454315.7058600481</v>
      </c>
      <c r="L2810" s="444">
        <f t="shared" ca="1" si="152"/>
        <v>-591490085.11227155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-591490085.11227155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-2464542.0213011312</v>
      </c>
      <c r="L2811" s="444">
        <f t="shared" ca="1" si="152"/>
        <v>-593954627.1335727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-593954627.1335727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-2474810.9463898861</v>
      </c>
      <c r="L2812" s="444">
        <f t="shared" ca="1" si="152"/>
        <v>-596429438.07996261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-596429438.07996261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-2485122.6586665111</v>
      </c>
      <c r="L2813" s="444">
        <f t="shared" ref="L2813:L3067" ca="1" si="157">I2813-J2813+K2813</f>
        <v>-598914560.7386291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-598914560.7386291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-2495477.3364109546</v>
      </c>
      <c r="L2814" s="444">
        <f t="shared" ca="1" si="157"/>
        <v>-601410038.0750401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-601410038.0750401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-2505875.1586460005</v>
      </c>
      <c r="L2815" s="444">
        <f t="shared" ca="1" si="157"/>
        <v>-603915913.23368609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-603915913.23368609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-2516316.3051403589</v>
      </c>
      <c r="L2816" s="444">
        <f t="shared" ca="1" si="157"/>
        <v>-606432229.53882647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-606432229.53882647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-2526800.9564117771</v>
      </c>
      <c r="L2817" s="444">
        <f t="shared" ca="1" si="157"/>
        <v>-608959030.49523818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-608959030.49523818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-2537329.2937301593</v>
      </c>
      <c r="L2818" s="444">
        <f t="shared" ca="1" si="157"/>
        <v>-611496359.78896832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-611496359.78896832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-2547901.4991207011</v>
      </c>
      <c r="L2819" s="444">
        <f t="shared" ca="1" si="157"/>
        <v>-614044261.28808904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-614044261.28808904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-2558517.7553670378</v>
      </c>
      <c r="L2820" s="444">
        <f t="shared" ca="1" si="157"/>
        <v>-616602779.04345608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-616602779.04345608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-2569178.2460144004</v>
      </c>
      <c r="L2821" s="444">
        <f t="shared" ca="1" si="157"/>
        <v>-619171957.28947043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-619171957.28947043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-2579883.1553727933</v>
      </c>
      <c r="L2822" s="444">
        <f t="shared" ca="1" si="157"/>
        <v>-621751840.44484317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-621751840.44484317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-2590632.66852018</v>
      </c>
      <c r="L2823" s="444">
        <f t="shared" ca="1" si="157"/>
        <v>-624342473.11336339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-624342473.11336339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-2601426.9713056809</v>
      </c>
      <c r="L2824" s="444">
        <f t="shared" ca="1" si="157"/>
        <v>-626943900.08466911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-626943900.08466911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-2612266.2503527878</v>
      </c>
      <c r="L2825" s="444">
        <f t="shared" ca="1" si="157"/>
        <v>-629556166.33502185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-629556166.33502185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-2623150.6930625909</v>
      </c>
      <c r="L2826" s="444">
        <f t="shared" ca="1" si="157"/>
        <v>-632179317.0280844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-632179317.0280844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-2634080.4876170182</v>
      </c>
      <c r="L2827" s="444">
        <f t="shared" ca="1" si="157"/>
        <v>-634813397.51570141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-634813397.51570141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-2645055.8229820891</v>
      </c>
      <c r="L2828" s="444">
        <f t="shared" ca="1" si="157"/>
        <v>-637458453.33868349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-637458453.33868349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-2656076.8889111811</v>
      </c>
      <c r="L2829" s="444">
        <f t="shared" ca="1" si="157"/>
        <v>-640114530.22759461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-640114530.22759461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-2667143.8759483108</v>
      </c>
      <c r="L2830" s="444">
        <f t="shared" ca="1" si="157"/>
        <v>-642781674.10354292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-642781674.10354292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-2678256.9754314288</v>
      </c>
      <c r="L2831" s="444">
        <f t="shared" ca="1" si="157"/>
        <v>-645459931.07897437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-645459931.07897437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-2689416.3794957264</v>
      </c>
      <c r="L2832" s="444">
        <f t="shared" ca="1" si="157"/>
        <v>-648149347.45847011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-648149347.45847011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-2700622.2810769589</v>
      </c>
      <c r="L2833" s="444">
        <f t="shared" ca="1" si="157"/>
        <v>-650849969.73954701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-650849969.73954701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-2711874.8739147792</v>
      </c>
      <c r="L2834" s="444">
        <f t="shared" ca="1" si="157"/>
        <v>-653561844.61346185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-653561844.61346185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-2723174.3525560908</v>
      </c>
      <c r="L2835" s="444">
        <f t="shared" ca="1" si="157"/>
        <v>-656285018.96601796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-656285018.96601796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-2734520.9123584083</v>
      </c>
      <c r="L2836" s="444">
        <f t="shared" ca="1" si="157"/>
        <v>-659019539.87837636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-659019539.87837636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-2745914.7494932348</v>
      </c>
      <c r="L2837" s="444">
        <f t="shared" ca="1" si="157"/>
        <v>-661765454.62786961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-661765454.62786961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-2757356.0609494569</v>
      </c>
      <c r="L2838" s="444">
        <f t="shared" ca="1" si="157"/>
        <v>-664522810.68881905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-664522810.68881905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-2768845.0445367461</v>
      </c>
      <c r="L2839" s="444">
        <f t="shared" ca="1" si="157"/>
        <v>-667291655.73335576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-667291655.73335576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-2780381.8988889824</v>
      </c>
      <c r="L2840" s="444">
        <f t="shared" ca="1" si="157"/>
        <v>-670072037.63224471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-670072037.63224471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-2791966.8234676863</v>
      </c>
      <c r="L2841" s="444">
        <f t="shared" ca="1" si="157"/>
        <v>-672864004.45571244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-672864004.45571244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-2803600.0185654685</v>
      </c>
      <c r="L2842" s="444">
        <f t="shared" ca="1" si="157"/>
        <v>-675667604.47427785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-675667604.47427785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-2815281.6853094911</v>
      </c>
      <c r="L2843" s="444">
        <f t="shared" ca="1" si="157"/>
        <v>-678482886.15958738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-678482886.15958738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-2827012.0256649475</v>
      </c>
      <c r="L2844" s="444">
        <f t="shared" ca="1" si="157"/>
        <v>-681309898.18525231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-681309898.18525231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-2838791.242438551</v>
      </c>
      <c r="L2845" s="444">
        <f t="shared" ca="1" si="157"/>
        <v>-684148689.42769086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-684148689.42769086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-2850619.5392820453</v>
      </c>
      <c r="L2846" s="444">
        <f t="shared" ca="1" si="157"/>
        <v>-686999308.96697295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-686999308.96697295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-2862497.1206957204</v>
      </c>
      <c r="L2847" s="444">
        <f t="shared" ca="1" si="157"/>
        <v>-689861806.08766866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-689861806.08766866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-2874424.1920319526</v>
      </c>
      <c r="L2848" s="444">
        <f t="shared" ca="1" si="157"/>
        <v>-692736230.27970064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-692736230.27970064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-2886400.9594987528</v>
      </c>
      <c r="L2849" s="444">
        <f t="shared" ca="1" si="157"/>
        <v>-695622631.2391994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-695622631.2391994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-2898427.6301633306</v>
      </c>
      <c r="L2850" s="444">
        <f t="shared" ca="1" si="157"/>
        <v>-698521058.86936271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-698521058.86936271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-2910504.4119556779</v>
      </c>
      <c r="L2851" s="444">
        <f t="shared" ca="1" si="157"/>
        <v>-701431563.28131843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-701431563.28131843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-2922631.51367216</v>
      </c>
      <c r="L2852" s="444">
        <f t="shared" ca="1" si="157"/>
        <v>-704354194.79499054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-704354194.79499054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-2934809.1449791272</v>
      </c>
      <c r="L2853" s="444">
        <f t="shared" ca="1" si="157"/>
        <v>-707289003.93996966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-707289003.93996966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-2947037.5164165404</v>
      </c>
      <c r="L2854" s="444">
        <f t="shared" ca="1" si="157"/>
        <v>-710236041.45638621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-710236041.45638621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-2959316.8394016093</v>
      </c>
      <c r="L2855" s="444">
        <f t="shared" ca="1" si="157"/>
        <v>-713195358.29578781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-713195358.29578781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-2971647.3262324492</v>
      </c>
      <c r="L2856" s="444">
        <f t="shared" ca="1" si="157"/>
        <v>-716167005.62202024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-716167005.62202024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-2984029.1900917511</v>
      </c>
      <c r="L2857" s="444">
        <f t="shared" ca="1" si="157"/>
        <v>-719151034.81211197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-719151034.81211197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-2996462.6450504665</v>
      </c>
      <c r="L2858" s="444">
        <f t="shared" ca="1" si="157"/>
        <v>-722147497.4571625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-722147497.4571625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-3008947.9060715102</v>
      </c>
      <c r="L2859" s="444">
        <f t="shared" ca="1" si="157"/>
        <v>-725156445.36323404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-725156445.36323404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-3021485.1890134751</v>
      </c>
      <c r="L2860" s="444">
        <f t="shared" ca="1" si="157"/>
        <v>-728177930.55224752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-728177930.55224752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-3034074.7106343647</v>
      </c>
      <c r="L2861" s="444">
        <f t="shared" ca="1" si="157"/>
        <v>-731212005.26288188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-731212005.26288188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-3046716.6885953411</v>
      </c>
      <c r="L2862" s="444">
        <f t="shared" ca="1" si="157"/>
        <v>-734258721.95147717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-734258721.95147717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-3059411.3414644883</v>
      </c>
      <c r="L2863" s="444">
        <f t="shared" ca="1" si="157"/>
        <v>-737318133.29294169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-737318133.29294169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-3072158.8887205902</v>
      </c>
      <c r="L2864" s="444">
        <f t="shared" ca="1" si="157"/>
        <v>-740390292.18166232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-740390292.18166232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-3084959.5507569262</v>
      </c>
      <c r="L2865" s="444">
        <f t="shared" ca="1" si="157"/>
        <v>-743475251.73241925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-743475251.73241925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-3097813.54888508</v>
      </c>
      <c r="L2866" s="444">
        <f t="shared" ca="1" si="157"/>
        <v>-746573065.28130436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-746573065.28130436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-3110721.1053387681</v>
      </c>
      <c r="L2867" s="444">
        <f t="shared" ca="1" si="157"/>
        <v>-749683786.38664317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-749683786.38664317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-3123682.4432776798</v>
      </c>
      <c r="L2868" s="444">
        <f t="shared" ca="1" si="157"/>
        <v>-752807468.82992089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-752807468.82992089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-3136697.7867913372</v>
      </c>
      <c r="L2869" s="444">
        <f t="shared" ca="1" si="157"/>
        <v>-755944166.61671221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-755944166.61671221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-3149767.3609029674</v>
      </c>
      <c r="L2870" s="444">
        <f t="shared" ca="1" si="157"/>
        <v>-759093933.97761524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-759093933.97761524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-3162891.391573397</v>
      </c>
      <c r="L2871" s="444">
        <f t="shared" ca="1" si="157"/>
        <v>-762256825.36918867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-762256825.36918867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-3176070.105704953</v>
      </c>
      <c r="L2872" s="444">
        <f t="shared" ca="1" si="157"/>
        <v>-765432895.47489357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-765432895.47489357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-3189303.7311453898</v>
      </c>
      <c r="L2873" s="444">
        <f t="shared" ca="1" si="157"/>
        <v>-768622199.20603895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-768622199.20603895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-3202592.4966918291</v>
      </c>
      <c r="L2874" s="444">
        <f t="shared" ca="1" si="157"/>
        <v>-771824791.70273077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-771824791.70273077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-3215936.6320947115</v>
      </c>
      <c r="L2875" s="444">
        <f t="shared" ca="1" si="157"/>
        <v>-775040728.33482552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-775040728.33482552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-3229336.368061773</v>
      </c>
      <c r="L2876" s="444">
        <f t="shared" ca="1" si="157"/>
        <v>-778270064.7028873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-778270064.7028873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-3242791.9362620302</v>
      </c>
      <c r="L2877" s="444">
        <f t="shared" ca="1" si="157"/>
        <v>-781512856.63914931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-781512856.63914931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-3256303.5693297889</v>
      </c>
      <c r="L2878" s="444">
        <f t="shared" ca="1" si="157"/>
        <v>-784769160.20847905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-784769160.20847905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-3269871.5008686627</v>
      </c>
      <c r="L2879" s="444">
        <f t="shared" ca="1" si="157"/>
        <v>-788039031.70934772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-788039031.70934772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-3283495.9654556154</v>
      </c>
      <c r="L2880" s="444">
        <f t="shared" ca="1" si="157"/>
        <v>-791322527.67480338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-791322527.67480338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-3297177.1986450139</v>
      </c>
      <c r="L2881" s="444">
        <f t="shared" ca="1" si="157"/>
        <v>-794619704.87344837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-794619704.87344837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-3310915.4369727015</v>
      </c>
      <c r="L2882" s="444">
        <f t="shared" ca="1" si="157"/>
        <v>-797930620.31042111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-797930620.31042111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-3324710.9179600878</v>
      </c>
      <c r="L2883" s="444">
        <f t="shared" ca="1" si="157"/>
        <v>-801255331.22838116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-801255331.22838116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-3338563.8801182546</v>
      </c>
      <c r="L2884" s="444">
        <f t="shared" ca="1" si="157"/>
        <v>-804593895.10849941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-804593895.10849941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-3352474.5629520807</v>
      </c>
      <c r="L2885" s="444">
        <f t="shared" ca="1" si="157"/>
        <v>-807946369.67145145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-807946369.67145145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-3366443.206964381</v>
      </c>
      <c r="L2886" s="444">
        <f t="shared" ca="1" si="157"/>
        <v>-811312812.87841582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-811312812.87841582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-3380470.0536600659</v>
      </c>
      <c r="L2887" s="444">
        <f t="shared" ca="1" si="157"/>
        <v>-814693282.93207586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-814693282.93207586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-3394555.3455503159</v>
      </c>
      <c r="L2888" s="444">
        <f t="shared" ca="1" si="157"/>
        <v>-818087838.27762616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-818087838.27762616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-3408699.3261567755</v>
      </c>
      <c r="L2889" s="444">
        <f t="shared" ca="1" si="157"/>
        <v>-821496537.60378289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-821496537.60378289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-3422902.2400157619</v>
      </c>
      <c r="L2890" s="444">
        <f t="shared" ca="1" si="157"/>
        <v>-824919439.84379864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-824919439.84379864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-3437164.3326824941</v>
      </c>
      <c r="L2891" s="444">
        <f t="shared" ca="1" si="157"/>
        <v>-828356604.17648113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-828356604.17648113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-3451485.8507353379</v>
      </c>
      <c r="L2892" s="444">
        <f t="shared" ca="1" si="157"/>
        <v>-831808090.02721643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-831808090.02721643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-3465867.0417800685</v>
      </c>
      <c r="L2893" s="444">
        <f t="shared" ca="1" si="157"/>
        <v>-835273957.06899655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-835273957.06899655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-3480308.1544541521</v>
      </c>
      <c r="L2894" s="444">
        <f t="shared" ca="1" si="157"/>
        <v>-838754265.22345066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-838754265.22345066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-3494809.438431045</v>
      </c>
      <c r="L2895" s="444">
        <f t="shared" ca="1" si="157"/>
        <v>-842249074.66188169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-842249074.66188169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-3509371.1444245074</v>
      </c>
      <c r="L2896" s="444">
        <f t="shared" ca="1" si="157"/>
        <v>-845758445.80630624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-845758445.80630624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-3523993.5241929423</v>
      </c>
      <c r="L2897" s="444">
        <f t="shared" ca="1" si="157"/>
        <v>-849282439.33049917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-849282439.33049917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-3538676.8305437467</v>
      </c>
      <c r="L2898" s="444">
        <f t="shared" ca="1" si="157"/>
        <v>-852821116.16104293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-852821116.16104293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-3553421.3173376792</v>
      </c>
      <c r="L2899" s="444">
        <f t="shared" ca="1" si="157"/>
        <v>-856374537.47838056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-856374537.47838056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-3568227.2394932522</v>
      </c>
      <c r="L2900" s="444">
        <f t="shared" ca="1" si="157"/>
        <v>-859942764.71787381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-859942764.71787381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-3583094.8529911409</v>
      </c>
      <c r="L2901" s="444">
        <f t="shared" ca="1" si="157"/>
        <v>-863525859.57086492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-863525859.57086492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-3598024.4148786031</v>
      </c>
      <c r="L2902" s="444">
        <f t="shared" ca="1" si="157"/>
        <v>-867123883.98574352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-867123883.98574352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-3613016.1832739315</v>
      </c>
      <c r="L2903" s="444">
        <f t="shared" ca="1" si="157"/>
        <v>-870736900.16901743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-870736900.16901743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-3628070.4173709061</v>
      </c>
      <c r="L2904" s="444">
        <f t="shared" ca="1" si="157"/>
        <v>-874364970.58638835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-874364970.58638835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-3643187.3774432847</v>
      </c>
      <c r="L2905" s="444">
        <f t="shared" ca="1" si="157"/>
        <v>-878008157.96383166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-878008157.96383166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-3658367.3248492987</v>
      </c>
      <c r="L2906" s="444">
        <f t="shared" ca="1" si="157"/>
        <v>-881666525.28868091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-881666525.28868091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-3673610.5220361706</v>
      </c>
      <c r="L2907" s="444">
        <f t="shared" ca="1" si="157"/>
        <v>-885340135.81071711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-885340135.81071711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-3688917.2325446545</v>
      </c>
      <c r="L2908" s="444">
        <f t="shared" ca="1" si="157"/>
        <v>-889029053.04326177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-889029053.04326177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-3704287.7210135907</v>
      </c>
      <c r="L2909" s="444">
        <f t="shared" ca="1" si="157"/>
        <v>-892733340.76427531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-892733340.76427531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-3719722.2531844801</v>
      </c>
      <c r="L2910" s="444">
        <f t="shared" ca="1" si="157"/>
        <v>-896453063.01745975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-896453063.01745975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-3735221.0959060821</v>
      </c>
      <c r="L2911" s="444">
        <f t="shared" ca="1" si="157"/>
        <v>-900188284.11336589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-900188284.11336589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-3750784.5171390246</v>
      </c>
      <c r="L2912" s="444">
        <f t="shared" ca="1" si="157"/>
        <v>-903939068.63050497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-903939068.63050497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-3766412.7859604373</v>
      </c>
      <c r="L2913" s="444">
        <f t="shared" ca="1" si="157"/>
        <v>-907705481.4164654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-907705481.4164654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-3782106.1725686062</v>
      </c>
      <c r="L2914" s="444">
        <f t="shared" ca="1" si="157"/>
        <v>-911487587.58903396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-911487587.58903396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-3797864.9482876421</v>
      </c>
      <c r="L2915" s="444">
        <f t="shared" ca="1" si="157"/>
        <v>-915285452.53732157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-915285452.53732157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-3813689.3855721732</v>
      </c>
      <c r="L2916" s="444">
        <f t="shared" ca="1" si="157"/>
        <v>-919099141.92289376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-919099141.92289376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-3829579.7580120573</v>
      </c>
      <c r="L2917" s="444">
        <f t="shared" ca="1" si="157"/>
        <v>-922928721.68090582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-922928721.68090582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-3845536.3403371074</v>
      </c>
      <c r="L2918" s="444">
        <f t="shared" ca="1" si="157"/>
        <v>-926774258.02124298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-926774258.02124298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-3861559.4084218456</v>
      </c>
      <c r="L2919" s="444">
        <f t="shared" ca="1" si="157"/>
        <v>-930635817.42966485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-930635817.42966485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-3877649.2392902696</v>
      </c>
      <c r="L2920" s="444">
        <f t="shared" ca="1" si="157"/>
        <v>-934513466.66895509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-934513466.66895509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-3893806.1111206454</v>
      </c>
      <c r="L2921" s="444">
        <f t="shared" ca="1" si="157"/>
        <v>-938407272.78007579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-938407272.78007579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-3910030.3032503156</v>
      </c>
      <c r="L2922" s="444">
        <f t="shared" ca="1" si="157"/>
        <v>-942317303.0833261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-942317303.0833261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-3926322.0961805251</v>
      </c>
      <c r="L2923" s="444">
        <f t="shared" ca="1" si="157"/>
        <v>-946243625.17950666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-946243625.17950666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-3942681.7715812777</v>
      </c>
      <c r="L2924" s="444">
        <f t="shared" ca="1" si="157"/>
        <v>-950186306.95108795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-950186306.95108795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-3959109.6122961999</v>
      </c>
      <c r="L2925" s="444">
        <f t="shared" ca="1" si="157"/>
        <v>-954145416.56338418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-954145416.56338418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-3975605.9023474338</v>
      </c>
      <c r="L2926" s="444">
        <f t="shared" ca="1" si="157"/>
        <v>-958121022.46573162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-958121022.46573162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-3992170.9269405478</v>
      </c>
      <c r="L2927" s="444">
        <f t="shared" ca="1" si="157"/>
        <v>-962113193.39267218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-962113193.39267218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-4008804.9724694672</v>
      </c>
      <c r="L2928" s="444">
        <f t="shared" ca="1" si="157"/>
        <v>-966121998.36514163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-966121998.36514163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-4025508.3265214241</v>
      </c>
      <c r="L2929" s="444">
        <f t="shared" ca="1" si="157"/>
        <v>-970147506.69166303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-970147506.69166303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-4042281.2778819287</v>
      </c>
      <c r="L2930" s="444">
        <f t="shared" ca="1" si="157"/>
        <v>-974189787.96954501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-974189787.96954501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-4059124.1165397703</v>
      </c>
      <c r="L2931" s="444">
        <f t="shared" ca="1" si="157"/>
        <v>-978248912.08608472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-978248912.08608472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-4076037.1336920192</v>
      </c>
      <c r="L2932" s="444">
        <f t="shared" ca="1" si="157"/>
        <v>-982324949.21977675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-982324949.21977675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-4093020.6217490695</v>
      </c>
      <c r="L2933" s="444">
        <f t="shared" ca="1" si="157"/>
        <v>-986417969.84152579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-986417969.84152579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-4110074.8743396904</v>
      </c>
      <c r="L2934" s="444">
        <f t="shared" ca="1" si="157"/>
        <v>-990528044.71586549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-990528044.71586549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-4127200.186316106</v>
      </c>
      <c r="L2935" s="444">
        <f t="shared" ca="1" si="157"/>
        <v>-994655244.90218163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-994655244.90218163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-4144396.85375909</v>
      </c>
      <c r="L2936" s="444">
        <f t="shared" ca="1" si="157"/>
        <v>-998799641.75594068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-998799641.75594068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-4161665.1739830854</v>
      </c>
      <c r="L2937" s="444">
        <f t="shared" ca="1" si="157"/>
        <v>-1002961306.9299238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-1002961306.9299238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-4179005.4455413497</v>
      </c>
      <c r="L2938" s="444">
        <f t="shared" ca="1" si="157"/>
        <v>-1007140312.3754652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-1007140312.3754652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-4196417.9682311043</v>
      </c>
      <c r="L2939" s="444">
        <f t="shared" ca="1" si="157"/>
        <v>-1011336730.3436962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-1011336730.3436962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-4213903.0430987347</v>
      </c>
      <c r="L2940" s="444">
        <f t="shared" ca="1" si="157"/>
        <v>-1015550633.3867949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-1015550633.3867949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-4231460.9724449785</v>
      </c>
      <c r="L2941" s="444">
        <f t="shared" ca="1" si="157"/>
        <v>-1019782094.3592399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-1019782094.3592399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-4249092.0598301664</v>
      </c>
      <c r="L2942" s="444">
        <f t="shared" ca="1" si="157"/>
        <v>-1024031186.4190701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-1024031186.4190701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-4266796.6100794589</v>
      </c>
      <c r="L2943" s="444">
        <f t="shared" ca="1" si="157"/>
        <v>-1028297983.0291495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-1028297983.0291495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-4284574.9292881237</v>
      </c>
      <c r="L2944" s="444">
        <f t="shared" ca="1" si="157"/>
        <v>-1032582557.9584377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-1032582557.9584377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-4302427.3248268235</v>
      </c>
      <c r="L2945" s="444">
        <f t="shared" ca="1" si="157"/>
        <v>-1036884985.2832645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-1036884985.2832645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-4320354.1053469358</v>
      </c>
      <c r="L2946" s="444">
        <f t="shared" ca="1" si="157"/>
        <v>-1041205339.3886114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-1041205339.3886114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-4338355.5807858808</v>
      </c>
      <c r="L2947" s="444">
        <f t="shared" ca="1" si="157"/>
        <v>-1045543694.9693973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-1045543694.9693973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-4356432.0623724889</v>
      </c>
      <c r="L2948" s="444">
        <f t="shared" ca="1" si="157"/>
        <v>-1049900127.0317698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-1049900127.0317698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-4374583.8626323743</v>
      </c>
      <c r="L2949" s="444">
        <f t="shared" ca="1" si="157"/>
        <v>-1054274710.8944021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-1054274710.8944021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-4392811.2953933431</v>
      </c>
      <c r="L2950" s="444">
        <f t="shared" ca="1" si="157"/>
        <v>-1058667522.1897955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-1058667522.1897955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-4411114.6757908147</v>
      </c>
      <c r="L2951" s="444">
        <f t="shared" ca="1" si="157"/>
        <v>-1063078636.8655863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-1063078636.8655863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-4429494.3202732764</v>
      </c>
      <c r="L2952" s="444">
        <f t="shared" ca="1" si="157"/>
        <v>-1067508131.1858596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-1067508131.1858596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-4447950.5466077477</v>
      </c>
      <c r="L2953" s="444">
        <f t="shared" ca="1" si="157"/>
        <v>-1071956081.7324673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-1071956081.7324673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-4466483.6738852803</v>
      </c>
      <c r="L2954" s="444">
        <f t="shared" ca="1" si="157"/>
        <v>-1076422565.4063525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-1076422565.4063525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-4485094.0225264691</v>
      </c>
      <c r="L2955" s="444">
        <f t="shared" ca="1" si="157"/>
        <v>-1080907659.428879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-1080907659.428879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-4503781.9142869962</v>
      </c>
      <c r="L2956" s="444">
        <f t="shared" ca="1" si="157"/>
        <v>-1085411441.3431661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-1085411441.3431661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-4522547.672263192</v>
      </c>
      <c r="L2957" s="444">
        <f t="shared" ca="1" si="157"/>
        <v>-1089933989.0154293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-1089933989.0154293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-4541391.6208976218</v>
      </c>
      <c r="L2958" s="444">
        <f t="shared" ca="1" si="157"/>
        <v>-1094475380.6363268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-1094475380.6363268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-4560314.0859846948</v>
      </c>
      <c r="L2959" s="444">
        <f t="shared" ca="1" si="157"/>
        <v>-1099035694.7223115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-1099035694.7223115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-4579315.3946762979</v>
      </c>
      <c r="L2960" s="444">
        <f t="shared" ca="1" si="157"/>
        <v>-1103615010.1169877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-1103615010.1169877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-4598395.8754874486</v>
      </c>
      <c r="L2961" s="444">
        <f t="shared" ca="1" si="157"/>
        <v>-1108213405.9924753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-1108213405.9924753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-4617555.8583019804</v>
      </c>
      <c r="L2962" s="444">
        <f t="shared" ca="1" si="157"/>
        <v>-1112830961.8507771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-1112830961.8507771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-4636795.6743782377</v>
      </c>
      <c r="L2963" s="444">
        <f t="shared" ca="1" si="157"/>
        <v>-1117467757.5251553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-1117467757.5251553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-4656115.6563548138</v>
      </c>
      <c r="L2964" s="444">
        <f t="shared" ca="1" si="157"/>
        <v>-1122123873.1815102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-1122123873.1815102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-4675516.1382562928</v>
      </c>
      <c r="L2965" s="444">
        <f t="shared" ca="1" si="157"/>
        <v>-1126799389.3197665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-1126799389.3197665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-4694997.4554990269</v>
      </c>
      <c r="L2966" s="444">
        <f t="shared" ca="1" si="157"/>
        <v>-1131494386.7752655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-1131494386.7752655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-4714559.9448969392</v>
      </c>
      <c r="L2967" s="444">
        <f t="shared" ca="1" si="157"/>
        <v>-1136208946.7201624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-1136208946.7201624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-4734203.9446673431</v>
      </c>
      <c r="L2968" s="444">
        <f t="shared" ca="1" si="157"/>
        <v>-1140943150.6648297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-1140943150.6648297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-4753929.79443679</v>
      </c>
      <c r="L2969" s="444">
        <f t="shared" ca="1" si="157"/>
        <v>-1145697080.4592664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-1145697080.4592664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-4773737.8352469429</v>
      </c>
      <c r="L2970" s="444">
        <f t="shared" ca="1" si="157"/>
        <v>-1150470818.2945135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-1150470818.2945135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-4793628.4095604727</v>
      </c>
      <c r="L2971" s="444">
        <f t="shared" ca="1" si="157"/>
        <v>-1155264446.7040739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-1155264446.7040739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-4813601.8612669744</v>
      </c>
      <c r="L2972" s="444">
        <f t="shared" ca="1" si="157"/>
        <v>-1160078048.565341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-1160078048.565341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-4833658.5356889209</v>
      </c>
      <c r="L2973" s="444">
        <f t="shared" ca="1" si="157"/>
        <v>-1164911707.1010299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-1164911707.1010299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-4853798.7795876246</v>
      </c>
      <c r="L2974" s="444">
        <f t="shared" ca="1" si="157"/>
        <v>-1169765505.8806174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-1169765505.8806174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-4874022.9411692386</v>
      </c>
      <c r="L2975" s="444">
        <f t="shared" ca="1" si="157"/>
        <v>-1174639528.8217866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-1174639528.8217866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-4894331.370090778</v>
      </c>
      <c r="L2976" s="444">
        <f t="shared" ca="1" si="157"/>
        <v>-1179533860.1918774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-1179533860.1918774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-4914724.4174661553</v>
      </c>
      <c r="L2977" s="444">
        <f t="shared" ca="1" si="157"/>
        <v>-1184448584.6093435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-1184448584.6093435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-4935202.4358722642</v>
      </c>
      <c r="L2978" s="444">
        <f t="shared" ca="1" si="157"/>
        <v>-1189383787.0452158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-1189383787.0452158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-4955765.7793550659</v>
      </c>
      <c r="L2979" s="444">
        <f t="shared" ca="1" si="157"/>
        <v>-1194339552.8245709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-1194339552.8245709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-4976414.8034357121</v>
      </c>
      <c r="L2980" s="444">
        <f t="shared" ca="1" si="157"/>
        <v>-1199315967.6280067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-1199315967.6280067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-4997149.8651166949</v>
      </c>
      <c r="L2981" s="444">
        <f t="shared" ca="1" si="157"/>
        <v>-1204313117.4931233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-1204313117.4931233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-5017971.3228880139</v>
      </c>
      <c r="L2982" s="444">
        <f t="shared" ca="1" si="157"/>
        <v>-1209331088.8160112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-1209331088.8160112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-5038879.5367333796</v>
      </c>
      <c r="L2983" s="444">
        <f t="shared" ca="1" si="157"/>
        <v>-1214369968.3527446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-1214369968.3527446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-5059874.8681364357</v>
      </c>
      <c r="L2984" s="444">
        <f t="shared" ca="1" si="157"/>
        <v>-1219429843.220881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-1219429843.220881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-5080957.6800870039</v>
      </c>
      <c r="L2985" s="444">
        <f t="shared" ca="1" si="157"/>
        <v>-1224510800.9009681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-1224510800.9009681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-5102128.3370873667</v>
      </c>
      <c r="L2986" s="444">
        <f t="shared" ca="1" si="157"/>
        <v>-1229612929.2380555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-1229612929.2380555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-5123387.2051585643</v>
      </c>
      <c r="L2987" s="444">
        <f t="shared" ca="1" si="157"/>
        <v>-1234736316.4432139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-1234736316.4432139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-5144734.6518467246</v>
      </c>
      <c r="L2988" s="444">
        <f t="shared" ca="1" si="157"/>
        <v>-1239881051.0950606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-1239881051.0950606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-5166171.0462294193</v>
      </c>
      <c r="L2989" s="444">
        <f t="shared" ca="1" si="157"/>
        <v>-1245047222.1412899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-1245047222.1412899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-5187696.7589220414</v>
      </c>
      <c r="L2990" s="444">
        <f t="shared" ca="1" si="157"/>
        <v>-1250234918.900212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-1250234918.900212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-5209312.1620842172</v>
      </c>
      <c r="L2991" s="444">
        <f t="shared" ca="1" si="157"/>
        <v>-1255444231.0622962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-1255444231.0622962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-5231017.6294262335</v>
      </c>
      <c r="L2992" s="444">
        <f t="shared" ca="1" si="157"/>
        <v>-1260675248.6917224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-1260675248.6917224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-5252813.5362155102</v>
      </c>
      <c r="L2993" s="444">
        <f t="shared" ca="1" si="157"/>
        <v>-1265928062.2279379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-1265928062.2279379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-5274700.2592830751</v>
      </c>
      <c r="L2994" s="444">
        <f t="shared" ca="1" si="157"/>
        <v>-1271202762.487221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-1271202762.487221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-5296678.1770300874</v>
      </c>
      <c r="L2995" s="444">
        <f t="shared" ca="1" si="157"/>
        <v>-1276499440.6642511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-1276499440.6642511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-5318747.6694343798</v>
      </c>
      <c r="L2996" s="444">
        <f t="shared" ca="1" si="157"/>
        <v>-1281818188.3336854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-1281818188.3336854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-5340909.1180570228</v>
      </c>
      <c r="L2997" s="444">
        <f t="shared" ca="1" si="157"/>
        <v>-1287159097.4517424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-1287159097.4517424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-5363162.9060489265</v>
      </c>
      <c r="L2998" s="444">
        <f t="shared" ca="1" si="157"/>
        <v>-1292522260.3577914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-1292522260.3577914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-5385509.4181574639</v>
      </c>
      <c r="L2999" s="444">
        <f t="shared" ca="1" si="157"/>
        <v>-1297907769.775949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-1297907769.775949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-5407949.0407331204</v>
      </c>
      <c r="L3000" s="444">
        <f t="shared" ca="1" si="157"/>
        <v>-1303315718.8166821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-1303315718.8166821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-5430482.1617361754</v>
      </c>
      <c r="L3001" s="444">
        <f t="shared" ca="1" si="157"/>
        <v>-1308746200.9784184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-1308746200.9784184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-5453109.1707434095</v>
      </c>
      <c r="L3002" s="444">
        <f t="shared" ca="1" si="157"/>
        <v>-1314199310.1491618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-1314199310.1491618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-5475830.4589548409</v>
      </c>
      <c r="L3003" s="444">
        <f t="shared" ca="1" si="157"/>
        <v>-1319675140.6081166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-1319675140.6081166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-5498646.4192004856</v>
      </c>
      <c r="L3004" s="444">
        <f t="shared" ca="1" si="157"/>
        <v>-1325173787.027317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-1325173787.027317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-5521557.4459471544</v>
      </c>
      <c r="L3005" s="444">
        <f t="shared" ca="1" si="157"/>
        <v>-1330695344.4732642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-1330695344.4732642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-5544563.9353052676</v>
      </c>
      <c r="L3006" s="444">
        <f t="shared" ca="1" si="157"/>
        <v>-1336239908.4085696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-1336239908.4085696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-5567666.2850357061</v>
      </c>
      <c r="L3007" s="444">
        <f t="shared" ca="1" si="157"/>
        <v>-1341807574.6936052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-1341807574.6936052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-5590864.8945566881</v>
      </c>
      <c r="L3008" s="444">
        <f t="shared" ca="1" si="157"/>
        <v>-1347398439.5881619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-1347398439.5881619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-5614160.1649506744</v>
      </c>
      <c r="L3009" s="444">
        <f t="shared" ca="1" si="157"/>
        <v>-1353012599.7531126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-1353012599.7531126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-5637552.4989713021</v>
      </c>
      <c r="L3010" s="444">
        <f t="shared" ca="1" si="157"/>
        <v>-1358650152.2520838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-1358650152.2520838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-5661042.3010503491</v>
      </c>
      <c r="L3011" s="444">
        <f t="shared" ca="1" si="157"/>
        <v>-1364311194.5531342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-1364311194.5531342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-5684629.9773047259</v>
      </c>
      <c r="L3012" s="444">
        <f t="shared" ca="1" si="157"/>
        <v>-1369995824.5304389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-1369995824.5304389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-5708315.9355434952</v>
      </c>
      <c r="L3013" s="444">
        <f t="shared" ca="1" si="157"/>
        <v>-1375704140.4659824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-1375704140.4659824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-5732100.5852749264</v>
      </c>
      <c r="L3014" s="444">
        <f t="shared" ca="1" si="157"/>
        <v>-1381436241.0512574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-1381436241.0512574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-5755984.3377135722</v>
      </c>
      <c r="L3015" s="444">
        <f t="shared" ca="1" si="157"/>
        <v>-1387192225.3889709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-1387192225.3889709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-5779967.6057873787</v>
      </c>
      <c r="L3016" s="444">
        <f t="shared" ca="1" si="157"/>
        <v>-1392972192.9947581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-1392972192.9947581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-5804050.8041448258</v>
      </c>
      <c r="L3017" s="444">
        <f t="shared" ca="1" si="157"/>
        <v>-1398776243.798903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-1398776243.798903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-5828234.3491620962</v>
      </c>
      <c r="L3018" s="444">
        <f t="shared" ca="1" si="157"/>
        <v>-1404604478.1480651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-1404604478.1480651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-5852518.6589502711</v>
      </c>
      <c r="L3019" s="444">
        <f t="shared" ca="1" si="157"/>
        <v>-1410456996.8070154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-1410456996.8070154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-5876904.1533625638</v>
      </c>
      <c r="L3020" s="444">
        <f t="shared" ca="1" si="157"/>
        <v>-1416333900.9603779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-1416333900.9603779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-5901391.2540015746</v>
      </c>
      <c r="L3021" s="444">
        <f t="shared" ca="1" si="157"/>
        <v>-1422235292.2143795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-1422235292.2143795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-5925980.3842265811</v>
      </c>
      <c r="L3022" s="444">
        <f t="shared" ca="1" si="157"/>
        <v>-1428161272.5986061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-1428161272.5986061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-5950671.9691608585</v>
      </c>
      <c r="L3023" s="444">
        <f t="shared" ca="1" si="157"/>
        <v>-1434111944.5677669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-1434111944.5677669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-5975466.4356990289</v>
      </c>
      <c r="L3024" s="444">
        <f t="shared" ca="1" si="157"/>
        <v>-1440087411.0034659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-1440087411.0034659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-6000364.2125144415</v>
      </c>
      <c r="L3025" s="444">
        <f t="shared" ca="1" si="157"/>
        <v>-1446087775.2159803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-1446087775.2159803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-6025365.7300665844</v>
      </c>
      <c r="L3026" s="444">
        <f t="shared" ca="1" si="157"/>
        <v>-1452113140.9460468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-1452113140.9460468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-6050471.420608528</v>
      </c>
      <c r="L3027" s="444">
        <f t="shared" ca="1" si="157"/>
        <v>-1458163612.3666553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-1458163612.3666553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-6075681.7181943972</v>
      </c>
      <c r="L3028" s="444">
        <f t="shared" ca="1" si="157"/>
        <v>-1464239294.0848498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-1464239294.0848498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-6100997.0586868739</v>
      </c>
      <c r="L3029" s="444">
        <f t="shared" ca="1" si="157"/>
        <v>-1470340291.1435368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-1470340291.1435368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-6126417.8797647366</v>
      </c>
      <c r="L3030" s="444">
        <f t="shared" ca="1" si="157"/>
        <v>-1476466709.0233016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-1476466709.0233016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-6151944.620930423</v>
      </c>
      <c r="L3031" s="444">
        <f t="shared" ca="1" si="157"/>
        <v>-1482618653.644232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-1482618653.644232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-6177577.723517633</v>
      </c>
      <c r="L3032" s="444">
        <f t="shared" ca="1" si="157"/>
        <v>-1488796231.3677497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-1488796231.3677497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-6203317.6306989565</v>
      </c>
      <c r="L3033" s="444">
        <f t="shared" ca="1" si="157"/>
        <v>-1494999548.9984486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-1494999548.9984486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-6229164.7874935362</v>
      </c>
      <c r="L3034" s="444">
        <f t="shared" ca="1" si="157"/>
        <v>-1501228713.7859421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-1501228713.7859421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-6255119.6407747585</v>
      </c>
      <c r="L3035" s="444">
        <f t="shared" ca="1" si="157"/>
        <v>-1507483833.4267168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-1507483833.4267168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-6281182.6392779863</v>
      </c>
      <c r="L3036" s="444">
        <f t="shared" ca="1" si="157"/>
        <v>-1513765016.0659947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-1513765016.0659947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-6307354.233608311</v>
      </c>
      <c r="L3037" s="444">
        <f t="shared" ca="1" si="157"/>
        <v>-1520072370.299603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-1520072370.299603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-6333634.8762483457</v>
      </c>
      <c r="L3038" s="444">
        <f t="shared" ca="1" si="157"/>
        <v>-1526406005.1758513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-1526406005.1758513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-6360025.0215660473</v>
      </c>
      <c r="L3039" s="444">
        <f t="shared" ca="1" si="157"/>
        <v>-1532766030.1974175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-1532766030.1974175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-6386525.125822573</v>
      </c>
      <c r="L3040" s="444">
        <f t="shared" ca="1" si="157"/>
        <v>-1539152555.32324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-1539152555.32324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-6413135.647180167</v>
      </c>
      <c r="L3041" s="444">
        <f t="shared" ca="1" si="157"/>
        <v>-1545565690.9704201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-1545565690.9704201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-6439857.045710084</v>
      </c>
      <c r="L3042" s="444">
        <f t="shared" ca="1" si="157"/>
        <v>-1552005548.0161302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-1552005548.0161302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-6466689.7834005421</v>
      </c>
      <c r="L3043" s="444">
        <f t="shared" ca="1" si="157"/>
        <v>-1558472237.7995307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-1558472237.7995307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-6493634.3241647109</v>
      </c>
      <c r="L3044" s="444">
        <f t="shared" ca="1" si="157"/>
        <v>-1564965872.1236954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-1564965872.1236954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-6520691.1338487305</v>
      </c>
      <c r="L3045" s="444">
        <f t="shared" ca="1" si="157"/>
        <v>-1571486563.257544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-1571486563.257544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-6547860.6802397668</v>
      </c>
      <c r="L3046" s="444">
        <f t="shared" ca="1" si="157"/>
        <v>-1578034423.9377837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-1578034423.9377837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-6575143.433074099</v>
      </c>
      <c r="L3047" s="444">
        <f t="shared" ca="1" si="157"/>
        <v>-1584609567.3708577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-1584609567.3708577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-6602539.86404524</v>
      </c>
      <c r="L3048" s="444">
        <f t="shared" ca="1" si="157"/>
        <v>-1591212107.2349029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-1591212107.2349029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-6630050.4468120951</v>
      </c>
      <c r="L3049" s="444">
        <f t="shared" ca="1" si="157"/>
        <v>-1597842157.681715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-1597842157.681715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-6657675.6570071457</v>
      </c>
      <c r="L3050" s="444">
        <f t="shared" ca="1" si="157"/>
        <v>-1604499833.3387222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-1604499833.3387222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-6685415.9722446762</v>
      </c>
      <c r="L3051" s="444">
        <f t="shared" ca="1" si="157"/>
        <v>-1611185249.310967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-1611185249.310967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-6713271.8721290287</v>
      </c>
      <c r="L3052" s="444">
        <f t="shared" ca="1" si="157"/>
        <v>-1617898521.1830959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-1617898521.1830959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-6741243.8382628998</v>
      </c>
      <c r="L3053" s="444">
        <f t="shared" ca="1" si="157"/>
        <v>-1624639765.0213587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-1624639765.0213587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-6769332.3542556614</v>
      </c>
      <c r="L3054" s="444">
        <f t="shared" ca="1" si="157"/>
        <v>-1631409097.3756144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-1631409097.3756144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-6797537.9057317264</v>
      </c>
      <c r="L3055" s="444">
        <f t="shared" ca="1" si="157"/>
        <v>-1638206635.2813461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-1638206635.2813461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-6825860.9803389423</v>
      </c>
      <c r="L3056" s="444">
        <f t="shared" ca="1" si="157"/>
        <v>-1645032496.2616851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-1645032496.2616851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-6854302.0677570216</v>
      </c>
      <c r="L3057" s="444">
        <f t="shared" ca="1" si="157"/>
        <v>-1651886798.3294423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-1651886798.3294423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-6882861.6597060096</v>
      </c>
      <c r="L3058" s="444">
        <f t="shared" ca="1" si="157"/>
        <v>-1658769659.9891484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-1658769659.9891484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-6911540.2499547852</v>
      </c>
      <c r="L3059" s="444">
        <f t="shared" ca="1" si="157"/>
        <v>-1665681200.2391031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-1665681200.2391031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-6940338.3343295958</v>
      </c>
      <c r="L3060" s="444">
        <f t="shared" ca="1" si="157"/>
        <v>-1672621538.5734327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-1672621538.5734327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-6969256.4107226357</v>
      </c>
      <c r="L3061" s="444">
        <f t="shared" ca="1" si="157"/>
        <v>-1679590794.9841554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-1679590794.9841554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-6998294.9791006474</v>
      </c>
      <c r="L3062" s="444">
        <f t="shared" ca="1" si="157"/>
        <v>-1686589089.9632561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-1686589089.9632561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-7027454.5415135669</v>
      </c>
      <c r="L3063" s="444">
        <f t="shared" ca="1" si="157"/>
        <v>-1693616544.5047698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-1693616544.5047698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-7056735.6021032073</v>
      </c>
      <c r="L3064" s="444">
        <f t="shared" ca="1" si="157"/>
        <v>-1700673280.106873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-1700673280.106873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-7086138.6671119705</v>
      </c>
      <c r="L3065" s="444">
        <f t="shared" ca="1" si="157"/>
        <v>-1707759418.7739849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-1707759418.7739849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-7115664.2448916044</v>
      </c>
      <c r="L3066" s="444">
        <f t="shared" ca="1" si="157"/>
        <v>-1714875083.0188766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-1714875083.0188766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-7145312.8459119853</v>
      </c>
      <c r="L3067" s="444">
        <f t="shared" ca="1" si="157"/>
        <v>-1722020395.8647885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-1722020395.8647885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-7175084.9827699522</v>
      </c>
      <c r="L3068" s="444">
        <f t="shared" ref="L3068:L3322" ca="1" si="162">I3068-J3068+K3068</f>
        <v>-1729195480.8475585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-1729195480.8475585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-7204981.1701981602</v>
      </c>
      <c r="L3069" s="444">
        <f t="shared" ca="1" si="162"/>
        <v>-1736400462.0177567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-1736400462.0177567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-7235001.925073985</v>
      </c>
      <c r="L3070" s="444">
        <f t="shared" ca="1" si="162"/>
        <v>-1743635463.9428308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-1743635463.9428308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-7265147.7664284622</v>
      </c>
      <c r="L3071" s="444">
        <f t="shared" ca="1" si="162"/>
        <v>-1750900611.7092593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-1750900611.7092593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-7295419.215455248</v>
      </c>
      <c r="L3072" s="444">
        <f t="shared" ca="1" si="162"/>
        <v>-1758196030.9247146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-1758196030.9247146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-7325816.7955196435</v>
      </c>
      <c r="L3073" s="444">
        <f t="shared" ca="1" si="162"/>
        <v>-1765521847.7202342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-1765521847.7202342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-7356341.0321676424</v>
      </c>
      <c r="L3074" s="444">
        <f t="shared" ca="1" si="162"/>
        <v>-1772878188.7524018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-1772878188.7524018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-7386992.4531350061</v>
      </c>
      <c r="L3075" s="444">
        <f t="shared" ca="1" si="162"/>
        <v>-1780265181.2055368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-1780265181.2055368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-7417771.5883564036</v>
      </c>
      <c r="L3076" s="444">
        <f t="shared" ca="1" si="162"/>
        <v>-1787682952.7938933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-1787682952.7938933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-7448678.9699745551</v>
      </c>
      <c r="L3077" s="444">
        <f t="shared" ca="1" si="162"/>
        <v>-1795131631.7638679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-1795131631.7638679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-7479715.1323494492</v>
      </c>
      <c r="L3078" s="444">
        <f t="shared" ca="1" si="162"/>
        <v>-1802611346.8962173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-1802611346.8962173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-7510880.6120675718</v>
      </c>
      <c r="L3079" s="444">
        <f t="shared" ca="1" si="162"/>
        <v>-1810122227.5082848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-1810122227.5082848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-7542175.9479511864</v>
      </c>
      <c r="L3080" s="444">
        <f t="shared" ca="1" si="162"/>
        <v>-1817664403.4562359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-1817664403.4562359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-7573601.6810676493</v>
      </c>
      <c r="L3081" s="444">
        <f t="shared" ca="1" si="162"/>
        <v>-1825238005.1373036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-1825238005.1373036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-7605158.3547387635</v>
      </c>
      <c r="L3082" s="444">
        <f t="shared" ca="1" si="162"/>
        <v>-1832843163.4920423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-1832843163.4920423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-7636846.5145501755</v>
      </c>
      <c r="L3083" s="444">
        <f t="shared" ca="1" si="162"/>
        <v>-1840480010.0065925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-1840480010.0065925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-7668666.7083608033</v>
      </c>
      <c r="L3084" s="444">
        <f t="shared" ca="1" si="162"/>
        <v>-1848148676.7149534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-1848148676.7149534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-7700619.4863123056</v>
      </c>
      <c r="L3085" s="444">
        <f t="shared" ca="1" si="162"/>
        <v>-1855849296.2012658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-1855849296.2012658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-7732705.400838607</v>
      </c>
      <c r="L3086" s="444">
        <f t="shared" ca="1" si="162"/>
        <v>-1863582001.6021044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-1863582001.6021044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-7764925.0066754352</v>
      </c>
      <c r="L3087" s="444">
        <f t="shared" ca="1" si="162"/>
        <v>-1871346926.6087799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-1871346926.6087799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-7797278.8608699162</v>
      </c>
      <c r="L3088" s="444">
        <f t="shared" ca="1" si="162"/>
        <v>-1879144205.4696498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-1879144205.4696498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-7829767.5227902075</v>
      </c>
      <c r="L3089" s="444">
        <f t="shared" ca="1" si="162"/>
        <v>-1886973972.99244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-1886973972.99244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-7862391.5541351652</v>
      </c>
      <c r="L3090" s="444">
        <f t="shared" ca="1" si="162"/>
        <v>-1894836364.5465751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-1894836364.5465751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-7895151.5189440632</v>
      </c>
      <c r="L3091" s="444">
        <f t="shared" ca="1" si="162"/>
        <v>-1902731516.0655191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-1902731516.0655191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-7928047.9836063301</v>
      </c>
      <c r="L3092" s="444">
        <f t="shared" ca="1" si="162"/>
        <v>-1910659564.0491254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-1910659564.0491254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-7961081.5168713555</v>
      </c>
      <c r="L3093" s="444">
        <f t="shared" ca="1" si="162"/>
        <v>-1918620645.5659969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-1918620645.5659969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-7994252.6898583202</v>
      </c>
      <c r="L3094" s="444">
        <f t="shared" ca="1" si="162"/>
        <v>-1926614898.2558553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-1926614898.2558553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-8027562.0760660637</v>
      </c>
      <c r="L3095" s="444">
        <f t="shared" ca="1" si="162"/>
        <v>-1934642460.3319213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-1934642460.3319213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-8061010.2513830056</v>
      </c>
      <c r="L3096" s="444">
        <f t="shared" ca="1" si="162"/>
        <v>-1942703470.5833044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-1942703470.5833044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-8094597.7940971022</v>
      </c>
      <c r="L3097" s="444">
        <f t="shared" ca="1" si="162"/>
        <v>-1950798068.3774016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-1950798068.3774016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-8128325.2849058388</v>
      </c>
      <c r="L3098" s="444">
        <f t="shared" ca="1" si="162"/>
        <v>-1958926393.6623075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-1958926393.6623075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-8162193.3069262821</v>
      </c>
      <c r="L3099" s="444">
        <f t="shared" ca="1" si="162"/>
        <v>-1967088586.9692338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-1967088586.9692338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-8196202.4457051409</v>
      </c>
      <c r="L3100" s="444">
        <f t="shared" ca="1" si="162"/>
        <v>-1975284789.4149389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-1975284789.4149389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-8230353.2892289115</v>
      </c>
      <c r="L3101" s="444">
        <f t="shared" ca="1" si="162"/>
        <v>-1983515142.7041678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-1983515142.7041678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-8264646.4279340329</v>
      </c>
      <c r="L3102" s="444">
        <f t="shared" ca="1" si="162"/>
        <v>-1991779789.1321018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-1991779789.1321018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-8299082.4547170904</v>
      </c>
      <c r="L3103" s="444">
        <f t="shared" ca="1" si="162"/>
        <v>-2000078871.5868189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-2000078871.5868189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-8333661.9649450788</v>
      </c>
      <c r="L3104" s="444">
        <f t="shared" ca="1" si="162"/>
        <v>-2008412533.551764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-2008412533.551764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-8368385.5564656835</v>
      </c>
      <c r="L3105" s="444">
        <f t="shared" ca="1" si="162"/>
        <v>-2016780919.1082296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-2016780919.1082296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-8403253.8296176232</v>
      </c>
      <c r="L3106" s="444">
        <f t="shared" ca="1" si="162"/>
        <v>-2025184172.9378474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-2025184172.9378474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-8438267.3872410301</v>
      </c>
      <c r="L3107" s="444">
        <f t="shared" ca="1" si="162"/>
        <v>-2033622440.3250885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-2033622440.3250885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-8473426.8346878681</v>
      </c>
      <c r="L3108" s="444">
        <f t="shared" ca="1" si="162"/>
        <v>-2042095867.1597764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-2042095867.1597764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-8508732.7798324022</v>
      </c>
      <c r="L3109" s="444">
        <f t="shared" ca="1" si="162"/>
        <v>-2050604599.9396088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-2050604599.9396088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-8544185.8330817018</v>
      </c>
      <c r="L3110" s="444">
        <f t="shared" ca="1" si="162"/>
        <v>-2059148785.7726905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-2059148785.7726905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-8579786.6073862109</v>
      </c>
      <c r="L3111" s="444">
        <f t="shared" ca="1" si="162"/>
        <v>-2067728572.3800766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-2067728572.3800766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-8615535.7182503194</v>
      </c>
      <c r="L3112" s="444">
        <f t="shared" ca="1" si="162"/>
        <v>-2076344108.0983269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-2076344108.0983269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-8651433.7837430276</v>
      </c>
      <c r="L3113" s="444">
        <f t="shared" ca="1" si="162"/>
        <v>-2084995541.8820701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-2084995541.8820701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-8687481.4245086256</v>
      </c>
      <c r="L3114" s="444">
        <f t="shared" ca="1" si="162"/>
        <v>-2093683023.3065786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-2093683023.3065786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-8723679.2637774125</v>
      </c>
      <c r="L3115" s="444">
        <f t="shared" ca="1" si="162"/>
        <v>-2102406702.5703561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-2102406702.5703561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-8760027.9273764826</v>
      </c>
      <c r="L3116" s="444">
        <f t="shared" ca="1" si="162"/>
        <v>-2111166730.4977326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-2111166730.4977326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-8796528.0437405519</v>
      </c>
      <c r="L3117" s="444">
        <f t="shared" ca="1" si="162"/>
        <v>-2119963258.5414732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-2119963258.5414732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-8833180.2439228036</v>
      </c>
      <c r="L3118" s="444">
        <f t="shared" ca="1" si="162"/>
        <v>-2128796438.7853959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-2128796438.7853959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-8869985.1616058145</v>
      </c>
      <c r="L3119" s="444">
        <f t="shared" ca="1" si="162"/>
        <v>-2137666423.9470017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-2137666423.9470017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-8906943.4331125077</v>
      </c>
      <c r="L3120" s="444">
        <f t="shared" ca="1" si="162"/>
        <v>-2146573367.3801143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-2146573367.3801143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-8944055.6974171437</v>
      </c>
      <c r="L3121" s="444">
        <f t="shared" ca="1" si="162"/>
        <v>-2155517423.0775313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-2155517423.0775313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-8981322.5961563811</v>
      </c>
      <c r="L3122" s="444">
        <f t="shared" ca="1" si="162"/>
        <v>-2164498745.6736879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-2164498745.6736879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-9018744.7736403663</v>
      </c>
      <c r="L3123" s="444">
        <f t="shared" ca="1" si="162"/>
        <v>-2173517490.4473281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-2173517490.4473281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-9056322.876863867</v>
      </c>
      <c r="L3124" s="444">
        <f t="shared" ca="1" si="162"/>
        <v>-2182573813.324192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-2182573813.324192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-9094057.5555174667</v>
      </c>
      <c r="L3125" s="444">
        <f t="shared" ca="1" si="162"/>
        <v>-2191667870.8797097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-2191667870.8797097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-9131949.4619987905</v>
      </c>
      <c r="L3126" s="444">
        <f t="shared" ca="1" si="162"/>
        <v>-2200799820.3417087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-2200799820.3417087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-9169999.2514237855</v>
      </c>
      <c r="L3127" s="444">
        <f t="shared" ca="1" si="162"/>
        <v>-2209969819.5931325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-2209969819.5931325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-9208207.5816380512</v>
      </c>
      <c r="L3128" s="444">
        <f t="shared" ca="1" si="162"/>
        <v>-2219178027.1747704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-2219178027.1747704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-9246575.1132282093</v>
      </c>
      <c r="L3129" s="444">
        <f t="shared" ca="1" si="162"/>
        <v>-2228424602.2879987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-2228424602.2879987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-9285102.5095333271</v>
      </c>
      <c r="L3130" s="444">
        <f t="shared" ca="1" si="162"/>
        <v>-2237709704.7975321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-2237709704.7975321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-9323790.4366563838</v>
      </c>
      <c r="L3131" s="444">
        <f t="shared" ca="1" si="162"/>
        <v>-2247033495.2341886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-2247033495.2341886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-9362639.5634757858</v>
      </c>
      <c r="L3132" s="444">
        <f t="shared" ca="1" si="162"/>
        <v>-2256396134.7976642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-2256396134.7976642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-9401650.5616569333</v>
      </c>
      <c r="L3133" s="444">
        <f t="shared" ca="1" si="162"/>
        <v>-2265797785.3593211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-2265797785.3593211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-9440824.1056638379</v>
      </c>
      <c r="L3134" s="444">
        <f t="shared" ca="1" si="162"/>
        <v>-2275238609.4649849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-2275238609.4649849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-9480160.8727707695</v>
      </c>
      <c r="L3135" s="444">
        <f t="shared" ca="1" si="162"/>
        <v>-2284718770.3377557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-2284718770.3377557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-9519661.543073982</v>
      </c>
      <c r="L3136" s="444">
        <f t="shared" ca="1" si="162"/>
        <v>-2294238431.8808298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-2294238431.8808298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-9559326.7995034568</v>
      </c>
      <c r="L3137" s="444">
        <f t="shared" ca="1" si="162"/>
        <v>-2303797758.6803331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-2303797758.6803331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-9599157.3278347217</v>
      </c>
      <c r="L3138" s="444">
        <f t="shared" ca="1" si="162"/>
        <v>-2313396916.0081677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-2313396916.0081677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-9639153.8167006988</v>
      </c>
      <c r="L3139" s="444">
        <f t="shared" ca="1" si="162"/>
        <v>-2323036069.8248687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-2323036069.8248687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-9679316.9576036185</v>
      </c>
      <c r="L3140" s="444">
        <f t="shared" ca="1" si="162"/>
        <v>-2332715386.7824721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-2332715386.7824721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-9719647.4449269678</v>
      </c>
      <c r="L3141" s="444">
        <f t="shared" ca="1" si="162"/>
        <v>-2342435034.2273989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-2342435034.2273989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-9760145.9759474955</v>
      </c>
      <c r="L3142" s="444">
        <f t="shared" ca="1" si="162"/>
        <v>-2352195180.2033463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-2352195180.2033463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-9800813.2508472763</v>
      </c>
      <c r="L3143" s="444">
        <f t="shared" ca="1" si="162"/>
        <v>-2361995993.4541936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-2361995993.4541936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-9841649.9727258068</v>
      </c>
      <c r="L3144" s="444">
        <f t="shared" ca="1" si="162"/>
        <v>-2371837643.4269195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-2371837643.4269195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-9882656.8476121649</v>
      </c>
      <c r="L3145" s="444">
        <f t="shared" ca="1" si="162"/>
        <v>-2381720300.2745318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-2381720300.2745318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-9923834.584477216</v>
      </c>
      <c r="L3146" s="444">
        <f t="shared" ca="1" si="162"/>
        <v>-2391644134.8590093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-2391644134.8590093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-9965183.8952458724</v>
      </c>
      <c r="L3147" s="444">
        <f t="shared" ca="1" si="162"/>
        <v>-2401609318.7542553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-2401609318.7542553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-10006705.494809397</v>
      </c>
      <c r="L3148" s="444">
        <f t="shared" ca="1" si="162"/>
        <v>-2411616024.2490649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-2411616024.2490649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-10048400.101037771</v>
      </c>
      <c r="L3149" s="444">
        <f t="shared" ca="1" si="162"/>
        <v>-2421664424.3501029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-2421664424.3501029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-10090268.434792096</v>
      </c>
      <c r="L3150" s="444">
        <f t="shared" ca="1" si="162"/>
        <v>-2431754692.7848949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-2431754692.7848949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-10132311.219937062</v>
      </c>
      <c r="L3151" s="444">
        <f t="shared" ca="1" si="162"/>
        <v>-2441887004.0048318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-2441887004.0048318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-10174529.183353465</v>
      </c>
      <c r="L3152" s="444">
        <f t="shared" ca="1" si="162"/>
        <v>-2452061533.1881852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-2452061533.1881852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-10216923.054950772</v>
      </c>
      <c r="L3153" s="444">
        <f t="shared" ca="1" si="162"/>
        <v>-2462278456.2431359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-2462278456.2431359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-10259493.567679733</v>
      </c>
      <c r="L3154" s="444">
        <f t="shared" ca="1" si="162"/>
        <v>-2472537949.8108158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-2472537949.8108158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-10302241.457545066</v>
      </c>
      <c r="L3155" s="444">
        <f t="shared" ca="1" si="162"/>
        <v>-2482840191.2683611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-2482840191.2683611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-10345167.46361817</v>
      </c>
      <c r="L3156" s="444">
        <f t="shared" ca="1" si="162"/>
        <v>-2493185358.7319794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-2493185358.7319794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-10388272.328049913</v>
      </c>
      <c r="L3157" s="444">
        <f t="shared" ca="1" si="162"/>
        <v>-2503573631.0600295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-2503573631.0600295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-10431556.796083456</v>
      </c>
      <c r="L3158" s="444">
        <f t="shared" ca="1" si="162"/>
        <v>-2514005187.856113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-2514005187.856113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-10475021.616067138</v>
      </c>
      <c r="L3159" s="444">
        <f t="shared" ca="1" si="162"/>
        <v>-2524480209.4721799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-2524480209.4721799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-10518667.539467417</v>
      </c>
      <c r="L3160" s="444">
        <f t="shared" ca="1" si="162"/>
        <v>-2534998877.0116472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-2534998877.0116472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-10562495.320881864</v>
      </c>
      <c r="L3161" s="444">
        <f t="shared" ca="1" si="162"/>
        <v>-2545561372.3325291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-2545561372.3325291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-10606505.718052205</v>
      </c>
      <c r="L3162" s="444">
        <f t="shared" ca="1" si="162"/>
        <v>-2556167878.0505815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-2556167878.0505815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-10650699.491877422</v>
      </c>
      <c r="L3163" s="444">
        <f t="shared" ca="1" si="162"/>
        <v>-2566818577.542459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-2566818577.542459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-10695077.406426912</v>
      </c>
      <c r="L3164" s="444">
        <f t="shared" ca="1" si="162"/>
        <v>-2577513654.9488859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-2577513654.9488859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-10739640.228953691</v>
      </c>
      <c r="L3165" s="444">
        <f t="shared" ca="1" si="162"/>
        <v>-2588253295.1778398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-2588253295.1778398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-10784388.729907665</v>
      </c>
      <c r="L3166" s="444">
        <f t="shared" ca="1" si="162"/>
        <v>-2599037683.9077473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-2599037683.9077473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-10829323.682948947</v>
      </c>
      <c r="L3167" s="444">
        <f t="shared" ca="1" si="162"/>
        <v>-2609867007.5906963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-2609867007.5906963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-10874445.864961235</v>
      </c>
      <c r="L3168" s="444">
        <f t="shared" ca="1" si="162"/>
        <v>-2620741453.4556575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-2620741453.4556575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-10919756.056065239</v>
      </c>
      <c r="L3169" s="444">
        <f t="shared" ca="1" si="162"/>
        <v>-2631661209.5117226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-2631661209.5117226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-10965255.039632177</v>
      </c>
      <c r="L3170" s="444">
        <f t="shared" ca="1" si="162"/>
        <v>-2642626464.5513549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-2642626464.5513549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-11010943.602297312</v>
      </c>
      <c r="L3171" s="444">
        <f t="shared" ca="1" si="162"/>
        <v>-2653637408.1536522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-2653637408.1536522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-11056822.53397355</v>
      </c>
      <c r="L3172" s="444">
        <f t="shared" ca="1" si="162"/>
        <v>-2664694230.6876259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-2664694230.6876259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-11102892.627865108</v>
      </c>
      <c r="L3173" s="444">
        <f t="shared" ca="1" si="162"/>
        <v>-2675797123.3154912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-2675797123.3154912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-11149154.680481214</v>
      </c>
      <c r="L3174" s="444">
        <f t="shared" ca="1" si="162"/>
        <v>-2686946277.9959726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-2686946277.9959726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-11195609.491649887</v>
      </c>
      <c r="L3175" s="444">
        <f t="shared" ca="1" si="162"/>
        <v>-2698141887.4876227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-2698141887.4876227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-11242257.864531761</v>
      </c>
      <c r="L3176" s="444">
        <f t="shared" ca="1" si="162"/>
        <v>-2709384145.3521547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-2709384145.3521547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-11289100.605633978</v>
      </c>
      <c r="L3177" s="444">
        <f t="shared" ca="1" si="162"/>
        <v>-2720673245.9577889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-2720673245.9577889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-11336138.52482412</v>
      </c>
      <c r="L3178" s="444">
        <f t="shared" ca="1" si="162"/>
        <v>-2732009384.4826131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-2732009384.4826131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-11383372.435344221</v>
      </c>
      <c r="L3179" s="444">
        <f t="shared" ca="1" si="162"/>
        <v>-2743392756.9179573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-2743392756.9179573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-11430803.153824821</v>
      </c>
      <c r="L3180" s="444">
        <f t="shared" ca="1" si="162"/>
        <v>-2754823560.0717821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-2754823560.0717821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-11478431.500299092</v>
      </c>
      <c r="L3181" s="444">
        <f t="shared" ca="1" si="162"/>
        <v>-2766301991.5720811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-2766301991.5720811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-11526258.298217004</v>
      </c>
      <c r="L3182" s="444">
        <f t="shared" ca="1" si="162"/>
        <v>-2777828249.8702979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-2777828249.8702979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-11574284.374459574</v>
      </c>
      <c r="L3183" s="444">
        <f t="shared" ca="1" si="162"/>
        <v>-2789402534.2447577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-2789402534.2447577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-11622510.559353156</v>
      </c>
      <c r="L3184" s="444">
        <f t="shared" ca="1" si="162"/>
        <v>-2801025044.804111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-2801025044.804111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-11670937.686683796</v>
      </c>
      <c r="L3185" s="444">
        <f t="shared" ca="1" si="162"/>
        <v>-2812695982.4907947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-2812695982.4907947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-11719566.593711644</v>
      </c>
      <c r="L3186" s="444">
        <f t="shared" ca="1" si="162"/>
        <v>-2824415549.0845065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-2824415549.0845065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-11768398.121185444</v>
      </c>
      <c r="L3187" s="444">
        <f t="shared" ca="1" si="162"/>
        <v>-2836183947.2056918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-2836183947.2056918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-11817433.113357048</v>
      </c>
      <c r="L3188" s="444">
        <f t="shared" ca="1" si="162"/>
        <v>-2848001380.3190489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-2848001380.3190489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-11866672.417996038</v>
      </c>
      <c r="L3189" s="444">
        <f t="shared" ca="1" si="162"/>
        <v>-2859868052.7370448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-2859868052.7370448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-11916116.886404354</v>
      </c>
      <c r="L3190" s="444">
        <f t="shared" ca="1" si="162"/>
        <v>-2871784169.6234493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-2871784169.6234493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-11965767.373431038</v>
      </c>
      <c r="L3191" s="444">
        <f t="shared" ca="1" si="162"/>
        <v>-2883749936.9968805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-2883749936.9968805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-12015624.737487001</v>
      </c>
      <c r="L3192" s="444">
        <f t="shared" ca="1" si="162"/>
        <v>-2895765561.7343674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-2895765561.7343674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-12065689.840559864</v>
      </c>
      <c r="L3193" s="444">
        <f t="shared" ca="1" si="162"/>
        <v>-2907831251.5749273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-2907831251.5749273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-12115963.548228864</v>
      </c>
      <c r="L3194" s="444">
        <f t="shared" ca="1" si="162"/>
        <v>-2919947215.1231561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-2919947215.1231561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-12166446.729679817</v>
      </c>
      <c r="L3195" s="444">
        <f t="shared" ca="1" si="162"/>
        <v>-2932113661.8528357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-2932113661.8528357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-12217140.257720148</v>
      </c>
      <c r="L3196" s="444">
        <f t="shared" ca="1" si="162"/>
        <v>-2944330802.1105556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-2944330802.1105556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-12268045.008793982</v>
      </c>
      <c r="L3197" s="444">
        <f t="shared" ca="1" si="162"/>
        <v>-2956598847.1193495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-2956598847.1193495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-12319161.86299729</v>
      </c>
      <c r="L3198" s="444">
        <f t="shared" ca="1" si="162"/>
        <v>-2968918008.9823465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-2968918008.9823465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-12370491.70409311</v>
      </c>
      <c r="L3199" s="444">
        <f t="shared" ca="1" si="162"/>
        <v>-2981288500.6864395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-2981288500.6864395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-12422035.41952683</v>
      </c>
      <c r="L3200" s="444">
        <f t="shared" ca="1" si="162"/>
        <v>-2993710536.1059666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-2993710536.1059666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-12473793.900441527</v>
      </c>
      <c r="L3201" s="444">
        <f t="shared" ca="1" si="162"/>
        <v>-3006184330.0064082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-3006184330.0064082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-12525768.041693367</v>
      </c>
      <c r="L3202" s="444">
        <f t="shared" ca="1" si="162"/>
        <v>-3018710098.0481014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-3018710098.0481014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-12577958.74186709</v>
      </c>
      <c r="L3203" s="444">
        <f t="shared" ca="1" si="162"/>
        <v>-3031288056.7899685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-3031288056.7899685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-12630366.903291535</v>
      </c>
      <c r="L3204" s="444">
        <f t="shared" ca="1" si="162"/>
        <v>-3043918423.6932602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-3043918423.6932602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-12682993.43205525</v>
      </c>
      <c r="L3205" s="444">
        <f t="shared" ca="1" si="162"/>
        <v>-3056601417.1253157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-3056601417.1253157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-12735839.238022149</v>
      </c>
      <c r="L3206" s="444">
        <f t="shared" ca="1" si="162"/>
        <v>-3069337256.363338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-3069337256.363338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-12788905.234847242</v>
      </c>
      <c r="L3207" s="444">
        <f t="shared" ca="1" si="162"/>
        <v>-3082126161.5981851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-3082126161.5981851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-12842192.339992438</v>
      </c>
      <c r="L3208" s="444">
        <f t="shared" ca="1" si="162"/>
        <v>-3094968353.9381776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-3094968353.9381776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-12895701.474742407</v>
      </c>
      <c r="L3209" s="444">
        <f t="shared" ca="1" si="162"/>
        <v>-3107864055.41292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-3107864055.41292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-12949433.564220499</v>
      </c>
      <c r="L3210" s="444">
        <f t="shared" ca="1" si="162"/>
        <v>-3120813488.9771404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-3120813488.9771404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-13003389.537404751</v>
      </c>
      <c r="L3211" s="444">
        <f t="shared" ca="1" si="162"/>
        <v>-3133816878.514545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-3133816878.514545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-13057570.327143937</v>
      </c>
      <c r="L3212" s="444">
        <f t="shared" ca="1" si="162"/>
        <v>-3146874448.8416891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-3146874448.8416891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-13111976.870173704</v>
      </c>
      <c r="L3213" s="444">
        <f t="shared" ca="1" si="162"/>
        <v>-3159986425.711863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-3159986425.711863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-13166610.107132763</v>
      </c>
      <c r="L3214" s="444">
        <f t="shared" ca="1" si="162"/>
        <v>-3173153035.818996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-3173153035.818996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-13221470.982579149</v>
      </c>
      <c r="L3215" s="444">
        <f t="shared" ca="1" si="162"/>
        <v>-3186374506.8015752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-3186374506.8015752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-13276560.445006562</v>
      </c>
      <c r="L3216" s="444">
        <f t="shared" ca="1" si="162"/>
        <v>-3199651067.2465816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-3199651067.2465816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-13331879.446860757</v>
      </c>
      <c r="L3217" s="444">
        <f t="shared" ca="1" si="162"/>
        <v>-3212982946.6934423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-3212982946.6934423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-13387428.944556009</v>
      </c>
      <c r="L3218" s="444">
        <f t="shared" ca="1" si="162"/>
        <v>-3226370375.6379986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-3226370375.6379986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-13443209.89849166</v>
      </c>
      <c r="L3219" s="444">
        <f t="shared" ca="1" si="162"/>
        <v>-3239813585.5364904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-3239813585.5364904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-13499223.273068709</v>
      </c>
      <c r="L3220" s="444">
        <f t="shared" ca="1" si="162"/>
        <v>-3253312808.8095593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-3253312808.8095593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-13555470.036706498</v>
      </c>
      <c r="L3221" s="444">
        <f t="shared" ca="1" si="162"/>
        <v>-3266868278.8462658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-3266868278.8462658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-13611951.16185944</v>
      </c>
      <c r="L3222" s="444">
        <f t="shared" ca="1" si="162"/>
        <v>-3280480230.0081253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-3280480230.0081253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-13668667.625033855</v>
      </c>
      <c r="L3223" s="444">
        <f t="shared" ca="1" si="162"/>
        <v>-3294148897.6331592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-3294148897.6331592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-13725620.40680483</v>
      </c>
      <c r="L3224" s="444">
        <f t="shared" ca="1" si="162"/>
        <v>-3307874518.0399642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-3307874518.0399642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-13782810.491833184</v>
      </c>
      <c r="L3225" s="444">
        <f t="shared" ca="1" si="162"/>
        <v>-3321657328.5317974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-3321657328.5317974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-13840238.868882488</v>
      </c>
      <c r="L3226" s="444">
        <f t="shared" ca="1" si="162"/>
        <v>-3335497567.4006801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-3335497567.4006801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-13897906.530836167</v>
      </c>
      <c r="L3227" s="444">
        <f t="shared" ca="1" si="162"/>
        <v>-3349395473.9315162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-3349395473.9315162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-13955814.47471465</v>
      </c>
      <c r="L3228" s="444">
        <f t="shared" ca="1" si="162"/>
        <v>-3363351288.4062309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-3363351288.4062309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-14013963.701692631</v>
      </c>
      <c r="L3229" s="444">
        <f t="shared" ca="1" si="162"/>
        <v>-3377365252.1079235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-3377365252.1079235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-14072355.217116347</v>
      </c>
      <c r="L3230" s="444">
        <f t="shared" ca="1" si="162"/>
        <v>-3391437607.3250399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-3391437607.3250399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-14130990.030521</v>
      </c>
      <c r="L3231" s="444">
        <f t="shared" ca="1" si="162"/>
        <v>-3405568597.3555608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-3405568597.3555608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-14189869.15564817</v>
      </c>
      <c r="L3232" s="444">
        <f t="shared" ca="1" si="162"/>
        <v>-3419758466.511209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-3419758466.511209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-14248993.610463368</v>
      </c>
      <c r="L3233" s="444">
        <f t="shared" ca="1" si="162"/>
        <v>-3434007460.1216722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-3434007460.1216722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-14308364.417173635</v>
      </c>
      <c r="L3234" s="444">
        <f t="shared" ca="1" si="162"/>
        <v>-3448315824.538846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-3448315824.538846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-14367982.602245189</v>
      </c>
      <c r="L3235" s="444">
        <f t="shared" ca="1" si="162"/>
        <v>-3462683807.1410913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-3462683807.1410913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-14427849.196421213</v>
      </c>
      <c r="L3236" s="444">
        <f t="shared" ca="1" si="162"/>
        <v>-3477111656.3375125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-3477111656.3375125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-14487965.234739635</v>
      </c>
      <c r="L3237" s="444">
        <f t="shared" ca="1" si="162"/>
        <v>-3491599621.5722523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-3491599621.5722523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-14548331.756551052</v>
      </c>
      <c r="L3238" s="444">
        <f t="shared" ca="1" si="162"/>
        <v>-3506147953.3288035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-3506147953.3288035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-14608949.805536682</v>
      </c>
      <c r="L3239" s="444">
        <f t="shared" ca="1" si="162"/>
        <v>-3520756903.1343403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-3520756903.1343403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-14669820.42972642</v>
      </c>
      <c r="L3240" s="444">
        <f t="shared" ca="1" si="162"/>
        <v>-3535426723.5640669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-3535426723.5640669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-14730944.681516945</v>
      </c>
      <c r="L3241" s="444">
        <f t="shared" ca="1" si="162"/>
        <v>-3550157668.245584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-3550157668.245584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-14792323.617689934</v>
      </c>
      <c r="L3242" s="444">
        <f t="shared" ca="1" si="162"/>
        <v>-3564949991.8632741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-3564949991.8632741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-14853958.299430309</v>
      </c>
      <c r="L3243" s="444">
        <f t="shared" ca="1" si="162"/>
        <v>-3579803950.1627045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-3579803950.1627045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-14915849.792344602</v>
      </c>
      <c r="L3244" s="444">
        <f t="shared" ca="1" si="162"/>
        <v>-3594719799.955049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-3594719799.955049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-14977999.166479371</v>
      </c>
      <c r="L3245" s="444">
        <f t="shared" ca="1" si="162"/>
        <v>-3609697799.1215286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-3609697799.1215286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-15040407.496339703</v>
      </c>
      <c r="L3246" s="444">
        <f t="shared" ca="1" si="162"/>
        <v>-3624738206.6178684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-3624738206.6178684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-15103075.860907786</v>
      </c>
      <c r="L3247" s="444">
        <f t="shared" ca="1" si="162"/>
        <v>-3639841282.478776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-3639841282.478776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-15166005.343661563</v>
      </c>
      <c r="L3248" s="444">
        <f t="shared" ca="1" si="162"/>
        <v>-3655007287.8224378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-3655007287.8224378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-15229197.032593491</v>
      </c>
      <c r="L3249" s="444">
        <f t="shared" ca="1" si="162"/>
        <v>-3670236484.8550315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-3670236484.8550315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-15292652.020229297</v>
      </c>
      <c r="L3250" s="444">
        <f t="shared" ca="1" si="162"/>
        <v>-3685529136.8752608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-3685529136.8752608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-15356371.403646922</v>
      </c>
      <c r="L3251" s="444">
        <f t="shared" ca="1" si="162"/>
        <v>-3700885508.2789078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-3700885508.2789078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-15420356.284495449</v>
      </c>
      <c r="L3252" s="444">
        <f t="shared" ca="1" si="162"/>
        <v>-3716305864.5634031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-3716305864.5634031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-15484607.769014178</v>
      </c>
      <c r="L3253" s="444">
        <f t="shared" ca="1" si="162"/>
        <v>-3731790472.3324175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-3731790472.3324175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-15549126.968051741</v>
      </c>
      <c r="L3254" s="444">
        <f t="shared" ca="1" si="162"/>
        <v>-3747339599.3004694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-3747339599.3004694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-15613914.99708529</v>
      </c>
      <c r="L3255" s="444">
        <f t="shared" ca="1" si="162"/>
        <v>-3762953514.2975545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-3762953514.2975545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-15678972.97623981</v>
      </c>
      <c r="L3256" s="444">
        <f t="shared" ca="1" si="162"/>
        <v>-3778632487.2737942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-3778632487.2737942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-15744302.030307475</v>
      </c>
      <c r="L3257" s="444">
        <f t="shared" ca="1" si="162"/>
        <v>-3794376789.3041015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-3794376789.3041015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-15809903.28876709</v>
      </c>
      <c r="L3258" s="444">
        <f t="shared" ca="1" si="162"/>
        <v>-3810186692.5928683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-3810186692.5928683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-15875777.885803618</v>
      </c>
      <c r="L3259" s="444">
        <f t="shared" ca="1" si="162"/>
        <v>-3826062470.478672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-3826062470.478672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-15941926.9603278</v>
      </c>
      <c r="L3260" s="444">
        <f t="shared" ca="1" si="162"/>
        <v>-3842004397.4389997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-3842004397.4389997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-16008351.655995831</v>
      </c>
      <c r="L3261" s="444">
        <f t="shared" ca="1" si="162"/>
        <v>-3858012749.0949955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-3858012749.0949955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-16075053.121229148</v>
      </c>
      <c r="L3262" s="444">
        <f t="shared" ca="1" si="162"/>
        <v>-3874087802.2162247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-3874087802.2162247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-16142032.509234266</v>
      </c>
      <c r="L3263" s="444">
        <f t="shared" ca="1" si="162"/>
        <v>-3890229834.7254591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-3890229834.7254591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-16209290.978022747</v>
      </c>
      <c r="L3264" s="444">
        <f t="shared" ca="1" si="162"/>
        <v>-3906439125.7034817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-3906439125.7034817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-16276829.690431174</v>
      </c>
      <c r="L3265" s="444">
        <f t="shared" ca="1" si="162"/>
        <v>-3922715955.3939128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-3922715955.3939128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-16344649.814141303</v>
      </c>
      <c r="L3266" s="444">
        <f t="shared" ca="1" si="162"/>
        <v>-3939060605.2080541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-3939060605.2080541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-16412752.521700228</v>
      </c>
      <c r="L3267" s="444">
        <f t="shared" ca="1" si="162"/>
        <v>-3955473357.7297544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-3955473357.7297544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-16481138.990540644</v>
      </c>
      <c r="L3268" s="444">
        <f t="shared" ca="1" si="162"/>
        <v>-3971954496.720295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-3971954496.720295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-16549810.40300123</v>
      </c>
      <c r="L3269" s="444">
        <f t="shared" ca="1" si="162"/>
        <v>-3988504307.1232963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-3988504307.1232963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-16618767.946347067</v>
      </c>
      <c r="L3270" s="444">
        <f t="shared" ca="1" si="162"/>
        <v>-4005123075.0696435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-4005123075.0696435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-16688012.812790181</v>
      </c>
      <c r="L3271" s="444">
        <f t="shared" ca="1" si="162"/>
        <v>-4021811087.8824339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-4021811087.8824339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-16757546.199510138</v>
      </c>
      <c r="L3272" s="444">
        <f t="shared" ca="1" si="162"/>
        <v>-4038568634.081944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-4038568634.081944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-16827369.308674768</v>
      </c>
      <c r="L3273" s="444">
        <f t="shared" ca="1" si="162"/>
        <v>-4055396003.3906188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-4055396003.3906188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-16897483.347460911</v>
      </c>
      <c r="L3274" s="444">
        <f t="shared" ca="1" si="162"/>
        <v>-4072293486.7380795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-4072293486.7380795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-16967889.528075334</v>
      </c>
      <c r="L3275" s="444">
        <f t="shared" ca="1" si="162"/>
        <v>-4089261376.2661548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-4089261376.2661548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-17038589.067775648</v>
      </c>
      <c r="L3276" s="444">
        <f t="shared" ca="1" si="162"/>
        <v>-4106299965.3339305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-4106299965.3339305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-17109583.188891377</v>
      </c>
      <c r="L3277" s="444">
        <f t="shared" ca="1" si="162"/>
        <v>-4123409548.5228219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-4123409548.5228219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-17180873.11884509</v>
      </c>
      <c r="L3278" s="444">
        <f t="shared" ca="1" si="162"/>
        <v>-4140590421.6416669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-4140590421.6416669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-17252460.090173613</v>
      </c>
      <c r="L3279" s="444">
        <f t="shared" ca="1" si="162"/>
        <v>-4157842881.7318406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-4157842881.7318406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-17324345.340549335</v>
      </c>
      <c r="L3280" s="444">
        <f t="shared" ca="1" si="162"/>
        <v>-4175167227.0723901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-4175167227.0723901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-17396530.112801623</v>
      </c>
      <c r="L3281" s="444">
        <f t="shared" ca="1" si="162"/>
        <v>-4192563757.1851916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-4192563757.1851916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-17469015.654938299</v>
      </c>
      <c r="L3282" s="444">
        <f t="shared" ca="1" si="162"/>
        <v>-4210032772.8401299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-4210032772.8401299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-17541803.220167208</v>
      </c>
      <c r="L3283" s="444">
        <f t="shared" ca="1" si="162"/>
        <v>-4227574576.060297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-4227574576.060297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-17614894.066917904</v>
      </c>
      <c r="L3284" s="444">
        <f t="shared" ca="1" si="162"/>
        <v>-4245189470.1272149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-4245189470.1272149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-17688289.458863396</v>
      </c>
      <c r="L3285" s="444">
        <f t="shared" ca="1" si="162"/>
        <v>-4262877759.5860782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-4262877759.5860782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-17761990.664941993</v>
      </c>
      <c r="L3286" s="444">
        <f t="shared" ca="1" si="162"/>
        <v>-4280639750.25102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-4280639750.25102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-17835998.959379248</v>
      </c>
      <c r="L3287" s="444">
        <f t="shared" ca="1" si="162"/>
        <v>-4298475749.2103996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-4298475749.2103996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-17910315.621709999</v>
      </c>
      <c r="L3288" s="444">
        <f t="shared" ca="1" si="162"/>
        <v>-4316386064.8321095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-4316386064.8321095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-17984941.936800458</v>
      </c>
      <c r="L3289" s="444">
        <f t="shared" ca="1" si="162"/>
        <v>-4334371006.7689095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-4334371006.7689095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-18059879.194870457</v>
      </c>
      <c r="L3290" s="444">
        <f t="shared" ca="1" si="162"/>
        <v>-4352430885.9637794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-4352430885.9637794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-18135128.691515747</v>
      </c>
      <c r="L3291" s="444">
        <f t="shared" ca="1" si="162"/>
        <v>-4370566014.6552954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-4370566014.6552954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-18210691.727730397</v>
      </c>
      <c r="L3292" s="444">
        <f t="shared" ca="1" si="162"/>
        <v>-4388776706.3830261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-4388776706.3830261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-18286569.609929275</v>
      </c>
      <c r="L3293" s="444">
        <f t="shared" ca="1" si="162"/>
        <v>-4407063275.9929552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-4407063275.9929552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-18362763.649970647</v>
      </c>
      <c r="L3294" s="444">
        <f t="shared" ca="1" si="162"/>
        <v>-4425426039.6429262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-4425426039.6429262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-18439275.165178858</v>
      </c>
      <c r="L3295" s="444">
        <f t="shared" ca="1" si="162"/>
        <v>-4443865314.8081055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-4443865314.8081055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-18516105.478367105</v>
      </c>
      <c r="L3296" s="444">
        <f t="shared" ca="1" si="162"/>
        <v>-4462381420.2864723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-4462381420.2864723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-18593255.917860299</v>
      </c>
      <c r="L3297" s="444">
        <f t="shared" ca="1" si="162"/>
        <v>-4480974676.2043324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-4480974676.2043324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-18670727.817518052</v>
      </c>
      <c r="L3298" s="444">
        <f t="shared" ca="1" si="162"/>
        <v>-4499645404.0218506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-4499645404.0218506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-18748522.516757712</v>
      </c>
      <c r="L3299" s="444">
        <f t="shared" ca="1" si="162"/>
        <v>-4518393926.5386086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-4518393926.5386086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-18826641.360577535</v>
      </c>
      <c r="L3300" s="444">
        <f t="shared" ca="1" si="162"/>
        <v>-4537220567.8991861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-4537220567.8991861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-18905085.699579943</v>
      </c>
      <c r="L3301" s="444">
        <f t="shared" ca="1" si="162"/>
        <v>-4556125653.5987663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-4556125653.5987663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-18983856.88999486</v>
      </c>
      <c r="L3302" s="444">
        <f t="shared" ca="1" si="162"/>
        <v>-4575109510.4887609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-4575109510.4887609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-19062956.293703169</v>
      </c>
      <c r="L3303" s="444">
        <f t="shared" ca="1" si="162"/>
        <v>-4594172466.782464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-4594172466.782464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-19142385.278260268</v>
      </c>
      <c r="L3304" s="444">
        <f t="shared" ca="1" si="162"/>
        <v>-4613314852.0607243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-4613314852.0607243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-19222145.216919683</v>
      </c>
      <c r="L3305" s="444">
        <f t="shared" ca="1" si="162"/>
        <v>-4632536997.2776442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-4632536997.2776442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-19302237.488656849</v>
      </c>
      <c r="L3306" s="444">
        <f t="shared" ca="1" si="162"/>
        <v>-4651839234.7663012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-4651839234.7663012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-19382663.478192922</v>
      </c>
      <c r="L3307" s="444">
        <f t="shared" ca="1" si="162"/>
        <v>-4671221898.2444944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-4671221898.2444944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-19463424.576018728</v>
      </c>
      <c r="L3308" s="444">
        <f t="shared" ca="1" si="162"/>
        <v>-4690685322.8205128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-4690685322.8205128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-19544522.178418804</v>
      </c>
      <c r="L3309" s="444">
        <f t="shared" ca="1" si="162"/>
        <v>-4710229844.9989319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-4710229844.9989319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-19625957.687495548</v>
      </c>
      <c r="L3310" s="444">
        <f t="shared" ca="1" si="162"/>
        <v>-4729855802.6864271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-4729855802.6864271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-19707732.511193447</v>
      </c>
      <c r="L3311" s="444">
        <f t="shared" ca="1" si="162"/>
        <v>-4749563535.1976204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-4749563535.1976204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-19789848.06332342</v>
      </c>
      <c r="L3312" s="444">
        <f t="shared" ca="1" si="162"/>
        <v>-4769353383.2609434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-4769353383.2609434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-19872305.763587262</v>
      </c>
      <c r="L3313" s="444">
        <f t="shared" ca="1" si="162"/>
        <v>-4789225689.0245304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-4789225689.0245304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-19955107.037602209</v>
      </c>
      <c r="L3314" s="444">
        <f t="shared" ca="1" si="162"/>
        <v>-4809180796.0621328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-4809180796.0621328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-20038253.316925552</v>
      </c>
      <c r="L3315" s="444">
        <f t="shared" ca="1" si="162"/>
        <v>-4829219049.3790588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-4829219049.3790588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-20121746.039079413</v>
      </c>
      <c r="L3316" s="444">
        <f t="shared" ca="1" si="162"/>
        <v>-4849340795.4181385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-4849340795.4181385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-20205586.647575576</v>
      </c>
      <c r="L3317" s="444">
        <f t="shared" ca="1" si="162"/>
        <v>-4869546382.0657139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-4869546382.0657139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-20289776.591940474</v>
      </c>
      <c r="L3318" s="444">
        <f t="shared" ca="1" si="162"/>
        <v>-4889836158.6576548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-4889836158.6576548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-20374317.32774023</v>
      </c>
      <c r="L3319" s="444">
        <f t="shared" ca="1" si="162"/>
        <v>-4910210475.9853954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-4910210475.9853954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-20459210.316605814</v>
      </c>
      <c r="L3320" s="444">
        <f t="shared" ca="1" si="162"/>
        <v>-4930669686.302001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-4930669686.302001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-20544457.026258338</v>
      </c>
      <c r="L3321" s="444">
        <f t="shared" ca="1" si="162"/>
        <v>-4951214143.3282595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-4951214143.3282595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-20630058.930534415</v>
      </c>
      <c r="L3322" s="444">
        <f t="shared" ca="1" si="162"/>
        <v>-4971844202.2587938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-4971844202.2587938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-20716017.50941164</v>
      </c>
      <c r="L3323" s="444">
        <f t="shared" ref="L3323:L3577" ca="1" si="167">I3323-J3323+K3323</f>
        <v>-4992560219.7682056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-4992560219.7682056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-20802334.249034189</v>
      </c>
      <c r="L3324" s="444">
        <f t="shared" ca="1" si="167"/>
        <v>-5013362554.0172396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-5013362554.0172396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-20889010.641738497</v>
      </c>
      <c r="L3325" s="444">
        <f t="shared" ca="1" si="167"/>
        <v>-5034251564.6589785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-5034251564.6589785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-20976048.186079077</v>
      </c>
      <c r="L3326" s="444">
        <f t="shared" ca="1" si="167"/>
        <v>-5055227612.8450575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-5055227612.8450575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-21063448.386854406</v>
      </c>
      <c r="L3327" s="444">
        <f t="shared" ca="1" si="167"/>
        <v>-5076291061.2319117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-5076291061.2319117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-21151212.755132966</v>
      </c>
      <c r="L3328" s="444">
        <f t="shared" ca="1" si="167"/>
        <v>-5097442273.9870443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-5097442273.9870443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-21239342.80827935</v>
      </c>
      <c r="L3329" s="444">
        <f t="shared" ca="1" si="167"/>
        <v>-5118681616.7953234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-5118681616.7953234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-21327840.069980513</v>
      </c>
      <c r="L3330" s="444">
        <f t="shared" ca="1" si="167"/>
        <v>-5140009456.865304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-5140009456.865304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-21416706.070272099</v>
      </c>
      <c r="L3331" s="444">
        <f t="shared" ca="1" si="167"/>
        <v>-5161426162.9355764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-5161426162.9355764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-21505942.345564902</v>
      </c>
      <c r="L3332" s="444">
        <f t="shared" ca="1" si="167"/>
        <v>-5182932105.2811413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-5182932105.2811413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-21595550.438671421</v>
      </c>
      <c r="L3333" s="444">
        <f t="shared" ca="1" si="167"/>
        <v>-5204527655.7198124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-5204527655.7198124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-21685531.898832552</v>
      </c>
      <c r="L3334" s="444">
        <f t="shared" ca="1" si="167"/>
        <v>-5226213187.6186447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-5226213187.6186447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-21775888.281744353</v>
      </c>
      <c r="L3335" s="444">
        <f t="shared" ca="1" si="167"/>
        <v>-5247989075.9003887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-5247989075.9003887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-21866621.149584953</v>
      </c>
      <c r="L3336" s="444">
        <f t="shared" ca="1" si="167"/>
        <v>-5269855697.0499735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-5269855697.0499735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-21957732.071041554</v>
      </c>
      <c r="L3337" s="444">
        <f t="shared" ca="1" si="167"/>
        <v>-5291813429.1210146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-5291813429.1210146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-22049222.621337559</v>
      </c>
      <c r="L3338" s="444">
        <f t="shared" ca="1" si="167"/>
        <v>-5313862651.7423525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-5313862651.7423525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-22141094.382259801</v>
      </c>
      <c r="L3339" s="444">
        <f t="shared" ca="1" si="167"/>
        <v>-5336003746.1246119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-5336003746.1246119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-22233348.942185882</v>
      </c>
      <c r="L3340" s="444">
        <f t="shared" ca="1" si="167"/>
        <v>-5358237095.0667982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-5358237095.0667982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-22325987.89611166</v>
      </c>
      <c r="L3341" s="444">
        <f t="shared" ca="1" si="167"/>
        <v>-5380563082.9629097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-5380563082.9629097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-22419012.845678791</v>
      </c>
      <c r="L3342" s="444">
        <f t="shared" ca="1" si="167"/>
        <v>-5402982095.808588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-5402982095.808588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-22512425.399202451</v>
      </c>
      <c r="L3343" s="444">
        <f t="shared" ca="1" si="167"/>
        <v>-5425494521.2077904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-5425494521.2077904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-22606227.171699125</v>
      </c>
      <c r="L3344" s="444">
        <f t="shared" ca="1" si="167"/>
        <v>-5448100748.3794899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-5448100748.3794899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-22700419.784914542</v>
      </c>
      <c r="L3345" s="444">
        <f t="shared" ca="1" si="167"/>
        <v>-5470801168.1644049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-5470801168.1644049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-22795004.867351688</v>
      </c>
      <c r="L3346" s="444">
        <f t="shared" ca="1" si="167"/>
        <v>-5493596173.0317564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-5493596173.0317564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-22889984.054298986</v>
      </c>
      <c r="L3347" s="444">
        <f t="shared" ca="1" si="167"/>
        <v>-5516486157.0860558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-5516486157.0860558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-22985358.987858564</v>
      </c>
      <c r="L3348" s="444">
        <f t="shared" ca="1" si="167"/>
        <v>-5539471516.0739145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-5539471516.0739145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-23081131.316974644</v>
      </c>
      <c r="L3349" s="444">
        <f t="shared" ca="1" si="167"/>
        <v>-5562552647.3908892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-5562552647.3908892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-23177302.697462037</v>
      </c>
      <c r="L3350" s="444">
        <f t="shared" ca="1" si="167"/>
        <v>-5585729950.0883512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-5585729950.0883512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-23273874.792034797</v>
      </c>
      <c r="L3351" s="444">
        <f t="shared" ca="1" si="167"/>
        <v>-5609003824.8803864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-5609003824.8803864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-23370849.270334944</v>
      </c>
      <c r="L3352" s="444">
        <f t="shared" ca="1" si="167"/>
        <v>-5632374674.1507215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-5632374674.1507215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-23468227.808961339</v>
      </c>
      <c r="L3353" s="444">
        <f t="shared" ca="1" si="167"/>
        <v>-5655842901.9596825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-5655842901.9596825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-23566012.091498677</v>
      </c>
      <c r="L3354" s="444">
        <f t="shared" ca="1" si="167"/>
        <v>-5679408914.0511808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-5679408914.0511808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-23664203.808546588</v>
      </c>
      <c r="L3355" s="444">
        <f t="shared" ca="1" si="167"/>
        <v>-5703073117.8597279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-5703073117.8597279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-23762804.657748867</v>
      </c>
      <c r="L3356" s="444">
        <f t="shared" ca="1" si="167"/>
        <v>-5726835922.517477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-5726835922.517477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-23861816.343822822</v>
      </c>
      <c r="L3357" s="444">
        <f t="shared" ca="1" si="167"/>
        <v>-5750697738.8612995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-5750697738.8612995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-23961240.578588746</v>
      </c>
      <c r="L3358" s="444">
        <f t="shared" ca="1" si="167"/>
        <v>-5774658979.439888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-5774658979.439888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-24061079.080999535</v>
      </c>
      <c r="L3359" s="444">
        <f t="shared" ca="1" si="167"/>
        <v>-5798720058.5208874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-5798720058.5208874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-24161333.577170365</v>
      </c>
      <c r="L3360" s="444">
        <f t="shared" ca="1" si="167"/>
        <v>-5822881392.0980577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-5822881392.0980577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-24262005.800408572</v>
      </c>
      <c r="L3361" s="444">
        <f t="shared" ca="1" si="167"/>
        <v>-5847143397.8984661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-5847143397.8984661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-24363097.491243608</v>
      </c>
      <c r="L3362" s="444">
        <f t="shared" ca="1" si="167"/>
        <v>-5871506495.3897095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-5871506495.3897095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-24464610.397457123</v>
      </c>
      <c r="L3363" s="444">
        <f t="shared" ca="1" si="167"/>
        <v>-5895971105.7871666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-5895971105.7871666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-24566546.274113193</v>
      </c>
      <c r="L3364" s="444">
        <f t="shared" ca="1" si="167"/>
        <v>-5920537652.0612803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-5920537652.0612803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-24668906.883588668</v>
      </c>
      <c r="L3365" s="444">
        <f t="shared" ca="1" si="167"/>
        <v>-5945206558.944869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-5945206558.944869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-24771693.995603621</v>
      </c>
      <c r="L3366" s="444">
        <f t="shared" ca="1" si="167"/>
        <v>-5969978252.9404726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-5969978252.9404726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-24874909.387251969</v>
      </c>
      <c r="L3367" s="444">
        <f t="shared" ca="1" si="167"/>
        <v>-5994853162.3277245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-5994853162.3277245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-24978554.843032185</v>
      </c>
      <c r="L3368" s="444">
        <f t="shared" ca="1" si="167"/>
        <v>-6019831717.1707563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-6019831717.1707563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-25082632.154878151</v>
      </c>
      <c r="L3369" s="444">
        <f t="shared" ca="1" si="167"/>
        <v>-6044914349.325635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-6044914349.325635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-25187143.122190144</v>
      </c>
      <c r="L3370" s="444">
        <f t="shared" ca="1" si="167"/>
        <v>-6070101492.4478254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-6070101492.4478254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-25292089.551865939</v>
      </c>
      <c r="L3371" s="444">
        <f t="shared" ca="1" si="167"/>
        <v>-6095393581.999691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-6095393581.999691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-25397473.258332044</v>
      </c>
      <c r="L3372" s="444">
        <f t="shared" ca="1" si="167"/>
        <v>-6120791055.2580233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-6120791055.2580233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-25503296.063575096</v>
      </c>
      <c r="L3373" s="444">
        <f t="shared" ca="1" si="167"/>
        <v>-6146294351.3215981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-6146294351.3215981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-25609559.797173325</v>
      </c>
      <c r="L3374" s="444">
        <f t="shared" ca="1" si="167"/>
        <v>-6171903911.1187716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-6171903911.1187716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-25716266.296328213</v>
      </c>
      <c r="L3375" s="444">
        <f t="shared" ca="1" si="167"/>
        <v>-6197620177.4151001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-6197620177.4151001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-25823417.40589625</v>
      </c>
      <c r="L3376" s="444">
        <f t="shared" ca="1" si="167"/>
        <v>-6223443594.8209963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-6223443594.8209963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-25931014.978420816</v>
      </c>
      <c r="L3377" s="444">
        <f t="shared" ca="1" si="167"/>
        <v>-6249374609.7994175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-6249374609.7994175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-26039060.874164239</v>
      </c>
      <c r="L3378" s="444">
        <f t="shared" ca="1" si="167"/>
        <v>-6275413670.6735821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-6275413670.6735821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-26147556.961139925</v>
      </c>
      <c r="L3379" s="444">
        <f t="shared" ca="1" si="167"/>
        <v>-6301561227.6347218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-6301561227.6347218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-26256505.115144674</v>
      </c>
      <c r="L3380" s="444">
        <f t="shared" ca="1" si="167"/>
        <v>-6327817732.7498665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-6327817732.7498665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-26365907.219791111</v>
      </c>
      <c r="L3381" s="444">
        <f t="shared" ca="1" si="167"/>
        <v>-6354183639.9696579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-6354183639.9696579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-26475765.166540243</v>
      </c>
      <c r="L3382" s="444">
        <f t="shared" ca="1" si="167"/>
        <v>-6380659405.136198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-6380659405.136198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-26586080.85473416</v>
      </c>
      <c r="L3383" s="444">
        <f t="shared" ca="1" si="167"/>
        <v>-6407245485.9909325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-6407245485.9909325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-26696856.191628885</v>
      </c>
      <c r="L3384" s="444">
        <f t="shared" ca="1" si="167"/>
        <v>-6433942342.1825609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-6433942342.1825609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-26808093.092427336</v>
      </c>
      <c r="L3385" s="444">
        <f t="shared" ca="1" si="167"/>
        <v>-6460750435.2749882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-6460750435.2749882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-26919793.480312452</v>
      </c>
      <c r="L3386" s="444">
        <f t="shared" ca="1" si="167"/>
        <v>-6487670228.7553005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-6487670228.7553005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-27031959.286480419</v>
      </c>
      <c r="L3387" s="444">
        <f t="shared" ca="1" si="167"/>
        <v>-6514702188.0417805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-6514702188.0417805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-27144592.450174086</v>
      </c>
      <c r="L3388" s="444">
        <f t="shared" ca="1" si="167"/>
        <v>-6541846780.4919548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-6541846780.4919548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-27257694.918716479</v>
      </c>
      <c r="L3389" s="444">
        <f t="shared" ca="1" si="167"/>
        <v>-6569104475.4106712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-6569104475.4106712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-27371268.647544462</v>
      </c>
      <c r="L3390" s="444">
        <f t="shared" ca="1" si="167"/>
        <v>-6596475744.0582161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-6596475744.0582161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-27485315.600242566</v>
      </c>
      <c r="L3391" s="444">
        <f t="shared" ca="1" si="167"/>
        <v>-6623961059.6584587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-6623961059.6584587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-27599837.748576909</v>
      </c>
      <c r="L3392" s="444">
        <f t="shared" ca="1" si="167"/>
        <v>-6651560897.4070358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-6651560897.4070358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-27714837.072529316</v>
      </c>
      <c r="L3393" s="444">
        <f t="shared" ca="1" si="167"/>
        <v>-6679275734.4795647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-6679275734.4795647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-27830315.56033152</v>
      </c>
      <c r="L3394" s="444">
        <f t="shared" ca="1" si="167"/>
        <v>-6707106050.039896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-6707106050.039896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-27946275.208499562</v>
      </c>
      <c r="L3395" s="444">
        <f t="shared" ca="1" si="167"/>
        <v>-6735052325.2483959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-6735052325.2483959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-28062718.021868315</v>
      </c>
      <c r="L3396" s="444">
        <f t="shared" ca="1" si="167"/>
        <v>-6763115043.2702646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-6763115043.2702646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-28179646.013626102</v>
      </c>
      <c r="L3397" s="444">
        <f t="shared" ca="1" si="167"/>
        <v>-6791294689.2838907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-6791294689.2838907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-28297061.205349538</v>
      </c>
      <c r="L3398" s="444">
        <f t="shared" ca="1" si="167"/>
        <v>-6819591750.4892406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-6819591750.4892406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-28414965.627038505</v>
      </c>
      <c r="L3399" s="444">
        <f t="shared" ca="1" si="167"/>
        <v>-6848006716.1162796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-6848006716.1162796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-28533361.317151163</v>
      </c>
      <c r="L3400" s="444">
        <f t="shared" ca="1" si="167"/>
        <v>-6876540077.4334307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-6876540077.4334307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-28652250.322639298</v>
      </c>
      <c r="L3401" s="444">
        <f t="shared" ca="1" si="167"/>
        <v>-6905192327.7560701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-6905192327.7560701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-28771634.698983625</v>
      </c>
      <c r="L3402" s="444">
        <f t="shared" ca="1" si="167"/>
        <v>-6933963962.4550533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-6933963962.4550533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-28891516.51022939</v>
      </c>
      <c r="L3403" s="444">
        <f t="shared" ca="1" si="167"/>
        <v>-6962855478.9652824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-6962855478.9652824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-29011897.829022013</v>
      </c>
      <c r="L3404" s="444">
        <f t="shared" ca="1" si="167"/>
        <v>-6991867376.7943048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-6991867376.7943048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-29132780.736642938</v>
      </c>
      <c r="L3405" s="444">
        <f t="shared" ca="1" si="167"/>
        <v>-7021000157.5309477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-7021000157.5309477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-29254167.323045615</v>
      </c>
      <c r="L3406" s="444">
        <f t="shared" ca="1" si="167"/>
        <v>-7050254324.8539934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-7050254324.8539934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-29376059.686891638</v>
      </c>
      <c r="L3407" s="444">
        <f t="shared" ca="1" si="167"/>
        <v>-7079630384.540885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-7079630384.540885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-29498459.935587019</v>
      </c>
      <c r="L3408" s="444">
        <f t="shared" ca="1" si="167"/>
        <v>-7109128844.4764719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-7109128844.4764719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-29621370.18531863</v>
      </c>
      <c r="L3409" s="444">
        <f t="shared" ca="1" si="167"/>
        <v>-7138750214.6617908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-7138750214.6617908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-29744792.56109079</v>
      </c>
      <c r="L3410" s="444">
        <f t="shared" ca="1" si="167"/>
        <v>-7168495007.2228813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-7168495007.2228813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-29868729.196762007</v>
      </c>
      <c r="L3411" s="444">
        <f t="shared" ca="1" si="167"/>
        <v>-7198363736.4196434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-7198363736.4196434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-29993182.235081848</v>
      </c>
      <c r="L3412" s="444">
        <f t="shared" ca="1" si="167"/>
        <v>-7228356918.6547251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-7228356918.6547251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-30118153.827728018</v>
      </c>
      <c r="L3413" s="444">
        <f t="shared" ca="1" si="167"/>
        <v>-7258475072.4824533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-7258475072.4824533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-30243646.135343555</v>
      </c>
      <c r="L3414" s="444">
        <f t="shared" ca="1" si="167"/>
        <v>-7288718718.6177969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-7288718718.6177969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-30369661.327574152</v>
      </c>
      <c r="L3415" s="444">
        <f t="shared" ca="1" si="167"/>
        <v>-7319088379.9453707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-7319088379.9453707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-30496201.583105713</v>
      </c>
      <c r="L3416" s="444">
        <f t="shared" ca="1" si="167"/>
        <v>-7349584581.5284767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-7349584581.5284767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-30623269.08970198</v>
      </c>
      <c r="L3417" s="444">
        <f t="shared" ca="1" si="167"/>
        <v>-7380207850.6181784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-7380207850.6181784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-30750866.044242408</v>
      </c>
      <c r="L3418" s="444">
        <f t="shared" ca="1" si="167"/>
        <v>-7410958716.6624212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-7410958716.6624212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-30878994.652760088</v>
      </c>
      <c r="L3419" s="444">
        <f t="shared" ca="1" si="167"/>
        <v>-7441837711.3151817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-7441837711.3151817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-31007657.130479921</v>
      </c>
      <c r="L3420" s="444">
        <f t="shared" ca="1" si="167"/>
        <v>-7472845368.4456615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-7472845368.4456615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-31136855.701856922</v>
      </c>
      <c r="L3421" s="444">
        <f t="shared" ca="1" si="167"/>
        <v>-7503982224.1475182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-7503982224.1475182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-31266592.600614659</v>
      </c>
      <c r="L3422" s="444">
        <f t="shared" ca="1" si="167"/>
        <v>-7535248816.7481327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-7535248816.7481327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-31396870.069783885</v>
      </c>
      <c r="L3423" s="444">
        <f t="shared" ca="1" si="167"/>
        <v>-7566645686.8179169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-7566645686.8179169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-31527690.361741319</v>
      </c>
      <c r="L3424" s="444">
        <f t="shared" ca="1" si="167"/>
        <v>-7598173377.1796579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-7598173377.1796579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-31659055.738248579</v>
      </c>
      <c r="L3425" s="444">
        <f t="shared" ca="1" si="167"/>
        <v>-7629832432.9179068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-7629832432.9179068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-31790968.470491279</v>
      </c>
      <c r="L3426" s="444">
        <f t="shared" ca="1" si="167"/>
        <v>-7661623401.3883982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-7661623401.3883982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-31923430.839118324</v>
      </c>
      <c r="L3427" s="444">
        <f t="shared" ca="1" si="167"/>
        <v>-7693546832.2275162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-7693546832.2275162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-32056445.134281319</v>
      </c>
      <c r="L3428" s="444">
        <f t="shared" ca="1" si="167"/>
        <v>-7725603277.3617973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-7725603277.3617973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-32190013.655674156</v>
      </c>
      <c r="L3429" s="444">
        <f t="shared" ca="1" si="167"/>
        <v>-7757793291.0174713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-7757793291.0174713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-32324138.712572802</v>
      </c>
      <c r="L3430" s="444">
        <f t="shared" ca="1" si="167"/>
        <v>-7790117429.7300444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-7790117429.7300444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-32458822.623875186</v>
      </c>
      <c r="L3431" s="444">
        <f t="shared" ca="1" si="167"/>
        <v>-7822576252.35392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-7822576252.35392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-32594067.718141336</v>
      </c>
      <c r="L3432" s="444">
        <f t="shared" ca="1" si="167"/>
        <v>-7855170320.0720615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-7855170320.0720615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-32729876.333633594</v>
      </c>
      <c r="L3433" s="444">
        <f t="shared" ca="1" si="167"/>
        <v>-7887900196.405695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-7887900196.405695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-32866250.818357058</v>
      </c>
      <c r="L3434" s="444">
        <f t="shared" ca="1" si="167"/>
        <v>-7920766447.2240524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-7920766447.2240524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-33003193.530100215</v>
      </c>
      <c r="L3435" s="444">
        <f t="shared" ca="1" si="167"/>
        <v>-7953769640.7541523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-7953769640.7541523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-33140706.836475633</v>
      </c>
      <c r="L3436" s="444">
        <f t="shared" ca="1" si="167"/>
        <v>-7986910347.5906277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-7986910347.5906277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-33278793.114960954</v>
      </c>
      <c r="L3437" s="444">
        <f t="shared" ca="1" si="167"/>
        <v>-8020189140.7055883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-8020189140.7055883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-33417454.752939951</v>
      </c>
      <c r="L3438" s="444">
        <f t="shared" ca="1" si="167"/>
        <v>-8053606595.4585285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-8053606595.4585285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-33556694.147743866</v>
      </c>
      <c r="L3439" s="444">
        <f t="shared" ca="1" si="167"/>
        <v>-8087163289.6062727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-8087163289.6062727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-33696513.7066928</v>
      </c>
      <c r="L3440" s="444">
        <f t="shared" ca="1" si="167"/>
        <v>-8120859803.3129654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-8120859803.3129654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-33836915.847137354</v>
      </c>
      <c r="L3441" s="444">
        <f t="shared" ca="1" si="167"/>
        <v>-8154696719.1601028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-8154696719.1601028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-33977902.996500425</v>
      </c>
      <c r="L3442" s="444">
        <f t="shared" ca="1" si="167"/>
        <v>-8188674622.1566029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-8188674622.1566029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-34119477.592319176</v>
      </c>
      <c r="L3443" s="444">
        <f t="shared" ca="1" si="167"/>
        <v>-8222794099.7489223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-8222794099.7489223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-34261642.082287177</v>
      </c>
      <c r="L3444" s="444">
        <f t="shared" ca="1" si="167"/>
        <v>-8257055741.8312092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-8257055741.8312092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-34404398.924296699</v>
      </c>
      <c r="L3445" s="444">
        <f t="shared" ca="1" si="167"/>
        <v>-8291460140.7555056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-8291460140.7555056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-34547750.586481266</v>
      </c>
      <c r="L3446" s="444">
        <f t="shared" ca="1" si="167"/>
        <v>-8326007891.3419867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-8326007891.3419867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-34691699.54725828</v>
      </c>
      <c r="L3447" s="444">
        <f t="shared" ca="1" si="167"/>
        <v>-8360699590.889245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-8360699590.889245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-34836248.295371853</v>
      </c>
      <c r="L3448" s="444">
        <f t="shared" ca="1" si="167"/>
        <v>-8395535839.184617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-8395535839.184617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-34981399.329935901</v>
      </c>
      <c r="L3449" s="444">
        <f t="shared" ca="1" si="167"/>
        <v>-8430517238.5145531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-8430517238.5145531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-35127155.16047731</v>
      </c>
      <c r="L3450" s="444">
        <f t="shared" ca="1" si="167"/>
        <v>-8465644393.6750307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-8465644393.6750307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-35273518.306979299</v>
      </c>
      <c r="L3451" s="444">
        <f t="shared" ca="1" si="167"/>
        <v>-8500917911.9820099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-8500917911.9820099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-35420491.299925044</v>
      </c>
      <c r="L3452" s="444">
        <f t="shared" ca="1" si="167"/>
        <v>-8536338403.2819347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-8536338403.2819347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-35568076.6803414</v>
      </c>
      <c r="L3453" s="444">
        <f t="shared" ca="1" si="167"/>
        <v>-8571906479.9622765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-8571906479.9622765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-35716276.999842815</v>
      </c>
      <c r="L3454" s="444">
        <f t="shared" ca="1" si="167"/>
        <v>-8607622756.9621201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-8607622756.9621201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-35865094.8206755</v>
      </c>
      <c r="L3455" s="444">
        <f t="shared" ca="1" si="167"/>
        <v>-8643487851.782795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-8643487851.782795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-36014532.715761647</v>
      </c>
      <c r="L3456" s="444">
        <f t="shared" ca="1" si="167"/>
        <v>-8679502384.4985561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-8679502384.4985561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-36164593.268743984</v>
      </c>
      <c r="L3457" s="444">
        <f t="shared" ca="1" si="167"/>
        <v>-8715666977.7672997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-8715666977.7672997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-36315279.074030414</v>
      </c>
      <c r="L3458" s="444">
        <f t="shared" ca="1" si="167"/>
        <v>-8751982256.8413296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-8751982256.8413296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-36466592.73683887</v>
      </c>
      <c r="L3459" s="444">
        <f t="shared" ca="1" si="167"/>
        <v>-8788448849.5781689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-8788448849.5781689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-36618536.873242371</v>
      </c>
      <c r="L3460" s="444">
        <f t="shared" ca="1" si="167"/>
        <v>-8825067386.4514103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-8825067386.4514103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-36771114.110214211</v>
      </c>
      <c r="L3461" s="444">
        <f t="shared" ca="1" si="167"/>
        <v>-8861838500.5616245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-8861838500.5616245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-36924327.085673437</v>
      </c>
      <c r="L3462" s="444">
        <f t="shared" ca="1" si="167"/>
        <v>-8898762827.6472988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-8898762827.6472988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-37078178.448530413</v>
      </c>
      <c r="L3463" s="444">
        <f t="shared" ca="1" si="167"/>
        <v>-8935841006.095829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-8935841006.095829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-37232670.858732618</v>
      </c>
      <c r="L3464" s="444">
        <f t="shared" ca="1" si="167"/>
        <v>-8973073676.9545612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-8973073676.9545612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-37387806.98731067</v>
      </c>
      <c r="L3465" s="444">
        <f t="shared" ca="1" si="167"/>
        <v>-9010461483.9418716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-9010461483.9418716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-37543589.516424462</v>
      </c>
      <c r="L3466" s="444">
        <f t="shared" ca="1" si="167"/>
        <v>-9048005073.4582958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-9048005073.4582958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-37700021.139409564</v>
      </c>
      <c r="L3467" s="444">
        <f t="shared" ca="1" si="167"/>
        <v>-9085705094.5977058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-9085705094.5977058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-37857104.560823776</v>
      </c>
      <c r="L3468" s="444">
        <f t="shared" ca="1" si="167"/>
        <v>-9123562199.1585293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-9123562199.1585293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-38014842.496493869</v>
      </c>
      <c r="L3469" s="444">
        <f t="shared" ca="1" si="167"/>
        <v>-9161577041.6550236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-9161577041.6550236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-38173237.673562601</v>
      </c>
      <c r="L3470" s="444">
        <f t="shared" ca="1" si="167"/>
        <v>-9199750279.3285866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-9199750279.3285866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-38332292.830535777</v>
      </c>
      <c r="L3471" s="444">
        <f t="shared" ca="1" si="167"/>
        <v>-9238082572.1591225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-9238082572.1591225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-38492010.717329673</v>
      </c>
      <c r="L3472" s="444">
        <f t="shared" ca="1" si="167"/>
        <v>-9276574582.8764515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-9276574582.8764515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-38652394.095318548</v>
      </c>
      <c r="L3473" s="444">
        <f t="shared" ca="1" si="167"/>
        <v>-9315226976.9717693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-9315226976.9717693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-38813445.737382375</v>
      </c>
      <c r="L3474" s="444">
        <f t="shared" ca="1" si="167"/>
        <v>-9354040422.7091522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-9354040422.7091522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-38975168.4279548</v>
      </c>
      <c r="L3475" s="444">
        <f t="shared" ca="1" si="167"/>
        <v>-9393015591.1371078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-9393015591.1371078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-39137564.963071279</v>
      </c>
      <c r="L3476" s="444">
        <f t="shared" ca="1" si="167"/>
        <v>-9432153156.1001797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-9432153156.1001797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-39300638.150417417</v>
      </c>
      <c r="L3477" s="444">
        <f t="shared" ca="1" si="167"/>
        <v>-9471453794.250597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-9471453794.250597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-39464390.809377484</v>
      </c>
      <c r="L3478" s="444">
        <f t="shared" ca="1" si="167"/>
        <v>-9510918185.0599747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-9510918185.0599747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-39628825.771083228</v>
      </c>
      <c r="L3479" s="444">
        <f t="shared" ca="1" si="167"/>
        <v>-9550547010.8310585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-9550547010.8310585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-39793945.878462747</v>
      </c>
      <c r="L3480" s="444">
        <f t="shared" ca="1" si="167"/>
        <v>-9590340956.7095203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-9590340956.7095203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-39959753.986289665</v>
      </c>
      <c r="L3481" s="444">
        <f t="shared" ca="1" si="167"/>
        <v>-9630300710.6958103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-9630300710.6958103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-40126252.961232543</v>
      </c>
      <c r="L3482" s="444">
        <f t="shared" ca="1" si="167"/>
        <v>-9670426963.6570435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-9670426963.6570435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-40293445.681904346</v>
      </c>
      <c r="L3483" s="444">
        <f t="shared" ca="1" si="167"/>
        <v>-9710720409.3389473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-9710720409.3389473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-40461335.038912281</v>
      </c>
      <c r="L3484" s="444">
        <f t="shared" ca="1" si="167"/>
        <v>-9751181744.3778591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-9751181744.3778591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-40629923.934907749</v>
      </c>
      <c r="L3485" s="444">
        <f t="shared" ca="1" si="167"/>
        <v>-9791811668.312767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-9791811668.312767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-40799215.284636527</v>
      </c>
      <c r="L3486" s="444">
        <f t="shared" ca="1" si="167"/>
        <v>-9832610883.5974045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-9832610883.5974045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-40969212.014989182</v>
      </c>
      <c r="L3487" s="444">
        <f t="shared" ca="1" si="167"/>
        <v>-9873580095.6123943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-9873580095.6123943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-41139917.065051645</v>
      </c>
      <c r="L3488" s="444">
        <f t="shared" ca="1" si="167"/>
        <v>-9914720012.6774464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-9914720012.6774464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-41311333.386156023</v>
      </c>
      <c r="L3489" s="444">
        <f t="shared" ca="1" si="167"/>
        <v>-9956031346.0636024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-9956031346.0636024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-41483463.94193168</v>
      </c>
      <c r="L3490" s="444">
        <f t="shared" ca="1" si="167"/>
        <v>-9997514810.0055332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-9997514810.0055332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-41656311.708356388</v>
      </c>
      <c r="L3491" s="444">
        <f t="shared" ca="1" si="167"/>
        <v>-10039171121.71389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-10039171121.71389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-41829879.673807874</v>
      </c>
      <c r="L3492" s="444">
        <f t="shared" ca="1" si="167"/>
        <v>-10081001001.387697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-10081001001.387697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-42004170.839115404</v>
      </c>
      <c r="L3493" s="444">
        <f t="shared" ca="1" si="167"/>
        <v>-10123005172.226812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-10123005172.226812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-42179188.217611715</v>
      </c>
      <c r="L3494" s="444">
        <f t="shared" ca="1" si="167"/>
        <v>-10165184360.444424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-10165184360.444424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-42354934.835185096</v>
      </c>
      <c r="L3495" s="444">
        <f t="shared" ca="1" si="167"/>
        <v>-10207539295.27961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-10207539295.27961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-42531413.730331704</v>
      </c>
      <c r="L3496" s="444">
        <f t="shared" ca="1" si="167"/>
        <v>-10250070709.009941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-10250070709.009941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-42708627.954208091</v>
      </c>
      <c r="L3497" s="444">
        <f t="shared" ca="1" si="167"/>
        <v>-10292779336.964149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-10292779336.964149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-42886580.570683956</v>
      </c>
      <c r="L3498" s="444">
        <f t="shared" ca="1" si="167"/>
        <v>-10335665917.534834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-10335665917.534834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-43065274.656395137</v>
      </c>
      <c r="L3499" s="444">
        <f t="shared" ca="1" si="167"/>
        <v>-10378731192.191229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-10378731192.191229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-43244713.300796784</v>
      </c>
      <c r="L3500" s="444">
        <f t="shared" ca="1" si="167"/>
        <v>-10421975905.492025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-10421975905.492025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-43424899.606216773</v>
      </c>
      <c r="L3501" s="444">
        <f t="shared" ca="1" si="167"/>
        <v>-10465400805.098242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-10465400805.098242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-43605836.687909342</v>
      </c>
      <c r="L3502" s="444">
        <f t="shared" ca="1" si="167"/>
        <v>-10509006641.786152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-10509006641.786152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-43787527.674108967</v>
      </c>
      <c r="L3503" s="444">
        <f t="shared" ca="1" si="167"/>
        <v>-10552794169.46026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-10552794169.46026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-43969975.706084415</v>
      </c>
      <c r="L3504" s="444">
        <f t="shared" ca="1" si="167"/>
        <v>-10596764145.166346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-10596764145.166346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-44153183.938193105</v>
      </c>
      <c r="L3505" s="444">
        <f t="shared" ca="1" si="167"/>
        <v>-10640917329.104538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-10640917329.104538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-44337155.537935577</v>
      </c>
      <c r="L3506" s="444">
        <f t="shared" ca="1" si="167"/>
        <v>-10685254484.642473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-10685254484.642473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-44521893.686010301</v>
      </c>
      <c r="L3507" s="444">
        <f t="shared" ca="1" si="167"/>
        <v>-10729776378.328484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-10729776378.328484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-44707401.576368682</v>
      </c>
      <c r="L3508" s="444">
        <f t="shared" ca="1" si="167"/>
        <v>-10774483779.904852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-10774483779.904852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-44893682.416270219</v>
      </c>
      <c r="L3509" s="444">
        <f t="shared" ca="1" si="167"/>
        <v>-10819377462.321121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-10819377462.321121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-45080739.426338002</v>
      </c>
      <c r="L3510" s="444">
        <f t="shared" ca="1" si="167"/>
        <v>-10864458201.747459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-10864458201.747459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-45268575.840614416</v>
      </c>
      <c r="L3511" s="444">
        <f t="shared" ca="1" si="167"/>
        <v>-10909726777.588074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-10909726777.588074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-45457194.906616971</v>
      </c>
      <c r="L3512" s="444">
        <f t="shared" ca="1" si="167"/>
        <v>-10955183972.49469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-10955183972.49469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-45646599.885394543</v>
      </c>
      <c r="L3513" s="444">
        <f t="shared" ca="1" si="167"/>
        <v>-11000830572.380085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-11000830572.380085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-45836794.051583685</v>
      </c>
      <c r="L3514" s="444">
        <f t="shared" ca="1" si="167"/>
        <v>-11046667366.431669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-11046667366.431669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-46027780.693465285</v>
      </c>
      <c r="L3515" s="444">
        <f t="shared" ca="1" si="167"/>
        <v>-11092695147.125135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-11092695147.125135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-46219563.113021396</v>
      </c>
      <c r="L3516" s="444">
        <f t="shared" ca="1" si="167"/>
        <v>-11138914710.238157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-11138914710.238157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-46412144.62599232</v>
      </c>
      <c r="L3517" s="444">
        <f t="shared" ca="1" si="167"/>
        <v>-11185326854.864149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-11185326854.864149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-46605528.561933957</v>
      </c>
      <c r="L3518" s="444">
        <f t="shared" ca="1" si="167"/>
        <v>-11231932383.426083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-11231932383.426083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-46799718.264275342</v>
      </c>
      <c r="L3519" s="444">
        <f t="shared" ca="1" si="167"/>
        <v>-11278732101.690357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-11278732101.690357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-46994717.090376489</v>
      </c>
      <c r="L3520" s="444">
        <f t="shared" ca="1" si="167"/>
        <v>-11325726818.780733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-11325726818.780733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-47190528.411586389</v>
      </c>
      <c r="L3521" s="444">
        <f t="shared" ca="1" si="167"/>
        <v>-11372917347.19232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-11372917347.19232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-47387155.613301329</v>
      </c>
      <c r="L3522" s="444">
        <f t="shared" ca="1" si="167"/>
        <v>-11420304502.805622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-11420304502.805622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-47584602.095023423</v>
      </c>
      <c r="L3523" s="444">
        <f t="shared" ca="1" si="167"/>
        <v>-11467889104.900646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-11467889104.900646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-47782871.270419359</v>
      </c>
      <c r="L3524" s="444">
        <f t="shared" ca="1" si="167"/>
        <v>-11515671976.171066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-11515671976.171066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-47981966.567379445</v>
      </c>
      <c r="L3525" s="444">
        <f t="shared" ca="1" si="167"/>
        <v>-11563653942.738445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-11563653942.738445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-48181891.428076856</v>
      </c>
      <c r="L3526" s="444">
        <f t="shared" ca="1" si="167"/>
        <v>-11611835834.166523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-11611835834.166523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-48382649.30902718</v>
      </c>
      <c r="L3527" s="444">
        <f t="shared" ca="1" si="167"/>
        <v>-11660218483.47555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-11660218483.47555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-48584243.681148127</v>
      </c>
      <c r="L3528" s="444">
        <f t="shared" ca="1" si="167"/>
        <v>-11708802727.156698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-11708802727.156698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-48786678.029819578</v>
      </c>
      <c r="L3529" s="444">
        <f t="shared" ca="1" si="167"/>
        <v>-11757589405.186518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-11757589405.186518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-48989955.854943827</v>
      </c>
      <c r="L3530" s="444">
        <f t="shared" ca="1" si="167"/>
        <v>-11806579361.041462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-11806579361.041462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-49194080.671006091</v>
      </c>
      <c r="L3531" s="444">
        <f t="shared" ca="1" si="167"/>
        <v>-11855773441.712467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-11855773441.712467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-49399056.007135279</v>
      </c>
      <c r="L3532" s="444">
        <f t="shared" ca="1" si="167"/>
        <v>-11905172497.719603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-11905172497.719603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-49604885.407165013</v>
      </c>
      <c r="L3533" s="444">
        <f t="shared" ca="1" si="167"/>
        <v>-11954777383.126768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-11954777383.126768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-49811572.429694869</v>
      </c>
      <c r="L3534" s="444">
        <f t="shared" ca="1" si="167"/>
        <v>-12004588955.556463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-12004588955.556463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-50019120.648151927</v>
      </c>
      <c r="L3535" s="444">
        <f t="shared" ca="1" si="167"/>
        <v>-12054608076.204615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-12054608076.204615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-50227533.650852561</v>
      </c>
      <c r="L3536" s="444">
        <f t="shared" ca="1" si="167"/>
        <v>-12104835609.855467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-12104835609.855467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-50436815.041064441</v>
      </c>
      <c r="L3537" s="444">
        <f t="shared" ca="1" si="167"/>
        <v>-12155272424.896532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-12155272424.896532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-50646968.43706888</v>
      </c>
      <c r="L3538" s="444">
        <f t="shared" ca="1" si="167"/>
        <v>-12205919393.333601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-12205919393.333601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-50857997.472223334</v>
      </c>
      <c r="L3539" s="444">
        <f t="shared" ca="1" si="167"/>
        <v>-12256777390.805824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-12256777390.805824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-51069905.795024268</v>
      </c>
      <c r="L3540" s="444">
        <f t="shared" ca="1" si="167"/>
        <v>-12307847296.600849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-12307847296.600849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-51282697.069170207</v>
      </c>
      <c r="L3541" s="444">
        <f t="shared" ca="1" si="167"/>
        <v>-12359129993.670019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-12359129993.670019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-51496374.973625079</v>
      </c>
      <c r="L3542" s="444">
        <f t="shared" ca="1" si="167"/>
        <v>-12410626368.643644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-12410626368.643644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-51710943.202681854</v>
      </c>
      <c r="L3543" s="444">
        <f t="shared" ca="1" si="167"/>
        <v>-12462337311.846327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-12462337311.846327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-51926405.466026358</v>
      </c>
      <c r="L3544" s="444">
        <f t="shared" ca="1" si="167"/>
        <v>-12514263717.312353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-12514263717.312353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-52142765.488801472</v>
      </c>
      <c r="L3545" s="444">
        <f t="shared" ca="1" si="167"/>
        <v>-12566406482.801155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-12566406482.801155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-52360027.011671476</v>
      </c>
      <c r="L3546" s="444">
        <f t="shared" ca="1" si="167"/>
        <v>-12618766509.812826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-12618766509.812826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-52578193.790886775</v>
      </c>
      <c r="L3547" s="444">
        <f t="shared" ca="1" si="167"/>
        <v>-12671344703.603712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-12671344703.603712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-52797269.598348796</v>
      </c>
      <c r="L3548" s="444">
        <f t="shared" ca="1" si="167"/>
        <v>-12724141973.202061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-12724141973.202061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-53017258.221675254</v>
      </c>
      <c r="L3549" s="444">
        <f t="shared" ca="1" si="167"/>
        <v>-12777159231.423737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-12777159231.423737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-53238163.46426557</v>
      </c>
      <c r="L3550" s="444">
        <f t="shared" ca="1" si="167"/>
        <v>-12830397394.888002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-12830397394.888002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-53459989.145366676</v>
      </c>
      <c r="L3551" s="444">
        <f t="shared" ca="1" si="167"/>
        <v>-12883857384.033369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-12883857384.033369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-53682739.100139037</v>
      </c>
      <c r="L3552" s="444">
        <f t="shared" ca="1" si="167"/>
        <v>-12937540123.133509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-12937540123.133509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-53906417.17972295</v>
      </c>
      <c r="L3553" s="444">
        <f t="shared" ca="1" si="167"/>
        <v>-12991446540.313232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-12991446540.313232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-54131027.251305133</v>
      </c>
      <c r="L3554" s="444">
        <f t="shared" ca="1" si="167"/>
        <v>-13045577567.564537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-13045577567.564537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-54356573.198185571</v>
      </c>
      <c r="L3555" s="444">
        <f t="shared" ca="1" si="167"/>
        <v>-13099934140.762722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-13099934140.762722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-54583058.919844672</v>
      </c>
      <c r="L3556" s="444">
        <f t="shared" ca="1" si="167"/>
        <v>-13154517199.682568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-13154517199.682568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-54810488.332010694</v>
      </c>
      <c r="L3557" s="444">
        <f t="shared" ca="1" si="167"/>
        <v>-13209327688.014578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-13209327688.014578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-55038865.366727404</v>
      </c>
      <c r="L3558" s="444">
        <f t="shared" ca="1" si="167"/>
        <v>-13264366553.381306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-13264366553.381306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-55268193.972422108</v>
      </c>
      <c r="L3559" s="444">
        <f t="shared" ca="1" si="167"/>
        <v>-13319634747.353727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-13319634747.353727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-55498478.113973863</v>
      </c>
      <c r="L3560" s="444">
        <f t="shared" ca="1" si="167"/>
        <v>-13375133225.467701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-13375133225.467701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-55729721.772782087</v>
      </c>
      <c r="L3561" s="444">
        <f t="shared" ca="1" si="167"/>
        <v>-13430862947.240482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-13430862947.240482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-55961928.946835339</v>
      </c>
      <c r="L3562" s="444">
        <f t="shared" ca="1" si="167"/>
        <v>-13486824876.187317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-13486824876.187317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-56195103.650780492</v>
      </c>
      <c r="L3563" s="444">
        <f t="shared" ca="1" si="167"/>
        <v>-13543019979.838097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-13543019979.838097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-56429249.915992066</v>
      </c>
      <c r="L3564" s="444">
        <f t="shared" ca="1" si="167"/>
        <v>-13599449229.754089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-13599449229.754089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-56664371.790642038</v>
      </c>
      <c r="L3565" s="444">
        <f t="shared" ca="1" si="167"/>
        <v>-13656113601.544731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-13656113601.544731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-56900473.339769714</v>
      </c>
      <c r="L3566" s="444">
        <f t="shared" ca="1" si="167"/>
        <v>-13713014074.884501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-13713014074.884501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-57137558.645352095</v>
      </c>
      <c r="L3567" s="444">
        <f t="shared" ca="1" si="167"/>
        <v>-13770151633.529852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-13770151633.529852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-57375631.806374371</v>
      </c>
      <c r="L3568" s="444">
        <f t="shared" ca="1" si="167"/>
        <v>-13827527265.336226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-13827527265.336226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-57614696.93890094</v>
      </c>
      <c r="L3569" s="444">
        <f t="shared" ca="1" si="167"/>
        <v>-13885141962.275126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-13885141962.275126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-57854758.176146358</v>
      </c>
      <c r="L3570" s="444">
        <f t="shared" ca="1" si="167"/>
        <v>-13942996720.451271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-13942996720.451271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-58095819.66854696</v>
      </c>
      <c r="L3571" s="444">
        <f t="shared" ca="1" si="167"/>
        <v>-14001092540.119818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-14001092540.119818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-58337885.583832569</v>
      </c>
      <c r="L3572" s="444">
        <f t="shared" ca="1" si="167"/>
        <v>-14059430425.70365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-14059430425.70365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-58580960.107098527</v>
      </c>
      <c r="L3573" s="444">
        <f t="shared" ca="1" si="167"/>
        <v>-14118011385.810747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-14118011385.810747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-58825047.440878116</v>
      </c>
      <c r="L3574" s="444">
        <f t="shared" ca="1" si="167"/>
        <v>-14176836433.251625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-14176836433.251625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-59070151.805215105</v>
      </c>
      <c r="L3575" s="444">
        <f t="shared" ca="1" si="167"/>
        <v>-14235906585.056841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-14235906585.056841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-59316277.437736839</v>
      </c>
      <c r="L3576" s="444">
        <f t="shared" ca="1" si="167"/>
        <v>-14295222862.494577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-14295222862.494577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-59563428.593727395</v>
      </c>
      <c r="L3577" s="444">
        <f t="shared" ca="1" si="167"/>
        <v>-14354786291.088305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-14354786291.088305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-59811609.546201266</v>
      </c>
      <c r="L3578" s="444">
        <f t="shared" ref="L3578:L3832" ca="1" si="172">I3578-J3578+K3578</f>
        <v>-14414597900.634506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-14414597900.634506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-60060824.585977107</v>
      </c>
      <c r="L3579" s="444">
        <f t="shared" ca="1" si="172"/>
        <v>-14474658725.220484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-14474658725.220484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-60311078.021752015</v>
      </c>
      <c r="L3580" s="444">
        <f t="shared" ca="1" si="172"/>
        <v>-14534969803.242235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-14534969803.242235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-60562374.180175982</v>
      </c>
      <c r="L3581" s="444">
        <f t="shared" ca="1" si="172"/>
        <v>-14595532177.422411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-14595532177.422411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-60814717.405926712</v>
      </c>
      <c r="L3582" s="444">
        <f t="shared" ca="1" si="172"/>
        <v>-14656346894.828339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-14656346894.828339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-61068112.061784737</v>
      </c>
      <c r="L3583" s="444">
        <f t="shared" ca="1" si="172"/>
        <v>-14717415006.890123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-14717415006.890123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-61322562.528708853</v>
      </c>
      <c r="L3584" s="444">
        <f t="shared" ca="1" si="172"/>
        <v>-14778737569.418833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-14778737569.418833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-61578073.2059118</v>
      </c>
      <c r="L3585" s="444">
        <f t="shared" ca="1" si="172"/>
        <v>-14840315642.624744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-14840315642.624744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-61834648.510936439</v>
      </c>
      <c r="L3586" s="444">
        <f t="shared" ca="1" si="172"/>
        <v>-14902150291.135681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-14902150291.135681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-62092292.879732005</v>
      </c>
      <c r="L3587" s="444">
        <f t="shared" ca="1" si="172"/>
        <v>-14964242584.015413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-14964242584.015413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-62351010.76673089</v>
      </c>
      <c r="L3588" s="444">
        <f t="shared" ca="1" si="172"/>
        <v>-15026593594.782145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-15026593594.782145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-62610806.644925609</v>
      </c>
      <c r="L3589" s="444">
        <f t="shared" ca="1" si="172"/>
        <v>-15089204401.427071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-15089204401.427071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-62871685.00594613</v>
      </c>
      <c r="L3590" s="444">
        <f t="shared" ca="1" si="172"/>
        <v>-15152076086.433016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-15152076086.433016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-63133650.360137567</v>
      </c>
      <c r="L3591" s="444">
        <f t="shared" ca="1" si="172"/>
        <v>-15215209736.793154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-15215209736.793154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-63396707.236638136</v>
      </c>
      <c r="L3592" s="444">
        <f t="shared" ca="1" si="172"/>
        <v>-15278606444.029793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-15278606444.029793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-63660860.183457471</v>
      </c>
      <c r="L3593" s="444">
        <f t="shared" ca="1" si="172"/>
        <v>-15342267304.213251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-15342267304.213251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-63926113.767555214</v>
      </c>
      <c r="L3594" s="444">
        <f t="shared" ca="1" si="172"/>
        <v>-15406193417.980806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-15406193417.980806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-64192472.574920028</v>
      </c>
      <c r="L3595" s="444">
        <f t="shared" ca="1" si="172"/>
        <v>-15470385890.555727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-15470385890.555727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-64459941.210648865</v>
      </c>
      <c r="L3596" s="444">
        <f t="shared" ca="1" si="172"/>
        <v>-15534845831.766376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-15534845831.766376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-64728524.299026571</v>
      </c>
      <c r="L3597" s="444">
        <f t="shared" ca="1" si="172"/>
        <v>-15599574356.065403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-15599574356.065403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-64998226.483605839</v>
      </c>
      <c r="L3598" s="444">
        <f t="shared" ca="1" si="172"/>
        <v>-15664572582.549009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-15664572582.549009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-65269052.427287541</v>
      </c>
      <c r="L3599" s="444">
        <f t="shared" ca="1" si="172"/>
        <v>-15729841634.976297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-15729841634.976297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-65541006.812401235</v>
      </c>
      <c r="L3600" s="444">
        <f t="shared" ca="1" si="172"/>
        <v>-15795382641.788698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-15795382641.788698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-65814094.340786241</v>
      </c>
      <c r="L3601" s="444">
        <f t="shared" ca="1" si="172"/>
        <v>-15861196736.129484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-15861196736.129484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-66088319.733872838</v>
      </c>
      <c r="L3602" s="444">
        <f t="shared" ca="1" si="172"/>
        <v>-15927285055.863358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-15927285055.863358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-66363687.732763998</v>
      </c>
      <c r="L3603" s="444">
        <f t="shared" ca="1" si="172"/>
        <v>-15993648743.596121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-15993648743.596121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-66640203.098317169</v>
      </c>
      <c r="L3604" s="444">
        <f t="shared" ca="1" si="172"/>
        <v>-16060288946.694439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-16060288946.694439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-66917870.611226827</v>
      </c>
      <c r="L3605" s="444">
        <f t="shared" ca="1" si="172"/>
        <v>-16127206817.305666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-16127206817.305666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-67196695.072106943</v>
      </c>
      <c r="L3606" s="444">
        <f t="shared" ca="1" si="172"/>
        <v>-16194403512.377773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-16194403512.377773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-67476681.301574051</v>
      </c>
      <c r="L3607" s="444">
        <f t="shared" ca="1" si="172"/>
        <v>-16261880193.679348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-16261880193.679348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-67757834.140330613</v>
      </c>
      <c r="L3608" s="444">
        <f t="shared" ca="1" si="172"/>
        <v>-16329638027.819679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-16329638027.819679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-68040158.449248657</v>
      </c>
      <c r="L3609" s="444">
        <f t="shared" ca="1" si="172"/>
        <v>-16397678186.268929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-16397678186.268929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-68323659.109453872</v>
      </c>
      <c r="L3610" s="444">
        <f t="shared" ca="1" si="172"/>
        <v>-16466001845.378382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-16466001845.378382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-68608341.022409916</v>
      </c>
      <c r="L3611" s="444">
        <f t="shared" ca="1" si="172"/>
        <v>-16534610186.400791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-16534610186.400791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-68894209.110003293</v>
      </c>
      <c r="L3612" s="444">
        <f t="shared" ca="1" si="172"/>
        <v>-16603504395.510794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-16603504395.510794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-69181268.314628303</v>
      </c>
      <c r="L3613" s="444">
        <f t="shared" ca="1" si="172"/>
        <v>-16672685663.825422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-16672685663.825422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-69469523.599272594</v>
      </c>
      <c r="L3614" s="444">
        <f t="shared" ca="1" si="172"/>
        <v>-16742155187.424694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-16742155187.424694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-69758979.947602898</v>
      </c>
      <c r="L3615" s="444">
        <f t="shared" ca="1" si="172"/>
        <v>-16811914167.372297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-16811914167.372297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-70049642.364051238</v>
      </c>
      <c r="L3616" s="444">
        <f t="shared" ca="1" si="172"/>
        <v>-16881963809.736349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-16881963809.736349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-70341515.873901442</v>
      </c>
      <c r="L3617" s="444">
        <f t="shared" ca="1" si="172"/>
        <v>-16952305325.61025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-16952305325.61025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-70634605.523376033</v>
      </c>
      <c r="L3618" s="444">
        <f t="shared" ca="1" si="172"/>
        <v>-17022939931.133627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-17022939931.133627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-70928916.379723445</v>
      </c>
      <c r="L3619" s="444">
        <f t="shared" ca="1" si="172"/>
        <v>-17093868847.51335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-17093868847.51335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-71224453.531305626</v>
      </c>
      <c r="L3620" s="444">
        <f t="shared" ca="1" si="172"/>
        <v>-17165093301.044655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-17165093301.044655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-71521222.087686062</v>
      </c>
      <c r="L3621" s="444">
        <f t="shared" ca="1" si="172"/>
        <v>-17236614523.132339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-17236614523.132339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-71819227.179718077</v>
      </c>
      <c r="L3622" s="444">
        <f t="shared" ca="1" si="172"/>
        <v>-17308433750.312057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-17308433750.312057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-72118473.959633574</v>
      </c>
      <c r="L3623" s="444">
        <f t="shared" ca="1" si="172"/>
        <v>-17380552224.27169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-17380552224.27169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-72418967.601132035</v>
      </c>
      <c r="L3624" s="444">
        <f t="shared" ca="1" si="172"/>
        <v>-17452971191.872822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-17452971191.872822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-72720713.299470097</v>
      </c>
      <c r="L3625" s="444">
        <f t="shared" ca="1" si="172"/>
        <v>-17525691905.172291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-17525691905.172291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-73023716.271551207</v>
      </c>
      <c r="L3626" s="444">
        <f t="shared" ca="1" si="172"/>
        <v>-17598715621.443844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-17598715621.443844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-73327981.756016016</v>
      </c>
      <c r="L3627" s="444">
        <f t="shared" ca="1" si="172"/>
        <v>-17672043603.19986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-17672043603.19986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-73633515.013332754</v>
      </c>
      <c r="L3628" s="444">
        <f t="shared" ca="1" si="172"/>
        <v>-17745677118.213192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-17745677118.213192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-73940321.325888306</v>
      </c>
      <c r="L3629" s="444">
        <f t="shared" ca="1" si="172"/>
        <v>-17819617439.539082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-17819617439.539082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-74248405.998079509</v>
      </c>
      <c r="L3630" s="444">
        <f t="shared" ca="1" si="172"/>
        <v>-17893865845.537163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-17893865845.537163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-74557774.356404841</v>
      </c>
      <c r="L3631" s="444">
        <f t="shared" ca="1" si="172"/>
        <v>-17968423619.893566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-17968423619.893566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-74868431.749556527</v>
      </c>
      <c r="L3632" s="444">
        <f t="shared" ca="1" si="172"/>
        <v>-18043292051.643124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-18043292051.643124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-75180383.54851301</v>
      </c>
      <c r="L3633" s="444">
        <f t="shared" ca="1" si="172"/>
        <v>-18118472435.191635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-18118472435.191635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-75493635.146631807</v>
      </c>
      <c r="L3634" s="444">
        <f t="shared" ca="1" si="172"/>
        <v>-18193966070.338268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-18193966070.338268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-75808191.959742785</v>
      </c>
      <c r="L3635" s="444">
        <f t="shared" ca="1" si="172"/>
        <v>-18269774262.298012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-18269774262.298012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-76124059.426241711</v>
      </c>
      <c r="L3636" s="444">
        <f t="shared" ca="1" si="172"/>
        <v>-18345898321.724255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-18345898321.724255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-76441243.007184386</v>
      </c>
      <c r="L3637" s="444">
        <f t="shared" ca="1" si="172"/>
        <v>-18422339564.731438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-18422339564.731438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-76759748.186380982</v>
      </c>
      <c r="L3638" s="444">
        <f t="shared" ca="1" si="172"/>
        <v>-18499099312.91782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-18499099312.91782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-77079580.470490918</v>
      </c>
      <c r="L3639" s="444">
        <f t="shared" ca="1" si="172"/>
        <v>-18576178893.388309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-18576178893.388309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-77400745.389117956</v>
      </c>
      <c r="L3640" s="444">
        <f t="shared" ca="1" si="172"/>
        <v>-18653579638.777428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-18653579638.777428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-77723248.494905949</v>
      </c>
      <c r="L3641" s="444">
        <f t="shared" ca="1" si="172"/>
        <v>-18731302887.272335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-18731302887.272335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-78047095.363634735</v>
      </c>
      <c r="L3642" s="444">
        <f t="shared" ca="1" si="172"/>
        <v>-18809349982.635971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-18809349982.635971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-78372291.594316542</v>
      </c>
      <c r="L3643" s="444">
        <f t="shared" ca="1" si="172"/>
        <v>-18887722274.230289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-18887722274.230289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-78698842.809292868</v>
      </c>
      <c r="L3644" s="444">
        <f t="shared" ca="1" si="172"/>
        <v>-18966421117.039581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-18966421117.039581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-79026754.654331595</v>
      </c>
      <c r="L3645" s="444">
        <f t="shared" ca="1" si="172"/>
        <v>-19045447871.693913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-19045447871.693913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-79356032.798724636</v>
      </c>
      <c r="L3646" s="444">
        <f t="shared" ca="1" si="172"/>
        <v>-19124803904.492638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-19124803904.492638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-79686682.935385987</v>
      </c>
      <c r="L3647" s="444">
        <f t="shared" ca="1" si="172"/>
        <v>-19204490587.428024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-19204490587.428024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-80018710.780950099</v>
      </c>
      <c r="L3648" s="444">
        <f t="shared" ca="1" si="172"/>
        <v>-19284509298.208973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-19284509298.208973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-80352122.075870723</v>
      </c>
      <c r="L3649" s="444">
        <f t="shared" ca="1" si="172"/>
        <v>-19364861420.284843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-19364861420.284843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-80686922.584520176</v>
      </c>
      <c r="L3650" s="444">
        <f t="shared" ca="1" si="172"/>
        <v>-19445548342.869362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-19445548342.869362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-81023118.095289007</v>
      </c>
      <c r="L3651" s="444">
        <f t="shared" ca="1" si="172"/>
        <v>-19526571460.964649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-19526571460.964649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-81360714.420686036</v>
      </c>
      <c r="L3652" s="444">
        <f t="shared" ca="1" si="172"/>
        <v>-19607932175.385334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-19607932175.385334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-81699717.397438884</v>
      </c>
      <c r="L3653" s="444">
        <f t="shared" ca="1" si="172"/>
        <v>-19689631892.782772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-19689631892.782772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-82040132.886594877</v>
      </c>
      <c r="L3654" s="444">
        <f t="shared" ca="1" si="172"/>
        <v>-19771672025.669369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-19771672025.669369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-82381966.773622364</v>
      </c>
      <c r="L3655" s="444">
        <f t="shared" ca="1" si="172"/>
        <v>-19854053992.442989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-19854053992.442989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-82725224.968512461</v>
      </c>
      <c r="L3656" s="444">
        <f t="shared" ca="1" si="172"/>
        <v>-19936779217.411503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-19936779217.411503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-83069913.405881256</v>
      </c>
      <c r="L3657" s="444">
        <f t="shared" ca="1" si="172"/>
        <v>-20019849130.817383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-20019849130.817383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-83416038.045072421</v>
      </c>
      <c r="L3658" s="444">
        <f t="shared" ca="1" si="172"/>
        <v>-20103265168.862453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-20103265168.862453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-83763604.870260224</v>
      </c>
      <c r="L3659" s="444">
        <f t="shared" ca="1" si="172"/>
        <v>-20187028773.732712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-20187028773.732712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-84112619.890552968</v>
      </c>
      <c r="L3660" s="444">
        <f t="shared" ca="1" si="172"/>
        <v>-20271141393.623264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-20271141393.623264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-84463089.140096933</v>
      </c>
      <c r="L3661" s="444">
        <f t="shared" ca="1" si="172"/>
        <v>-20355604482.763363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-20355604482.763363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-84815018.67818068</v>
      </c>
      <c r="L3662" s="444">
        <f t="shared" ca="1" si="172"/>
        <v>-20440419501.441544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-20440419501.441544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-85168414.589339763</v>
      </c>
      <c r="L3663" s="444">
        <f t="shared" ca="1" si="172"/>
        <v>-20525587916.030884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-20525587916.030884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-85523282.983462021</v>
      </c>
      <c r="L3664" s="444">
        <f t="shared" ca="1" si="172"/>
        <v>-20611111199.014347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-20611111199.014347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-85879629.995893106</v>
      </c>
      <c r="L3665" s="444">
        <f t="shared" ca="1" si="172"/>
        <v>-20696990829.010239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-20696990829.010239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-86237461.787542656</v>
      </c>
      <c r="L3666" s="444">
        <f t="shared" ca="1" si="172"/>
        <v>-20783228290.797783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-20783228290.797783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-86596784.544990763</v>
      </c>
      <c r="L3667" s="444">
        <f t="shared" ca="1" si="172"/>
        <v>-20869825075.342773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-20869825075.342773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-86957604.480594888</v>
      </c>
      <c r="L3668" s="444">
        <f t="shared" ca="1" si="172"/>
        <v>-20956782679.823368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-20956782679.823368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-87319927.83259736</v>
      </c>
      <c r="L3669" s="444">
        <f t="shared" ca="1" si="172"/>
        <v>-21044102607.655964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-21044102607.655964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-87683760.865233183</v>
      </c>
      <c r="L3670" s="444">
        <f t="shared" ca="1" si="172"/>
        <v>-21131786368.521198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-21131786368.521198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-88049109.868838325</v>
      </c>
      <c r="L3671" s="444">
        <f t="shared" ca="1" si="172"/>
        <v>-21219835478.390038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-21219835478.390038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-88415981.159958482</v>
      </c>
      <c r="L3672" s="444">
        <f t="shared" ca="1" si="172"/>
        <v>-21308251459.549995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-21308251459.549995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-88784381.081458315</v>
      </c>
      <c r="L3673" s="444">
        <f t="shared" ca="1" si="172"/>
        <v>-21397035840.631454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-21397035840.631454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-89154316.002631053</v>
      </c>
      <c r="L3674" s="444">
        <f t="shared" ca="1" si="172"/>
        <v>-21486190156.634087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-21486190156.634087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-89525792.319308698</v>
      </c>
      <c r="L3675" s="444">
        <f t="shared" ca="1" si="172"/>
        <v>-21575715948.953396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-21575715948.953396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-89898816.453972489</v>
      </c>
      <c r="L3676" s="444">
        <f t="shared" ca="1" si="172"/>
        <v>-21665614765.407368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-21665614765.407368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-90273394.855864033</v>
      </c>
      <c r="L3677" s="444">
        <f t="shared" ca="1" si="172"/>
        <v>-21755888160.263233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-21755888160.263233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-90649534.0010968</v>
      </c>
      <c r="L3678" s="444">
        <f t="shared" ca="1" si="172"/>
        <v>-21846537694.264332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-21846537694.264332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-91027240.392768055</v>
      </c>
      <c r="L3679" s="444">
        <f t="shared" ca="1" si="172"/>
        <v>-21937564934.657101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-21937564934.657101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-91406520.561071247</v>
      </c>
      <c r="L3680" s="444">
        <f t="shared" ca="1" si="172"/>
        <v>-22028971455.21817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-22028971455.21817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-91787381.063409045</v>
      </c>
      <c r="L3681" s="444">
        <f t="shared" ca="1" si="172"/>
        <v>-22120758836.281578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-22120758836.281578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-92169828.484506577</v>
      </c>
      <c r="L3682" s="444">
        <f t="shared" ca="1" si="172"/>
        <v>-22212928664.766083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-22212928664.766083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-92553869.436525345</v>
      </c>
      <c r="L3683" s="444">
        <f t="shared" ca="1" si="172"/>
        <v>-22305482534.202606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-22305482534.202606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-92939510.559177518</v>
      </c>
      <c r="L3684" s="444">
        <f t="shared" ca="1" si="172"/>
        <v>-22398422044.761784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-22398422044.761784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-93326758.519840762</v>
      </c>
      <c r="L3685" s="444">
        <f t="shared" ca="1" si="172"/>
        <v>-22491748803.281624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-22491748803.281624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-93715620.013673425</v>
      </c>
      <c r="L3686" s="444">
        <f t="shared" ca="1" si="172"/>
        <v>-22585464423.295296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-22585464423.295296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-94106101.763730392</v>
      </c>
      <c r="L3687" s="444">
        <f t="shared" ca="1" si="172"/>
        <v>-22679570525.059025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-22679570525.059025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-94498210.521079272</v>
      </c>
      <c r="L3688" s="444">
        <f t="shared" ca="1" si="172"/>
        <v>-22774068735.580105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-22774068735.580105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-94891953.064917102</v>
      </c>
      <c r="L3689" s="444">
        <f t="shared" ca="1" si="172"/>
        <v>-22868960688.645023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-22868960688.645023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-95287336.202687591</v>
      </c>
      <c r="L3690" s="444">
        <f t="shared" ca="1" si="172"/>
        <v>-22964248024.84771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-22964248024.84771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-95684366.770198792</v>
      </c>
      <c r="L3691" s="444">
        <f t="shared" ca="1" si="172"/>
        <v>-23059932391.617908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-23059932391.617908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-96083051.631741285</v>
      </c>
      <c r="L3692" s="444">
        <f t="shared" ca="1" si="172"/>
        <v>-23156015443.249649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-23156015443.249649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-96483397.680206865</v>
      </c>
      <c r="L3693" s="444">
        <f t="shared" ca="1" si="172"/>
        <v>-23252498840.929855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-23252498840.929855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-96885411.837207735</v>
      </c>
      <c r="L3694" s="444">
        <f t="shared" ca="1" si="172"/>
        <v>-23349384252.767063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-23349384252.767063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-97289101.053196102</v>
      </c>
      <c r="L3695" s="444">
        <f t="shared" ca="1" si="172"/>
        <v>-23446673353.820259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-23446673353.820259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-97694472.307584405</v>
      </c>
      <c r="L3696" s="444">
        <f t="shared" ca="1" si="172"/>
        <v>-23544367826.127842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-23544367826.127842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-98101532.608866006</v>
      </c>
      <c r="L3697" s="444">
        <f t="shared" ca="1" si="172"/>
        <v>-23642469358.73671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-23642469358.73671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-98510288.994736284</v>
      </c>
      <c r="L3698" s="444">
        <f t="shared" ca="1" si="172"/>
        <v>-23740979647.731445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-23740979647.731445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-98920748.532214358</v>
      </c>
      <c r="L3699" s="444">
        <f t="shared" ca="1" si="172"/>
        <v>-23839900396.26366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-23839900396.26366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-99332918.317765251</v>
      </c>
      <c r="L3700" s="444">
        <f t="shared" ca="1" si="172"/>
        <v>-23939233314.581425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-23939233314.581425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-99746805.477422595</v>
      </c>
      <c r="L3701" s="444">
        <f t="shared" ca="1" si="172"/>
        <v>-24038980120.058846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-24038980120.058846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-100162417.16691186</v>
      </c>
      <c r="L3702" s="444">
        <f t="shared" ca="1" si="172"/>
        <v>-24139142537.225758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-24139142537.225758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-100579760.57177399</v>
      </c>
      <c r="L3703" s="444">
        <f t="shared" ca="1" si="172"/>
        <v>-24239722297.797531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-24239722297.797531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-100998842.90748972</v>
      </c>
      <c r="L3704" s="444">
        <f t="shared" ca="1" si="172"/>
        <v>-24340721140.705021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-24340721140.705021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-101419671.41960426</v>
      </c>
      <c r="L3705" s="444">
        <f t="shared" ca="1" si="172"/>
        <v>-24442140812.124626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-24442140812.124626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-101842253.3838526</v>
      </c>
      <c r="L3706" s="444">
        <f t="shared" ca="1" si="172"/>
        <v>-24543983065.50848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-24543983065.50848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-102266596.10628533</v>
      </c>
      <c r="L3707" s="444">
        <f t="shared" ca="1" si="172"/>
        <v>-24646249661.614765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-24646249661.614765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-102692706.92339486</v>
      </c>
      <c r="L3708" s="444">
        <f t="shared" ca="1" si="172"/>
        <v>-24748942368.538158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-24748942368.538158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-103120593.20224233</v>
      </c>
      <c r="L3709" s="444">
        <f t="shared" ca="1" si="172"/>
        <v>-24852062961.740402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-24852062961.740402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-103550262.34058501</v>
      </c>
      <c r="L3710" s="444">
        <f t="shared" ca="1" si="172"/>
        <v>-24955613224.080986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-24955613224.080986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-103981721.7670041</v>
      </c>
      <c r="L3711" s="444">
        <f t="shared" ca="1" si="172"/>
        <v>-25059594945.847992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-25059594945.847992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-104414978.9410333</v>
      </c>
      <c r="L3712" s="444">
        <f t="shared" ca="1" si="172"/>
        <v>-25164009924.789024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-25164009924.789024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-104850041.35328761</v>
      </c>
      <c r="L3713" s="444">
        <f t="shared" ca="1" si="172"/>
        <v>-25268859966.142311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-25268859966.142311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-105286916.52559297</v>
      </c>
      <c r="L3714" s="444">
        <f t="shared" ca="1" si="172"/>
        <v>-25374146882.667904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-25374146882.667904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-105725612.01111627</v>
      </c>
      <c r="L3715" s="444">
        <f t="shared" ca="1" si="172"/>
        <v>-25479872494.67902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-25479872494.67902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-106166135.39449592</v>
      </c>
      <c r="L3716" s="444">
        <f t="shared" ca="1" si="172"/>
        <v>-25586038630.073517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-25586038630.073517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-106608494.29197298</v>
      </c>
      <c r="L3717" s="444">
        <f t="shared" ca="1" si="172"/>
        <v>-25692647124.36549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-25692647124.36549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-107052696.35152288</v>
      </c>
      <c r="L3718" s="444">
        <f t="shared" ca="1" si="172"/>
        <v>-25799699820.717014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-25799699820.717014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-107498749.25298756</v>
      </c>
      <c r="L3719" s="444">
        <f t="shared" ca="1" si="172"/>
        <v>-25907198569.970001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-25907198569.970001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-107946660.70820834</v>
      </c>
      <c r="L3720" s="444">
        <f t="shared" ca="1" si="172"/>
        <v>-26015145230.678211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-26015145230.678211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-108396438.46115921</v>
      </c>
      <c r="L3721" s="444">
        <f t="shared" ca="1" si="172"/>
        <v>-26123541669.13937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-26123541669.13937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-108848090.28808071</v>
      </c>
      <c r="L3722" s="444">
        <f t="shared" ca="1" si="172"/>
        <v>-26232389759.427452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-26232389759.427452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-109301623.99761438</v>
      </c>
      <c r="L3723" s="444">
        <f t="shared" ca="1" si="172"/>
        <v>-26341691383.425068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-26341691383.425068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-109757047.43093778</v>
      </c>
      <c r="L3724" s="444">
        <f t="shared" ca="1" si="172"/>
        <v>-26451448430.856007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-26451448430.856007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-110214368.46190003</v>
      </c>
      <c r="L3725" s="444">
        <f t="shared" ca="1" si="172"/>
        <v>-26561662799.317905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-26561662799.317905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-110673594.99715793</v>
      </c>
      <c r="L3726" s="444">
        <f t="shared" ca="1" si="172"/>
        <v>-26672336394.315063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-26672336394.315063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-111134734.97631276</v>
      </c>
      <c r="L3727" s="444">
        <f t="shared" ca="1" si="172"/>
        <v>-26783471129.291378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-26783471129.291378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-111597796.37204741</v>
      </c>
      <c r="L3728" s="444">
        <f t="shared" ca="1" si="172"/>
        <v>-26895068925.663425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-26895068925.663425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-112062787.19026427</v>
      </c>
      <c r="L3729" s="444">
        <f t="shared" ca="1" si="172"/>
        <v>-27007131712.853691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-27007131712.853691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-112529715.47022371</v>
      </c>
      <c r="L3730" s="444">
        <f t="shared" ca="1" si="172"/>
        <v>-27119661428.323914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-27119661428.323914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-112998589.28468297</v>
      </c>
      <c r="L3731" s="444">
        <f t="shared" ca="1" si="172"/>
        <v>-27232660017.608597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-27232660017.608597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-113469416.7400358</v>
      </c>
      <c r="L3732" s="444">
        <f t="shared" ca="1" si="172"/>
        <v>-27346129434.348633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-27346129434.348633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-113942205.97645265</v>
      </c>
      <c r="L3733" s="444">
        <f t="shared" ca="1" si="172"/>
        <v>-27460071640.325085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-27460071640.325085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-114416965.16802119</v>
      </c>
      <c r="L3734" s="444">
        <f t="shared" ca="1" si="172"/>
        <v>-27574488605.493107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-27574488605.493107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-114893702.52288795</v>
      </c>
      <c r="L3735" s="444">
        <f t="shared" ca="1" si="172"/>
        <v>-27689382308.015995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-27689382308.015995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-115372426.28339998</v>
      </c>
      <c r="L3736" s="444">
        <f t="shared" ca="1" si="172"/>
        <v>-27804754734.299397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-27804754734.299397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-115853144.72624749</v>
      </c>
      <c r="L3737" s="444">
        <f t="shared" ca="1" si="172"/>
        <v>-27920607879.025642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-27920607879.025642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-116335866.16260684</v>
      </c>
      <c r="L3738" s="444">
        <f t="shared" ca="1" si="172"/>
        <v>-28036943745.188248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-28036943745.188248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-116820598.93828437</v>
      </c>
      <c r="L3739" s="444">
        <f t="shared" ca="1" si="172"/>
        <v>-28153764344.126534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-28153764344.126534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-117307351.43386057</v>
      </c>
      <c r="L3740" s="444">
        <f t="shared" ca="1" si="172"/>
        <v>-28271071695.560394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-28271071695.560394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-117796132.06483497</v>
      </c>
      <c r="L3741" s="444">
        <f t="shared" ca="1" si="172"/>
        <v>-28388867827.625229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-28388867827.625229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-118286949.28177178</v>
      </c>
      <c r="L3742" s="444">
        <f t="shared" ca="1" si="172"/>
        <v>-28507154776.907001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-28507154776.907001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-118779811.57044582</v>
      </c>
      <c r="L3743" s="444">
        <f t="shared" ca="1" si="172"/>
        <v>-28625934588.477448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-28625934588.477448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-119274727.45198937</v>
      </c>
      <c r="L3744" s="444">
        <f t="shared" ca="1" si="172"/>
        <v>-28745209315.929436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-28745209315.929436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-119771705.48303933</v>
      </c>
      <c r="L3745" s="444">
        <f t="shared" ca="1" si="172"/>
        <v>-28864981021.412476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-28864981021.412476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-120270754.25588532</v>
      </c>
      <c r="L3746" s="444">
        <f t="shared" ca="1" si="172"/>
        <v>-28985251775.668362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-28985251775.668362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-120771882.39861819</v>
      </c>
      <c r="L3747" s="444">
        <f t="shared" ca="1" si="172"/>
        <v>-29106023658.066978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-29106023658.066978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-121275098.57527906</v>
      </c>
      <c r="L3748" s="444">
        <f t="shared" ca="1" si="172"/>
        <v>-29227298756.642258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-29227298756.642258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-121780411.48600939</v>
      </c>
      <c r="L3749" s="444">
        <f t="shared" ca="1" si="172"/>
        <v>-29349079168.128265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-29349079168.128265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-122287829.86720112</v>
      </c>
      <c r="L3750" s="444">
        <f t="shared" ca="1" si="172"/>
        <v>-29471366997.995468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-29471366997.995468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-122797362.49164778</v>
      </c>
      <c r="L3751" s="444">
        <f t="shared" ca="1" si="172"/>
        <v>-29594164360.487118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-29594164360.487118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-123309018.16869633</v>
      </c>
      <c r="L3752" s="444">
        <f t="shared" ca="1" si="172"/>
        <v>-29717473378.655815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-29717473378.655815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-123822805.74439923</v>
      </c>
      <c r="L3753" s="444">
        <f t="shared" ca="1" si="172"/>
        <v>-29841296184.400215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-29841296184.400215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-124338734.10166757</v>
      </c>
      <c r="L3754" s="444">
        <f t="shared" ca="1" si="172"/>
        <v>-29965634918.501884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-29965634918.501884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-124856812.16042453</v>
      </c>
      <c r="L3755" s="444">
        <f t="shared" ca="1" si="172"/>
        <v>-30090491730.662308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-30090491730.662308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-125377048.87775962</v>
      </c>
      <c r="L3756" s="444">
        <f t="shared" ca="1" si="172"/>
        <v>-30215868779.540066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-30215868779.540066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-125899453.24808359</v>
      </c>
      <c r="L3757" s="444">
        <f t="shared" ca="1" si="172"/>
        <v>-30341768232.788151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-30341768232.788151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-126424034.30328394</v>
      </c>
      <c r="L3758" s="444">
        <f t="shared" ca="1" si="172"/>
        <v>-30468192267.091434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-30468192267.091434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-126950801.11288098</v>
      </c>
      <c r="L3759" s="444">
        <f t="shared" ca="1" si="172"/>
        <v>-30595143068.204315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-30595143068.204315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-127479762.78418465</v>
      </c>
      <c r="L3760" s="444">
        <f t="shared" ca="1" si="172"/>
        <v>-30722622830.988499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-30722622830.988499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-128010928.4624521</v>
      </c>
      <c r="L3761" s="444">
        <f t="shared" ca="1" si="172"/>
        <v>-30850633759.450951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-30850633759.450951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-128544307.33104561</v>
      </c>
      <c r="L3762" s="444">
        <f t="shared" ca="1" si="172"/>
        <v>-30979178066.781998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-30979178066.781998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-129079908.61159165</v>
      </c>
      <c r="L3763" s="444">
        <f t="shared" ca="1" si="172"/>
        <v>-31108257975.393589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-31108257975.393589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-129617741.56413995</v>
      </c>
      <c r="L3764" s="444">
        <f t="shared" ca="1" si="172"/>
        <v>-31237875716.957729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-31237875716.957729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-130157815.48732388</v>
      </c>
      <c r="L3765" s="444">
        <f t="shared" ca="1" si="172"/>
        <v>-31368033532.445053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-31368033532.445053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-130700139.71852106</v>
      </c>
      <c r="L3766" s="444">
        <f t="shared" ca="1" si="172"/>
        <v>-31498733672.163574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-31498733672.163574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-131244723.63401487</v>
      </c>
      <c r="L3767" s="444">
        <f t="shared" ca="1" si="172"/>
        <v>-31629978395.797588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-31629978395.797588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-131791576.64915662</v>
      </c>
      <c r="L3768" s="444">
        <f t="shared" ca="1" si="172"/>
        <v>-31761769972.446747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-31761769972.446747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-132340708.21852809</v>
      </c>
      <c r="L3769" s="444">
        <f t="shared" ca="1" si="172"/>
        <v>-31894110680.665276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-31894110680.665276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-132892127.83610533</v>
      </c>
      <c r="L3770" s="444">
        <f t="shared" ca="1" si="172"/>
        <v>-32027002808.501381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-32027002808.501381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-133445845.03542241</v>
      </c>
      <c r="L3771" s="444">
        <f t="shared" ca="1" si="172"/>
        <v>-32160448653.536804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-32160448653.536804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-134001869.38973668</v>
      </c>
      <c r="L3772" s="444">
        <f t="shared" ca="1" si="172"/>
        <v>-32294450522.92654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-32294450522.92654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-134560210.51219389</v>
      </c>
      <c r="L3773" s="444">
        <f t="shared" ca="1" si="172"/>
        <v>-32429010733.438736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-32429010733.438736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-135120878.05599472</v>
      </c>
      <c r="L3774" s="444">
        <f t="shared" ca="1" si="172"/>
        <v>-32564131611.494732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-32564131611.494732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-135683881.7145614</v>
      </c>
      <c r="L3775" s="444">
        <f t="shared" ca="1" si="172"/>
        <v>-32699815493.209293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-32699815493.209293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-136249231.22170538</v>
      </c>
      <c r="L3776" s="444">
        <f t="shared" ca="1" si="172"/>
        <v>-32836064724.431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-32836064724.431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-136816936.35179582</v>
      </c>
      <c r="L3777" s="444">
        <f t="shared" ca="1" si="172"/>
        <v>-32972881660.782795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-32972881660.782795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-137387006.91992831</v>
      </c>
      <c r="L3778" s="444">
        <f t="shared" ca="1" si="172"/>
        <v>-33110268667.702724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-33110268667.702724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-137959452.78209469</v>
      </c>
      <c r="L3779" s="444">
        <f t="shared" ca="1" si="172"/>
        <v>-33248228120.484818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-33248228120.484818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-138534283.8353534</v>
      </c>
      <c r="L3780" s="444">
        <f t="shared" ca="1" si="172"/>
        <v>-33386762404.320171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-33386762404.320171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-139111510.01800072</v>
      </c>
      <c r="L3781" s="444">
        <f t="shared" ca="1" si="172"/>
        <v>-33525873914.338173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-33525873914.338173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-139691141.30974239</v>
      </c>
      <c r="L3782" s="444">
        <f t="shared" ca="1" si="172"/>
        <v>-33665565055.647915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-33665565055.647915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-140273187.7318663</v>
      </c>
      <c r="L3783" s="444">
        <f t="shared" ca="1" si="172"/>
        <v>-33805838243.37978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-33805838243.37978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-140857659.34741575</v>
      </c>
      <c r="L3784" s="444">
        <f t="shared" ca="1" si="172"/>
        <v>-33946695902.727196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-33946695902.727196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-141444566.26136333</v>
      </c>
      <c r="L3785" s="444">
        <f t="shared" ca="1" si="172"/>
        <v>-34088140468.98856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-34088140468.98856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-142033918.62078565</v>
      </c>
      <c r="L3786" s="444">
        <f t="shared" ca="1" si="172"/>
        <v>-34230174387.609344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-34230174387.609344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-142625726.61503893</v>
      </c>
      <c r="L3787" s="444">
        <f t="shared" ca="1" si="172"/>
        <v>-34372800114.22438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-34372800114.22438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-143220000.47593492</v>
      </c>
      <c r="L3788" s="444">
        <f t="shared" ca="1" si="172"/>
        <v>-34516020114.700317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-34516020114.700317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-143816750.477918</v>
      </c>
      <c r="L3789" s="444">
        <f t="shared" ca="1" si="172"/>
        <v>-34659836865.178238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-34659836865.178238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-144415986.93824264</v>
      </c>
      <c r="L3790" s="444">
        <f t="shared" ca="1" si="172"/>
        <v>-34804252852.116478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-34804252852.116478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-145017720.217152</v>
      </c>
      <c r="L3791" s="444">
        <f t="shared" ca="1" si="172"/>
        <v>-34949270572.333633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-34949270572.333633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-145621960.7180568</v>
      </c>
      <c r="L3792" s="444">
        <f t="shared" ca="1" si="172"/>
        <v>-35094892533.051689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-35094892533.051689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-146228718.88771537</v>
      </c>
      <c r="L3793" s="444">
        <f t="shared" ca="1" si="172"/>
        <v>-35241121251.939407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-35241121251.939407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-146838005.21641418</v>
      </c>
      <c r="L3794" s="444">
        <f t="shared" ca="1" si="172"/>
        <v>-35387959257.155823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-35387959257.155823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-147449830.23814926</v>
      </c>
      <c r="L3795" s="444">
        <f t="shared" ca="1" si="172"/>
        <v>-35535409087.393974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-35535409087.393974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-148064204.53080821</v>
      </c>
      <c r="L3796" s="444">
        <f t="shared" ca="1" si="172"/>
        <v>-35683473291.924782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-35683473291.924782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-148681138.71635327</v>
      </c>
      <c r="L3797" s="444">
        <f t="shared" ca="1" si="172"/>
        <v>-35832154430.641136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-35832154430.641136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-149300643.46100473</v>
      </c>
      <c r="L3798" s="444">
        <f t="shared" ca="1" si="172"/>
        <v>-35981455074.102142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-35981455074.102142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-149922729.4754256</v>
      </c>
      <c r="L3799" s="444">
        <f t="shared" ca="1" si="172"/>
        <v>-36131377803.577568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-36131377803.577568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-150547407.51490653</v>
      </c>
      <c r="L3800" s="444">
        <f t="shared" ca="1" si="172"/>
        <v>-36281925211.092476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-36281925211.092476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-151174688.37955198</v>
      </c>
      <c r="L3801" s="444">
        <f t="shared" ca="1" si="172"/>
        <v>-36433099899.472031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-36433099899.472031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-151804582.9144668</v>
      </c>
      <c r="L3802" s="444">
        <f t="shared" ca="1" si="172"/>
        <v>-36584904482.386497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-36584904482.386497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-152437102.00994372</v>
      </c>
      <c r="L3803" s="444">
        <f t="shared" ca="1" si="172"/>
        <v>-36737341584.396439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-36737341584.396439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-153072256.60165182</v>
      </c>
      <c r="L3804" s="444">
        <f t="shared" ca="1" si="172"/>
        <v>-36890413840.998093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-36890413840.998093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-153710057.67082539</v>
      </c>
      <c r="L3805" s="444">
        <f t="shared" ca="1" si="172"/>
        <v>-37044123898.668915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-37044123898.668915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-154350516.24445382</v>
      </c>
      <c r="L3806" s="444">
        <f t="shared" ca="1" si="172"/>
        <v>-37198474414.913368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-37198474414.913368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-154993643.39547238</v>
      </c>
      <c r="L3807" s="444">
        <f t="shared" ca="1" si="172"/>
        <v>-37353468058.308838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-37353468058.308838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-155639450.24295348</v>
      </c>
      <c r="L3808" s="444">
        <f t="shared" ca="1" si="172"/>
        <v>-37509107508.551788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-37509107508.551788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-156287947.95229912</v>
      </c>
      <c r="L3809" s="444">
        <f t="shared" ca="1" si="172"/>
        <v>-37665395456.504089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-37665395456.504089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-156939147.7354337</v>
      </c>
      <c r="L3810" s="444">
        <f t="shared" ca="1" si="172"/>
        <v>-37822334604.239525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-37822334604.239525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-157593060.85099801</v>
      </c>
      <c r="L3811" s="444">
        <f t="shared" ca="1" si="172"/>
        <v>-37979927665.090523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-37979927665.090523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-158249698.60454383</v>
      </c>
      <c r="L3812" s="444">
        <f t="shared" ca="1" si="172"/>
        <v>-38138177363.695068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-38138177363.695068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-158909072.34872946</v>
      </c>
      <c r="L3813" s="444">
        <f t="shared" ca="1" si="172"/>
        <v>-38297086436.0438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-38297086436.0438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-159571193.48351583</v>
      </c>
      <c r="L3814" s="444">
        <f t="shared" ca="1" si="172"/>
        <v>-38456657629.527313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-38456657629.527313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-160236073.4563638</v>
      </c>
      <c r="L3815" s="444">
        <f t="shared" ca="1" si="172"/>
        <v>-38616893702.983681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-38616893702.983681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-160903723.76243201</v>
      </c>
      <c r="L3816" s="444">
        <f t="shared" ca="1" si="172"/>
        <v>-38777797426.746109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-38777797426.746109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-161574155.94477546</v>
      </c>
      <c r="L3817" s="444">
        <f t="shared" ca="1" si="172"/>
        <v>-38939371582.690887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-38939371582.690887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-162247381.59454536</v>
      </c>
      <c r="L3818" s="444">
        <f t="shared" ca="1" si="172"/>
        <v>-39101618964.285431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-39101618964.285431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-162923412.35118929</v>
      </c>
      <c r="L3819" s="444">
        <f t="shared" ca="1" si="172"/>
        <v>-39264542376.63662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-39264542376.63662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-163602259.90265259</v>
      </c>
      <c r="L3820" s="444">
        <f t="shared" ca="1" si="172"/>
        <v>-39428144636.539268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-39428144636.539268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-164283935.9855803</v>
      </c>
      <c r="L3821" s="444">
        <f t="shared" ca="1" si="172"/>
        <v>-39592428572.524849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-39592428572.524849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-164968452.38552019</v>
      </c>
      <c r="L3822" s="444">
        <f t="shared" ca="1" si="172"/>
        <v>-39757397024.91037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-39757397024.91037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-165655820.93712655</v>
      </c>
      <c r="L3823" s="444">
        <f t="shared" ca="1" si="172"/>
        <v>-39923052845.847496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-39923052845.847496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-166346053.52436456</v>
      </c>
      <c r="L3824" s="444">
        <f t="shared" ca="1" si="172"/>
        <v>-40089398899.371864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-40089398899.371864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-167039162.0807161</v>
      </c>
      <c r="L3825" s="444">
        <f t="shared" ca="1" si="172"/>
        <v>-40256438061.452583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-40256438061.452583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-167735158.58938575</v>
      </c>
      <c r="L3826" s="444">
        <f t="shared" ca="1" si="172"/>
        <v>-40424173220.041969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-40424173220.041969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-168434055.08350819</v>
      </c>
      <c r="L3827" s="444">
        <f t="shared" ca="1" si="172"/>
        <v>-40592607275.125481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-40592607275.125481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-169135863.64635617</v>
      </c>
      <c r="L3828" s="444">
        <f t="shared" ca="1" si="172"/>
        <v>-40761743138.771835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-40761743138.771835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-169840596.4115493</v>
      </c>
      <c r="L3829" s="444">
        <f t="shared" ca="1" si="172"/>
        <v>-40931583735.183388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-40931583735.183388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-170548265.5632641</v>
      </c>
      <c r="L3830" s="444">
        <f t="shared" ca="1" si="172"/>
        <v>-41102132000.746651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-41102132000.746651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-171258883.33644438</v>
      </c>
      <c r="L3831" s="444">
        <f t="shared" ca="1" si="172"/>
        <v>-41273390884.083092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-41273390884.083092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-171972462.01701289</v>
      </c>
      <c r="L3832" s="444">
        <f t="shared" ca="1" si="172"/>
        <v>-41445363346.100105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-41445363346.100105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-172689013.94208378</v>
      </c>
      <c r="L3833" s="444">
        <f t="shared" ref="L3833:L4087" ca="1" si="177">I3833-J3833+K3833</f>
        <v>-41618052360.042191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-41618052360.042191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-173408551.5001758</v>
      </c>
      <c r="L3834" s="444">
        <f t="shared" ca="1" si="177"/>
        <v>-41791460911.542366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-41791460911.542366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-174131087.13142651</v>
      </c>
      <c r="L3835" s="444">
        <f t="shared" ca="1" si="177"/>
        <v>-41965591998.67379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-41965591998.67379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-174856633.32780746</v>
      </c>
      <c r="L3836" s="444">
        <f t="shared" ca="1" si="177"/>
        <v>-42140448632.001595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-42140448632.001595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-175585202.63333997</v>
      </c>
      <c r="L3837" s="444">
        <f t="shared" ca="1" si="177"/>
        <v>-42316033834.634933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-42316033834.634933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-176316807.64431223</v>
      </c>
      <c r="L3838" s="444">
        <f t="shared" ca="1" si="177"/>
        <v>-42492350642.279243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-42492350642.279243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-177051461.00949684</v>
      </c>
      <c r="L3839" s="444">
        <f t="shared" ca="1" si="177"/>
        <v>-42669402103.288742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-42669402103.288742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-177789175.43036976</v>
      </c>
      <c r="L3840" s="444">
        <f t="shared" ca="1" si="177"/>
        <v>-42847191278.719109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-42847191278.719109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-178529963.66132963</v>
      </c>
      <c r="L3841" s="444">
        <f t="shared" ca="1" si="177"/>
        <v>-43025721242.38044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-43025721242.38044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-179273838.50991851</v>
      </c>
      <c r="L3842" s="444">
        <f t="shared" ca="1" si="177"/>
        <v>-43204995080.890358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-43204995080.890358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-180020812.83704317</v>
      </c>
      <c r="L3843" s="444">
        <f t="shared" ca="1" si="177"/>
        <v>-43385015893.727402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-43385015893.727402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-180770899.55719751</v>
      </c>
      <c r="L3844" s="444">
        <f t="shared" ca="1" si="177"/>
        <v>-43565786793.284599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-43565786793.284599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-181524111.63868582</v>
      </c>
      <c r="L3845" s="444">
        <f t="shared" ca="1" si="177"/>
        <v>-43747310904.923286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-43747310904.923286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-182280462.10384703</v>
      </c>
      <c r="L3846" s="444">
        <f t="shared" ca="1" si="177"/>
        <v>-43929591367.02713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-43929591367.02713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-183039964.02927971</v>
      </c>
      <c r="L3847" s="444">
        <f t="shared" ca="1" si="177"/>
        <v>-44112631331.056412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-44112631331.056412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-183802630.54606837</v>
      </c>
      <c r="L3848" s="444">
        <f t="shared" ca="1" si="177"/>
        <v>-44296433961.602478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-44296433961.602478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-184568474.84001032</v>
      </c>
      <c r="L3849" s="444">
        <f t="shared" ca="1" si="177"/>
        <v>-44481002436.44249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-44481002436.44249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-185337510.1518437</v>
      </c>
      <c r="L3850" s="444">
        <f t="shared" ca="1" si="177"/>
        <v>-44666339946.59433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-44666339946.59433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-186109749.77747637</v>
      </c>
      <c r="L3851" s="444">
        <f t="shared" ca="1" si="177"/>
        <v>-44852449696.371803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-44852449696.371803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-186885207.06821585</v>
      </c>
      <c r="L3852" s="444">
        <f t="shared" ca="1" si="177"/>
        <v>-45039334903.440018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-45039334903.440018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-187663895.43100008</v>
      </c>
      <c r="L3853" s="444">
        <f t="shared" ca="1" si="177"/>
        <v>-45226998798.871017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-45226998798.871017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-188445828.32862923</v>
      </c>
      <c r="L3854" s="444">
        <f t="shared" ca="1" si="177"/>
        <v>-45415444627.199646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-45415444627.199646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-189231019.27999851</v>
      </c>
      <c r="L3855" s="444">
        <f t="shared" ca="1" si="177"/>
        <v>-45604675646.479645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-45604675646.479645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-190019481.86033186</v>
      </c>
      <c r="L3856" s="444">
        <f t="shared" ca="1" si="177"/>
        <v>-45794695128.339973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-45794695128.339973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-190811229.70141655</v>
      </c>
      <c r="L3857" s="444">
        <f t="shared" ca="1" si="177"/>
        <v>-45985506358.041389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-45985506358.041389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-191606276.49183911</v>
      </c>
      <c r="L3858" s="444">
        <f t="shared" ca="1" si="177"/>
        <v>-46177112634.533226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-46177112634.533226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-192404635.97722179</v>
      </c>
      <c r="L3859" s="444">
        <f t="shared" ca="1" si="177"/>
        <v>-46369517270.510445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-46369517270.510445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-193206321.96046019</v>
      </c>
      <c r="L3860" s="444">
        <f t="shared" ca="1" si="177"/>
        <v>-46562723592.470901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-46562723592.470901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-194011348.30196208</v>
      </c>
      <c r="L3861" s="444">
        <f t="shared" ca="1" si="177"/>
        <v>-46756734940.772865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-46756734940.772865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-194819728.91988695</v>
      </c>
      <c r="L3862" s="444">
        <f t="shared" ca="1" si="177"/>
        <v>-46951554669.692749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-46951554669.692749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-195631477.79038644</v>
      </c>
      <c r="L3863" s="444">
        <f t="shared" ca="1" si="177"/>
        <v>-47147186147.483139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-47147186147.483139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-196446608.94784641</v>
      </c>
      <c r="L3864" s="444">
        <f t="shared" ca="1" si="177"/>
        <v>-47343632756.430984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-47343632756.430984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-197265136.48512909</v>
      </c>
      <c r="L3865" s="444">
        <f t="shared" ca="1" si="177"/>
        <v>-47540897892.916115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-47540897892.916115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-198087074.55381715</v>
      </c>
      <c r="L3866" s="444">
        <f t="shared" ca="1" si="177"/>
        <v>-47738984967.469933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-47738984967.469933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-198912437.36445805</v>
      </c>
      <c r="L3867" s="444">
        <f t="shared" ca="1" si="177"/>
        <v>-47937897404.834389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-47937897404.834389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-199741239.18680996</v>
      </c>
      <c r="L3868" s="444">
        <f t="shared" ca="1" si="177"/>
        <v>-48137638644.021202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-48137638644.021202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-200573494.35008833</v>
      </c>
      <c r="L3869" s="444">
        <f t="shared" ca="1" si="177"/>
        <v>-48338212138.371292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-48338212138.371292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-201409217.24321371</v>
      </c>
      <c r="L3870" s="444">
        <f t="shared" ca="1" si="177"/>
        <v>-48539621355.61451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-48539621355.61451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-202248422.31506047</v>
      </c>
      <c r="L3871" s="444">
        <f t="shared" ca="1" si="177"/>
        <v>-48741869777.929573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-48741869777.929573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-203091124.07470655</v>
      </c>
      <c r="L3872" s="444">
        <f t="shared" ca="1" si="177"/>
        <v>-48944960902.00428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-48944960902.00428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-203937337.09168449</v>
      </c>
      <c r="L3873" s="444">
        <f t="shared" ca="1" si="177"/>
        <v>-49148898239.095963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-49148898239.095963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-204787075.99623317</v>
      </c>
      <c r="L3874" s="444">
        <f t="shared" ca="1" si="177"/>
        <v>-49353685315.092194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-49353685315.092194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-205640355.47955081</v>
      </c>
      <c r="L3875" s="444">
        <f t="shared" ca="1" si="177"/>
        <v>-49559325670.571747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-49559325670.571747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-206497190.29404894</v>
      </c>
      <c r="L3876" s="444">
        <f t="shared" ca="1" si="177"/>
        <v>-49765822860.865799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-49765822860.865799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-207357595.25360748</v>
      </c>
      <c r="L3877" s="444">
        <f t="shared" ca="1" si="177"/>
        <v>-49973180456.119408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-49973180456.119408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-208221585.23383087</v>
      </c>
      <c r="L3878" s="444">
        <f t="shared" ca="1" si="177"/>
        <v>-50181402041.353241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-50181402041.353241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-209089175.17230517</v>
      </c>
      <c r="L3879" s="444">
        <f t="shared" ca="1" si="177"/>
        <v>-50390491216.525543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-50390491216.525543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-209960380.06885642</v>
      </c>
      <c r="L3880" s="444">
        <f t="shared" ca="1" si="177"/>
        <v>-50600451596.594398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-50600451596.594398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-210835214.98580998</v>
      </c>
      <c r="L3881" s="444">
        <f t="shared" ca="1" si="177"/>
        <v>-50811286811.580208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-50811286811.580208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-211713695.04825085</v>
      </c>
      <c r="L3882" s="444">
        <f t="shared" ca="1" si="177"/>
        <v>-51023000506.628456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-51023000506.628456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-212595835.44428524</v>
      </c>
      <c r="L3883" s="444">
        <f t="shared" ca="1" si="177"/>
        <v>-51235596342.072739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-51235596342.072739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-213481651.42530307</v>
      </c>
      <c r="L3884" s="444">
        <f t="shared" ca="1" si="177"/>
        <v>-51449077993.498039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-51449077993.498039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-214371158.30624184</v>
      </c>
      <c r="L3885" s="444">
        <f t="shared" ca="1" si="177"/>
        <v>-51663449151.804283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-51663449151.804283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-215264371.46585119</v>
      </c>
      <c r="L3886" s="444">
        <f t="shared" ca="1" si="177"/>
        <v>-51878713523.270134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-51878713523.270134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-216161306.34695888</v>
      </c>
      <c r="L3887" s="444">
        <f t="shared" ca="1" si="177"/>
        <v>-52094874829.617096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-52094874829.617096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-217061978.45673791</v>
      </c>
      <c r="L3888" s="444">
        <f t="shared" ca="1" si="177"/>
        <v>-52311936808.073837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-52311936808.073837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-217966403.36697432</v>
      </c>
      <c r="L3889" s="444">
        <f t="shared" ca="1" si="177"/>
        <v>-52529903211.440811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-52529903211.440811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-218874596.71433672</v>
      </c>
      <c r="L3890" s="444">
        <f t="shared" ca="1" si="177"/>
        <v>-52748777808.155151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-52748777808.155151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-219786574.20064646</v>
      </c>
      <c r="L3891" s="444">
        <f t="shared" ca="1" si="177"/>
        <v>-52968564382.355797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-52968564382.355797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-220702351.59314916</v>
      </c>
      <c r="L3892" s="444">
        <f t="shared" ca="1" si="177"/>
        <v>-53189266733.948944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-53189266733.948944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-221621944.72478727</v>
      </c>
      <c r="L3893" s="444">
        <f t="shared" ca="1" si="177"/>
        <v>-53410888678.673729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-53410888678.673729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-222545369.49447387</v>
      </c>
      <c r="L3894" s="444">
        <f t="shared" ca="1" si="177"/>
        <v>-53633434048.168205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-53633434048.168205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-223472641.86736751</v>
      </c>
      <c r="L3895" s="444">
        <f t="shared" ca="1" si="177"/>
        <v>-53856906690.035576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-53856906690.035576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-224403777.87514821</v>
      </c>
      <c r="L3896" s="444">
        <f t="shared" ca="1" si="177"/>
        <v>-54081310467.910721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-54081310467.910721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-225338793.61629465</v>
      </c>
      <c r="L3897" s="444">
        <f t="shared" ca="1" si="177"/>
        <v>-54306649261.527016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-54306649261.527016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-226277705.25636253</v>
      </c>
      <c r="L3898" s="444">
        <f t="shared" ca="1" si="177"/>
        <v>-54532926966.783379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-54532926966.783379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-227220529.02826408</v>
      </c>
      <c r="L3899" s="444">
        <f t="shared" ca="1" si="177"/>
        <v>-54760147495.811646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-54760147495.811646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-228167281.23254856</v>
      </c>
      <c r="L3900" s="444">
        <f t="shared" ca="1" si="177"/>
        <v>-54988314777.044197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-54988314777.044197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-229117978.23768416</v>
      </c>
      <c r="L3901" s="444">
        <f t="shared" ca="1" si="177"/>
        <v>-55217432755.281883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-55217432755.281883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-230072636.48034114</v>
      </c>
      <c r="L3902" s="444">
        <f t="shared" ca="1" si="177"/>
        <v>-55447505391.762222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-55447505391.762222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-231031272.46567589</v>
      </c>
      <c r="L3903" s="444">
        <f t="shared" ca="1" si="177"/>
        <v>-55678536664.227898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-55678536664.227898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-231993902.76761624</v>
      </c>
      <c r="L3904" s="444">
        <f t="shared" ca="1" si="177"/>
        <v>-55910530566.995514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-55910530566.995514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-232960544.02914798</v>
      </c>
      <c r="L3905" s="444">
        <f t="shared" ca="1" si="177"/>
        <v>-56143491111.024658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-56143491111.024658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-233931212.96260276</v>
      </c>
      <c r="L3906" s="444">
        <f t="shared" ca="1" si="177"/>
        <v>-56377422323.987259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-56377422323.987259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-234905926.34994692</v>
      </c>
      <c r="L3907" s="444">
        <f t="shared" ca="1" si="177"/>
        <v>-56612328250.337204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-56612328250.337204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-235884701.04307169</v>
      </c>
      <c r="L3908" s="444">
        <f t="shared" ca="1" si="177"/>
        <v>-56848212951.380272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-56848212951.380272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-236867553.96408442</v>
      </c>
      <c r="L3909" s="444">
        <f t="shared" ca="1" si="177"/>
        <v>-57085080505.344353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-57085080505.344353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-237854502.10560146</v>
      </c>
      <c r="L3910" s="444">
        <f t="shared" ca="1" si="177"/>
        <v>-57322935007.449951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-57322935007.449951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-238845562.53104147</v>
      </c>
      <c r="L3911" s="444">
        <f t="shared" ca="1" si="177"/>
        <v>-57561780569.980995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-57561780569.980995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-239840752.37492082</v>
      </c>
      <c r="L3912" s="444">
        <f t="shared" ca="1" si="177"/>
        <v>-57801621322.355919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-57801621322.355919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-240840088.84314966</v>
      </c>
      <c r="L3913" s="444">
        <f t="shared" ca="1" si="177"/>
        <v>-58042461411.199066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-58042461411.199066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-241843589.2133294</v>
      </c>
      <c r="L3914" s="444">
        <f t="shared" ca="1" si="177"/>
        <v>-58284305000.412399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-58284305000.412399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-242851270.83505169</v>
      </c>
      <c r="L3915" s="444">
        <f t="shared" ca="1" si="177"/>
        <v>-58527156271.247452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-58527156271.247452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-243863151.1301977</v>
      </c>
      <c r="L3916" s="444">
        <f t="shared" ca="1" si="177"/>
        <v>-58771019422.377647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-58771019422.377647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-244879247.5932402</v>
      </c>
      <c r="L3917" s="444">
        <f t="shared" ca="1" si="177"/>
        <v>-59015898669.970886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-59015898669.970886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-245899577.79154533</v>
      </c>
      <c r="L3918" s="444">
        <f t="shared" ca="1" si="177"/>
        <v>-59261798247.762428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-59261798247.762428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-246924159.36567679</v>
      </c>
      <c r="L3919" s="444">
        <f t="shared" ca="1" si="177"/>
        <v>-59508722407.128105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-59508722407.128105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-247953010.02970043</v>
      </c>
      <c r="L3920" s="444">
        <f t="shared" ca="1" si="177"/>
        <v>-59756675417.157806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-59756675417.157806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-248986147.57149082</v>
      </c>
      <c r="L3921" s="444">
        <f t="shared" ca="1" si="177"/>
        <v>-60005661564.729294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-60005661564.729294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-250023589.85303873</v>
      </c>
      <c r="L3922" s="444">
        <f t="shared" ca="1" si="177"/>
        <v>-60255685154.582329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-60255685154.582329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-251065354.81075969</v>
      </c>
      <c r="L3923" s="444">
        <f t="shared" ca="1" si="177"/>
        <v>-60506750509.393089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-60506750509.393089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-252111460.45580453</v>
      </c>
      <c r="L3924" s="444">
        <f t="shared" ca="1" si="177"/>
        <v>-60758861969.848892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-60758861969.848892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-253161924.87437037</v>
      </c>
      <c r="L3925" s="444">
        <f t="shared" ca="1" si="177"/>
        <v>-61012023894.723259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-61012023894.723259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-254216766.22801358</v>
      </c>
      <c r="L3926" s="444">
        <f t="shared" ca="1" si="177"/>
        <v>-61266240660.951271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-61266240660.951271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-255276002.75396365</v>
      </c>
      <c r="L3927" s="444">
        <f t="shared" ca="1" si="177"/>
        <v>-61521516663.705238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-61521516663.705238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-256339652.7654385</v>
      </c>
      <c r="L3928" s="444">
        <f t="shared" ca="1" si="177"/>
        <v>-61777856316.47068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-61777856316.47068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-257407734.65196118</v>
      </c>
      <c r="L3929" s="444">
        <f t="shared" ca="1" si="177"/>
        <v>-62035264051.122643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-62035264051.122643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-258480266.87967768</v>
      </c>
      <c r="L3930" s="444">
        <f t="shared" ca="1" si="177"/>
        <v>-62293744318.002319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-62293744318.002319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-259557267.99167633</v>
      </c>
      <c r="L3931" s="444">
        <f t="shared" ca="1" si="177"/>
        <v>-62553301585.993996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-62553301585.993996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-260638756.60830832</v>
      </c>
      <c r="L3932" s="444">
        <f t="shared" ca="1" si="177"/>
        <v>-62813940342.602303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-62813940342.602303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-261724751.42750958</v>
      </c>
      <c r="L3933" s="444">
        <f t="shared" ca="1" si="177"/>
        <v>-63075665094.029816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-63075665094.029816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-262815271.22512424</v>
      </c>
      <c r="L3934" s="444">
        <f t="shared" ca="1" si="177"/>
        <v>-63338480365.254936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-63338480365.254936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-263910334.8552289</v>
      </c>
      <c r="L3935" s="444">
        <f t="shared" ca="1" si="177"/>
        <v>-63602390700.110168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-63602390700.110168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-265009961.25045905</v>
      </c>
      <c r="L3936" s="444">
        <f t="shared" ca="1" si="177"/>
        <v>-63867400661.360626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-63867400661.360626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-266114169.42233595</v>
      </c>
      <c r="L3937" s="444">
        <f t="shared" ca="1" si="177"/>
        <v>-64133514830.782959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-64133514830.782959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-267222978.46159565</v>
      </c>
      <c r="L3938" s="444">
        <f t="shared" ca="1" si="177"/>
        <v>-64400737809.244553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-64400737809.244553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-268336407.538519</v>
      </c>
      <c r="L3939" s="444">
        <f t="shared" ca="1" si="177"/>
        <v>-64669074216.783073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-64669074216.783073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-269454475.90326279</v>
      </c>
      <c r="L3940" s="444">
        <f t="shared" ca="1" si="177"/>
        <v>-64938528692.686333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-64938528692.686333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-270577202.8861931</v>
      </c>
      <c r="L3941" s="444">
        <f t="shared" ca="1" si="177"/>
        <v>-65209105895.572525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-65209105895.572525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-271704607.89821887</v>
      </c>
      <c r="L3942" s="444">
        <f t="shared" ca="1" si="177"/>
        <v>-65480810503.470741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-65480810503.470741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-272836710.43112803</v>
      </c>
      <c r="L3943" s="444">
        <f t="shared" ca="1" si="177"/>
        <v>-65753647213.901871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-65753647213.901871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-273973530.05792451</v>
      </c>
      <c r="L3944" s="444">
        <f t="shared" ca="1" si="177"/>
        <v>-66027620743.959793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-66027620743.959793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-275115086.43316579</v>
      </c>
      <c r="L3945" s="444">
        <f t="shared" ca="1" si="177"/>
        <v>-66302735830.39296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-66302735830.39296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-276261399.29330397</v>
      </c>
      <c r="L3946" s="444">
        <f t="shared" ca="1" si="177"/>
        <v>-66578997229.686264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-66578997229.686264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-277412488.45702612</v>
      </c>
      <c r="L3947" s="444">
        <f t="shared" ca="1" si="177"/>
        <v>-66856409718.143288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-66856409718.143288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-278568373.82559705</v>
      </c>
      <c r="L3948" s="444">
        <f t="shared" ca="1" si="177"/>
        <v>-67134978091.968887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-67134978091.968887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-279729075.38320369</v>
      </c>
      <c r="L3949" s="444">
        <f t="shared" ca="1" si="177"/>
        <v>-67414707167.352089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-67414707167.352089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-280894613.19730037</v>
      </c>
      <c r="L3950" s="444">
        <f t="shared" ca="1" si="177"/>
        <v>-67695601780.549393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-67695601780.549393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-282065007.4189558</v>
      </c>
      <c r="L3951" s="444">
        <f t="shared" ca="1" si="177"/>
        <v>-67977666787.968346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-67977666787.968346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-283240278.28320146</v>
      </c>
      <c r="L3952" s="444">
        <f t="shared" ca="1" si="177"/>
        <v>-68260907066.251549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-68260907066.251549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-284420446.10938144</v>
      </c>
      <c r="L3953" s="444">
        <f t="shared" ca="1" si="177"/>
        <v>-68545327512.360931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-68545327512.360931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-285605531.3015039</v>
      </c>
      <c r="L3954" s="444">
        <f t="shared" ca="1" si="177"/>
        <v>-68830933043.66243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-68830933043.66243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-286795554.34859347</v>
      </c>
      <c r="L3955" s="444">
        <f t="shared" ca="1" si="177"/>
        <v>-69117728598.011017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-69117728598.011017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-287990535.82504588</v>
      </c>
      <c r="L3956" s="444">
        <f t="shared" ca="1" si="177"/>
        <v>-69405719133.83606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-69405719133.83606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-289190496.39098358</v>
      </c>
      <c r="L3957" s="444">
        <f t="shared" ca="1" si="177"/>
        <v>-69694909630.227051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-69694909630.227051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-290395456.79261273</v>
      </c>
      <c r="L3958" s="444">
        <f t="shared" ca="1" si="177"/>
        <v>-69985305087.019669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-69985305087.019669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-291605437.86258197</v>
      </c>
      <c r="L3959" s="444">
        <f t="shared" ca="1" si="177"/>
        <v>-70276910524.882248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-70276910524.882248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-292820460.52034271</v>
      </c>
      <c r="L3960" s="444">
        <f t="shared" ca="1" si="177"/>
        <v>-70569730985.402588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-70569730985.402588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-294040545.77251077</v>
      </c>
      <c r="L3961" s="444">
        <f t="shared" ca="1" si="177"/>
        <v>-70863771531.175095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-70863771531.175095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-295265714.71322954</v>
      </c>
      <c r="L3962" s="444">
        <f t="shared" ca="1" si="177"/>
        <v>-71159037245.888321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-71159037245.888321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-296495988.52453464</v>
      </c>
      <c r="L3963" s="444">
        <f t="shared" ca="1" si="177"/>
        <v>-71455533234.412857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-71455533234.412857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-297731388.47672021</v>
      </c>
      <c r="L3964" s="444">
        <f t="shared" ca="1" si="177"/>
        <v>-71753264622.889572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-71753264622.889572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-298971935.92870653</v>
      </c>
      <c r="L3965" s="444">
        <f t="shared" ca="1" si="177"/>
        <v>-72052236558.818283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-72052236558.818283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-300217652.32840949</v>
      </c>
      <c r="L3966" s="444">
        <f t="shared" ca="1" si="177"/>
        <v>-72352454211.146698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-72352454211.146698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-301468559.21311122</v>
      </c>
      <c r="L3967" s="444">
        <f t="shared" ca="1" si="177"/>
        <v>-72653922770.359802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-72653922770.359802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-302724678.20983249</v>
      </c>
      <c r="L3968" s="444">
        <f t="shared" ca="1" si="177"/>
        <v>-72956647448.569641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-72956647448.569641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-303986031.03570682</v>
      </c>
      <c r="L3969" s="444">
        <f t="shared" ca="1" si="177"/>
        <v>-73260633479.605347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-73260633479.605347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-305252639.49835563</v>
      </c>
      <c r="L3970" s="444">
        <f t="shared" ca="1" si="177"/>
        <v>-73565886119.103699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-73565886119.103699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-306524525.49626541</v>
      </c>
      <c r="L3971" s="444">
        <f t="shared" ca="1" si="177"/>
        <v>-73872410644.59996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-73872410644.59996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-307801711.01916647</v>
      </c>
      <c r="L3972" s="444">
        <f t="shared" ca="1" si="177"/>
        <v>-74180212355.619125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-74180212355.619125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-309084218.148413</v>
      </c>
      <c r="L3973" s="444">
        <f t="shared" ca="1" si="177"/>
        <v>-74489296573.767532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-74489296573.767532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-310372069.0573647</v>
      </c>
      <c r="L3974" s="444">
        <f t="shared" ca="1" si="177"/>
        <v>-74799668642.82489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-74799668642.82489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-311665286.01177037</v>
      </c>
      <c r="L3975" s="444">
        <f t="shared" ca="1" si="177"/>
        <v>-75111333928.836655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-75111333928.836655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-312963891.37015271</v>
      </c>
      <c r="L3976" s="444">
        <f t="shared" ca="1" si="177"/>
        <v>-75424297820.206802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-75424297820.206802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-314267907.58419502</v>
      </c>
      <c r="L3977" s="444">
        <f t="shared" ca="1" si="177"/>
        <v>-75738565727.791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-75738565727.791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-315577357.19912916</v>
      </c>
      <c r="L3978" s="444">
        <f t="shared" ca="1" si="177"/>
        <v>-76054143084.990128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-76054143084.990128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-316892262.8541255</v>
      </c>
      <c r="L3979" s="444">
        <f t="shared" ca="1" si="177"/>
        <v>-76371035347.844254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-76371035347.844254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-318212647.28268439</v>
      </c>
      <c r="L3980" s="444">
        <f t="shared" ca="1" si="177"/>
        <v>-76689247995.126938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-76689247995.126938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-319538533.31302893</v>
      </c>
      <c r="L3981" s="444">
        <f t="shared" ca="1" si="177"/>
        <v>-77008786528.439972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-77008786528.439972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-320869943.86849988</v>
      </c>
      <c r="L3982" s="444">
        <f t="shared" ca="1" si="177"/>
        <v>-77329656472.308472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-77329656472.308472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-322206901.96795195</v>
      </c>
      <c r="L3983" s="444">
        <f t="shared" ca="1" si="177"/>
        <v>-77651863374.276428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-77651863374.276428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-323549430.72615176</v>
      </c>
      <c r="L3984" s="444">
        <f t="shared" ca="1" si="177"/>
        <v>-77975412805.002579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-77975412805.002579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-324897553.35417742</v>
      </c>
      <c r="L3985" s="444">
        <f t="shared" ca="1" si="177"/>
        <v>-78300310358.35675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-78300310358.35675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-326251293.15981978</v>
      </c>
      <c r="L3986" s="444">
        <f t="shared" ca="1" si="177"/>
        <v>-78626561651.516571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-78626561651.516571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-327610673.54798573</v>
      </c>
      <c r="L3987" s="444">
        <f t="shared" ca="1" si="177"/>
        <v>-78954172325.06456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-78954172325.06456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-328975718.02110231</v>
      </c>
      <c r="L3988" s="444">
        <f t="shared" ca="1" si="177"/>
        <v>-79283148043.085663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-79283148043.085663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-330346450.17952359</v>
      </c>
      <c r="L3989" s="444">
        <f t="shared" ca="1" si="177"/>
        <v>-79613494493.265182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-79613494493.265182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-331722893.72193825</v>
      </c>
      <c r="L3990" s="444">
        <f t="shared" ca="1" si="177"/>
        <v>-79945217386.987122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-79945217386.987122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-333105072.44577968</v>
      </c>
      <c r="L3991" s="444">
        <f t="shared" ca="1" si="177"/>
        <v>-80278322459.432907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-80278322459.432907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-334493010.24763709</v>
      </c>
      <c r="L3992" s="444">
        <f t="shared" ca="1" si="177"/>
        <v>-80612815469.680542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-80612815469.680542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-335886731.12366891</v>
      </c>
      <c r="L3993" s="444">
        <f t="shared" ca="1" si="177"/>
        <v>-80948702200.804214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-80948702200.804214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-337286259.17001754</v>
      </c>
      <c r="L3994" s="444">
        <f t="shared" ca="1" si="177"/>
        <v>-81285988459.974228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-81285988459.974228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-338691618.58322597</v>
      </c>
      <c r="L3995" s="444">
        <f t="shared" ca="1" si="177"/>
        <v>-81624680078.557449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-81624680078.557449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-340102833.66065603</v>
      </c>
      <c r="L3996" s="444">
        <f t="shared" ca="1" si="177"/>
        <v>-81964782912.218109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-81964782912.218109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-341519928.8009088</v>
      </c>
      <c r="L3997" s="444">
        <f t="shared" ca="1" si="177"/>
        <v>-82306302841.019012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-82306302841.019012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-342942928.50424588</v>
      </c>
      <c r="L3998" s="444">
        <f t="shared" ca="1" si="177"/>
        <v>-82649245769.523254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-82649245769.523254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-344371857.37301356</v>
      </c>
      <c r="L3999" s="444">
        <f t="shared" ca="1" si="177"/>
        <v>-82993617626.896271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-82993617626.896271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-345806740.11206782</v>
      </c>
      <c r="L4000" s="444">
        <f t="shared" ca="1" si="177"/>
        <v>-83339424367.008331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-83339424367.008331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-347247601.52920139</v>
      </c>
      <c r="L4001" s="444">
        <f t="shared" ca="1" si="177"/>
        <v>-83686671968.537537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-83686671968.537537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-348694466.53557307</v>
      </c>
      <c r="L4002" s="444">
        <f t="shared" ca="1" si="177"/>
        <v>-84035366435.073105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-84035366435.073105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-350147360.14613795</v>
      </c>
      <c r="L4003" s="444">
        <f t="shared" ca="1" si="177"/>
        <v>-84385513795.219238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-84385513795.219238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-351606307.48008013</v>
      </c>
      <c r="L4004" s="444">
        <f t="shared" ca="1" si="177"/>
        <v>-84737120102.699326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-84737120102.699326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-353071333.76124716</v>
      </c>
      <c r="L4005" s="444">
        <f t="shared" ca="1" si="177"/>
        <v>-85090191436.460571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-85090191436.460571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-354542464.31858569</v>
      </c>
      <c r="L4006" s="444">
        <f t="shared" ca="1" si="177"/>
        <v>-85444733900.77916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-85444733900.77916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-356019724.5865798</v>
      </c>
      <c r="L4007" s="444">
        <f t="shared" ca="1" si="177"/>
        <v>-85800753625.365738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-85800753625.365738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-357503140.1056906</v>
      </c>
      <c r="L4008" s="444">
        <f t="shared" ca="1" si="177"/>
        <v>-86158256765.471436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-86158256765.471436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-358992736.52279764</v>
      </c>
      <c r="L4009" s="444">
        <f t="shared" ca="1" si="177"/>
        <v>-86517249501.994232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-86517249501.994232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-360488539.59164262</v>
      </c>
      <c r="L4010" s="444">
        <f t="shared" ca="1" si="177"/>
        <v>-86877738041.585876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-86877738041.585876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-361990575.17327446</v>
      </c>
      <c r="L4011" s="444">
        <f t="shared" ca="1" si="177"/>
        <v>-87239728616.759155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-87239728616.759155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-363498869.23649645</v>
      </c>
      <c r="L4012" s="444">
        <f t="shared" ca="1" si="177"/>
        <v>-87603227485.995651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-87603227485.995651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-365013447.85831523</v>
      </c>
      <c r="L4013" s="444">
        <f t="shared" ca="1" si="177"/>
        <v>-87968240933.853973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-87968240933.853973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-366534337.22439158</v>
      </c>
      <c r="L4014" s="444">
        <f t="shared" ca="1" si="177"/>
        <v>-88334775271.078369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-88334775271.078369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-368061563.62949318</v>
      </c>
      <c r="L4015" s="444">
        <f t="shared" ca="1" si="177"/>
        <v>-88702836834.707855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-88702836834.707855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-369595153.47794938</v>
      </c>
      <c r="L4016" s="444">
        <f t="shared" ca="1" si="177"/>
        <v>-89072431988.185806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-89072431988.185806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-371135133.28410751</v>
      </c>
      <c r="L4017" s="444">
        <f t="shared" ca="1" si="177"/>
        <v>-89443567121.46991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-89443567121.46991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-372681529.6727913</v>
      </c>
      <c r="L4018" s="444">
        <f t="shared" ca="1" si="177"/>
        <v>-89816248651.1427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-89816248651.1427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-374234369.37976122</v>
      </c>
      <c r="L4019" s="444">
        <f t="shared" ca="1" si="177"/>
        <v>-90190483020.522461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-90190483020.522461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-375793679.25217694</v>
      </c>
      <c r="L4020" s="444">
        <f t="shared" ca="1" si="177"/>
        <v>-90566276699.774643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-90566276699.774643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-377359486.24906099</v>
      </c>
      <c r="L4021" s="444">
        <f t="shared" ca="1" si="177"/>
        <v>-90943636186.023697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-90943636186.023697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-378931817.44176543</v>
      </c>
      <c r="L4022" s="444">
        <f t="shared" ca="1" si="177"/>
        <v>-91322568003.465469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-91322568003.465469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-380510700.01443946</v>
      </c>
      <c r="L4023" s="444">
        <f t="shared" ca="1" si="177"/>
        <v>-91703078703.479904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-91703078703.479904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-382096161.2644996</v>
      </c>
      <c r="L4024" s="444">
        <f t="shared" ca="1" si="177"/>
        <v>-92085174864.7444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-92085174864.7444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-383688228.60310167</v>
      </c>
      <c r="L4025" s="444">
        <f t="shared" ca="1" si="177"/>
        <v>-92468863093.347504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-92468863093.347504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-385286929.55561459</v>
      </c>
      <c r="L4026" s="444">
        <f t="shared" ca="1" si="177"/>
        <v>-92854150022.903122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-92854150022.903122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-386892291.76209635</v>
      </c>
      <c r="L4027" s="444">
        <f t="shared" ca="1" si="177"/>
        <v>-93241042314.665222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-93241042314.665222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-388504342.97777176</v>
      </c>
      <c r="L4028" s="444">
        <f t="shared" ca="1" si="177"/>
        <v>-93629546657.64299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-93629546657.64299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-390123111.07351243</v>
      </c>
      <c r="L4029" s="444">
        <f t="shared" ca="1" si="177"/>
        <v>-94019669768.716507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-94019669768.716507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-391748624.03631878</v>
      </c>
      <c r="L4030" s="444">
        <f t="shared" ca="1" si="177"/>
        <v>-94411418392.752823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-94411418392.752823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-393380909.96980345</v>
      </c>
      <c r="L4031" s="444">
        <f t="shared" ca="1" si="177"/>
        <v>-94804799302.722626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-94804799302.722626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-395019997.09467763</v>
      </c>
      <c r="L4032" s="444">
        <f t="shared" ca="1" si="177"/>
        <v>-95199819299.817307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-95199819299.817307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-396665913.74923879</v>
      </c>
      <c r="L4033" s="444">
        <f t="shared" ca="1" si="177"/>
        <v>-95596485213.566544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-95596485213.566544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-398318688.38986057</v>
      </c>
      <c r="L4034" s="444">
        <f t="shared" ca="1" si="177"/>
        <v>-95994803901.956406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-95994803901.956406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-399978349.59148502</v>
      </c>
      <c r="L4035" s="444">
        <f t="shared" ca="1" si="177"/>
        <v>-96394782251.547897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-96394782251.547897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-401644926.04811621</v>
      </c>
      <c r="L4036" s="444">
        <f t="shared" ca="1" si="177"/>
        <v>-96796427177.596008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-96796427177.596008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-403318446.57331669</v>
      </c>
      <c r="L4037" s="444">
        <f t="shared" ca="1" si="177"/>
        <v>-97199745624.169327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-97199745624.169327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-404998940.1007055</v>
      </c>
      <c r="L4038" s="444">
        <f t="shared" ca="1" si="177"/>
        <v>-97604744564.270035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-97604744564.270035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-406686435.68445849</v>
      </c>
      <c r="L4039" s="444">
        <f t="shared" ca="1" si="177"/>
        <v>-98011430999.954498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-98011430999.954498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-408380962.4998104</v>
      </c>
      <c r="L4040" s="444">
        <f t="shared" ca="1" si="177"/>
        <v>-98419811962.454315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-98419811962.454315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-410082549.84355962</v>
      </c>
      <c r="L4041" s="444">
        <f t="shared" ca="1" si="177"/>
        <v>-98829894512.297882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-98829894512.297882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-411791227.13457453</v>
      </c>
      <c r="L4042" s="444">
        <f t="shared" ca="1" si="177"/>
        <v>-99241685739.432449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-99241685739.432449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-413507023.91430187</v>
      </c>
      <c r="L4043" s="444">
        <f t="shared" ca="1" si="177"/>
        <v>-99655192763.346756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-99655192763.346756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-415229969.84727812</v>
      </c>
      <c r="L4044" s="444">
        <f t="shared" ca="1" si="177"/>
        <v>-100070422733.19403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-100070422733.19403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-416960094.72164178</v>
      </c>
      <c r="L4045" s="444">
        <f t="shared" ca="1" si="177"/>
        <v>-100487382827.91568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-100487382827.91568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-418697428.44964868</v>
      </c>
      <c r="L4046" s="444">
        <f t="shared" ca="1" si="177"/>
        <v>-100906080256.36533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-100906080256.36533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-420442001.06818885</v>
      </c>
      <c r="L4047" s="444">
        <f t="shared" ca="1" si="177"/>
        <v>-101326522257.43352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-101326522257.43352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-422193842.73930633</v>
      </c>
      <c r="L4048" s="444">
        <f t="shared" ca="1" si="177"/>
        <v>-101748716100.17282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-101748716100.17282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-423952983.75072008</v>
      </c>
      <c r="L4049" s="444">
        <f t="shared" ca="1" si="177"/>
        <v>-102172669083.92354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-102172669083.92354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-425719454.51634806</v>
      </c>
      <c r="L4050" s="444">
        <f t="shared" ca="1" si="177"/>
        <v>-102598388538.43988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-102598388538.43988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-427493285.57683283</v>
      </c>
      <c r="L4051" s="444">
        <f t="shared" ca="1" si="177"/>
        <v>-103025881824.01671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-103025881824.01671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-429274507.60006964</v>
      </c>
      <c r="L4052" s="444">
        <f t="shared" ca="1" si="177"/>
        <v>-103455156331.61678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-103455156331.61678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-431063151.38173658</v>
      </c>
      <c r="L4053" s="444">
        <f t="shared" ca="1" si="177"/>
        <v>-103886219482.9985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-103886219482.9985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-432859247.8458271</v>
      </c>
      <c r="L4054" s="444">
        <f t="shared" ca="1" si="177"/>
        <v>-104319078730.84433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-104319078730.84433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-434662828.04518467</v>
      </c>
      <c r="L4055" s="444">
        <f t="shared" ca="1" si="177"/>
        <v>-104753741558.88951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-104753741558.88951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-436473923.16203964</v>
      </c>
      <c r="L4056" s="444">
        <f t="shared" ca="1" si="177"/>
        <v>-105190215482.05154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-105190215482.05154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-438292564.50854808</v>
      </c>
      <c r="L4057" s="444">
        <f t="shared" ca="1" si="177"/>
        <v>-105628508046.56009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-105628508046.56009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-440118783.52733368</v>
      </c>
      <c r="L4058" s="444">
        <f t="shared" ca="1" si="177"/>
        <v>-106068626830.08742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-106068626830.08742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-441952611.79203087</v>
      </c>
      <c r="L4059" s="444">
        <f t="shared" ca="1" si="177"/>
        <v>-106510579441.87946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-106510579441.87946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-443794081.00783104</v>
      </c>
      <c r="L4060" s="444">
        <f t="shared" ca="1" si="177"/>
        <v>-106954373522.88728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-106954373522.88728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-445643223.01203036</v>
      </c>
      <c r="L4061" s="444">
        <f t="shared" ca="1" si="177"/>
        <v>-107400016745.89931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-107400016745.89931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-447500069.77458042</v>
      </c>
      <c r="L4062" s="444">
        <f t="shared" ca="1" si="177"/>
        <v>-107847516815.67389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-107847516815.67389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-449364653.39864117</v>
      </c>
      <c r="L4063" s="444">
        <f t="shared" ca="1" si="177"/>
        <v>-108296881469.07253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-108296881469.07253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-451237006.12113553</v>
      </c>
      <c r="L4064" s="444">
        <f t="shared" ca="1" si="177"/>
        <v>-108748118475.19366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-108748118475.19366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-453117160.31330687</v>
      </c>
      <c r="L4065" s="444">
        <f t="shared" ca="1" si="177"/>
        <v>-109201235635.50697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-109201235635.50697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-455005148.48127908</v>
      </c>
      <c r="L4066" s="444">
        <f t="shared" ca="1" si="177"/>
        <v>-109656240783.98825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-109656240783.98825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-456901003.26661777</v>
      </c>
      <c r="L4067" s="444">
        <f t="shared" ca="1" si="177"/>
        <v>-110113141787.25487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-110113141787.25487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-458804757.4468953</v>
      </c>
      <c r="L4068" s="444">
        <f t="shared" ca="1" si="177"/>
        <v>-110571946544.70177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-110571946544.70177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-460716443.93625736</v>
      </c>
      <c r="L4069" s="444">
        <f t="shared" ca="1" si="177"/>
        <v>-111032662988.63803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-111032662988.63803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-462636095.78599185</v>
      </c>
      <c r="L4070" s="444">
        <f t="shared" ca="1" si="177"/>
        <v>-111495299084.42403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-111495299084.42403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-464563746.18510008</v>
      </c>
      <c r="L4071" s="444">
        <f t="shared" ca="1" si="177"/>
        <v>-111959862830.60913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-111959862830.60913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-466499428.4608714</v>
      </c>
      <c r="L4072" s="444">
        <f t="shared" ca="1" si="177"/>
        <v>-112426362259.07001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-112426362259.07001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-468443176.07945842</v>
      </c>
      <c r="L4073" s="444">
        <f t="shared" ca="1" si="177"/>
        <v>-112894805435.14946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-112894805435.14946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-470395022.64645606</v>
      </c>
      <c r="L4074" s="444">
        <f t="shared" ca="1" si="177"/>
        <v>-113365200457.79591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-113365200457.79591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-472355001.90748292</v>
      </c>
      <c r="L4075" s="444">
        <f t="shared" ca="1" si="177"/>
        <v>-113837555459.7034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-113837555459.7034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-474323147.74876422</v>
      </c>
      <c r="L4076" s="444">
        <f t="shared" ca="1" si="177"/>
        <v>-114311878607.45216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-114311878607.45216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-476299494.19771737</v>
      </c>
      <c r="L4077" s="444">
        <f t="shared" ca="1" si="177"/>
        <v>-114788178101.64989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-114788178101.64989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-478284075.42354119</v>
      </c>
      <c r="L4078" s="444">
        <f t="shared" ca="1" si="177"/>
        <v>-115266462177.07343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-115266462177.07343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-480276925.7378059</v>
      </c>
      <c r="L4079" s="444">
        <f t="shared" ca="1" si="177"/>
        <v>-115746739102.81123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-115746739102.81123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-482278079.59504688</v>
      </c>
      <c r="L4080" s="444">
        <f t="shared" ca="1" si="177"/>
        <v>-116229017182.40628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-116229017182.40628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-484287571.59335947</v>
      </c>
      <c r="L4081" s="444">
        <f t="shared" ca="1" si="177"/>
        <v>-116713304753.99963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-116713304753.99963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-486305436.47499847</v>
      </c>
      <c r="L4082" s="444">
        <f t="shared" ca="1" si="177"/>
        <v>-117199610190.47464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-117199610190.47464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-488331709.12697768</v>
      </c>
      <c r="L4083" s="444">
        <f t="shared" ca="1" si="177"/>
        <v>-117687941899.60162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-117687941899.60162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-490366424.58167344</v>
      </c>
      <c r="L4084" s="444">
        <f t="shared" ca="1" si="177"/>
        <v>-118178308324.1833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-118178308324.1833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-492409618.01743048</v>
      </c>
      <c r="L4085" s="444">
        <f t="shared" ca="1" si="177"/>
        <v>-118670717942.20073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-118670717942.20073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-494461324.75916976</v>
      </c>
      <c r="L4086" s="444">
        <f t="shared" ca="1" si="177"/>
        <v>-119165179266.9599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-119165179266.9599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-496521580.27899957</v>
      </c>
      <c r="L4087" s="444">
        <f t="shared" ca="1" si="177"/>
        <v>-119661700847.23891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-119661700847.23891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-498590420.19682878</v>
      </c>
      <c r="L4088" s="444">
        <f t="shared" ref="L4088:L4342" ca="1" si="182">I4088-J4088+K4088</f>
        <v>-120160291267.43573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-120160291267.43573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-500667880.2809822</v>
      </c>
      <c r="L4089" s="444">
        <f t="shared" ca="1" si="182"/>
        <v>-120660959147.71671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-120660959147.71671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-502753996.44881958</v>
      </c>
      <c r="L4090" s="444">
        <f t="shared" ca="1" si="182"/>
        <v>-121163713144.16553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-121163713144.16553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-504848804.76735628</v>
      </c>
      <c r="L4091" s="444">
        <f t="shared" ca="1" si="182"/>
        <v>-121668561948.93288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-121668561948.93288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-506952341.45388699</v>
      </c>
      <c r="L4092" s="444">
        <f t="shared" ca="1" si="182"/>
        <v>-122175514290.38676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-122175514290.38676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-509064642.87661153</v>
      </c>
      <c r="L4093" s="444">
        <f t="shared" ca="1" si="182"/>
        <v>-122684578933.26338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-122684578933.26338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-511185745.55526406</v>
      </c>
      <c r="L4094" s="444">
        <f t="shared" ca="1" si="182"/>
        <v>-123195764678.81865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-123195764678.81865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-513315686.16174436</v>
      </c>
      <c r="L4095" s="444">
        <f t="shared" ca="1" si="182"/>
        <v>-123709080364.98039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-123709080364.98039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-515454501.52075166</v>
      </c>
      <c r="L4096" s="444">
        <f t="shared" ca="1" si="182"/>
        <v>-124224534866.50114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-124224534866.50114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-517602228.61042142</v>
      </c>
      <c r="L4097" s="444">
        <f t="shared" ca="1" si="182"/>
        <v>-124742137095.11157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-124742137095.11157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-519758904.5629648</v>
      </c>
      <c r="L4098" s="444">
        <f t="shared" ca="1" si="182"/>
        <v>-125261895999.67453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-125261895999.67453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-521924566.66531062</v>
      </c>
      <c r="L4099" s="444">
        <f t="shared" ca="1" si="182"/>
        <v>-125783820566.33984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-125783820566.33984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-524099252.35974938</v>
      </c>
      <c r="L4100" s="444">
        <f t="shared" ca="1" si="182"/>
        <v>-126307919818.6996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-126307919818.6996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-526282999.24458158</v>
      </c>
      <c r="L4101" s="444">
        <f t="shared" ca="1" si="182"/>
        <v>-126834202817.94418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-126834202817.94418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-528475845.07476741</v>
      </c>
      <c r="L4102" s="444">
        <f t="shared" ca="1" si="182"/>
        <v>-127362678663.01895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-127362678663.01895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-530677827.76257896</v>
      </c>
      <c r="L4103" s="444">
        <f t="shared" ca="1" si="182"/>
        <v>-127893356490.78152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-127893356490.78152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-532888985.37825626</v>
      </c>
      <c r="L4104" s="444">
        <f t="shared" ca="1" si="182"/>
        <v>-128426245476.15977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-128426245476.15977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-535109356.15066564</v>
      </c>
      <c r="L4105" s="444">
        <f t="shared" ca="1" si="182"/>
        <v>-128961354832.31044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-128961354832.31044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-537338978.46796012</v>
      </c>
      <c r="L4106" s="444">
        <f t="shared" ca="1" si="182"/>
        <v>-129498693810.7784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-129498693810.7784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-539577890.87824333</v>
      </c>
      <c r="L4107" s="444">
        <f t="shared" ca="1" si="182"/>
        <v>-130038271701.65665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-130038271701.65665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-541826132.09023607</v>
      </c>
      <c r="L4108" s="444">
        <f t="shared" ca="1" si="182"/>
        <v>-130580097833.74689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-130580097833.74689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-544083740.97394538</v>
      </c>
      <c r="L4109" s="444">
        <f t="shared" ca="1" si="182"/>
        <v>-131124181574.72083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-131124181574.72083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-546350756.56133676</v>
      </c>
      <c r="L4110" s="444">
        <f t="shared" ca="1" si="182"/>
        <v>-131670532331.28217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-131670532331.28217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-548627218.04700911</v>
      </c>
      <c r="L4111" s="444">
        <f t="shared" ca="1" si="182"/>
        <v>-132219159549.32918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-132219159549.32918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-550913164.78887153</v>
      </c>
      <c r="L4112" s="444">
        <f t="shared" ca="1" si="182"/>
        <v>-132770072714.11804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-132770072714.11804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-553208636.30882514</v>
      </c>
      <c r="L4113" s="444">
        <f t="shared" ca="1" si="182"/>
        <v>-133323281350.42686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-133323281350.42686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-555513672.29344523</v>
      </c>
      <c r="L4114" s="444">
        <f t="shared" ca="1" si="182"/>
        <v>-133878795022.72031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-133878795022.72031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-557828312.59466791</v>
      </c>
      <c r="L4115" s="444">
        <f t="shared" ca="1" si="182"/>
        <v>-134436623335.31497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-134436623335.31497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-560152597.230479</v>
      </c>
      <c r="L4116" s="444">
        <f t="shared" ca="1" si="182"/>
        <v>-134996775932.54546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-134996775932.54546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-562486566.38560605</v>
      </c>
      <c r="L4117" s="444">
        <f t="shared" ca="1" si="182"/>
        <v>-135559262498.93106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-135559262498.93106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-564830260.41221273</v>
      </c>
      <c r="L4118" s="444">
        <f t="shared" ca="1" si="182"/>
        <v>-136124092759.34328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-136124092759.34328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-567183719.83059692</v>
      </c>
      <c r="L4119" s="444">
        <f t="shared" ca="1" si="182"/>
        <v>-136691276479.17387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-136691276479.17387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-569546985.32989109</v>
      </c>
      <c r="L4120" s="444">
        <f t="shared" ca="1" si="182"/>
        <v>-137260823464.50377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-137260823464.50377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-571920097.76876569</v>
      </c>
      <c r="L4121" s="444">
        <f t="shared" ca="1" si="182"/>
        <v>-137832743562.27252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-137832743562.27252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-574303098.17613554</v>
      </c>
      <c r="L4122" s="444">
        <f t="shared" ca="1" si="182"/>
        <v>-138407046660.44867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-138407046660.44867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-576696027.75186944</v>
      </c>
      <c r="L4123" s="444">
        <f t="shared" ca="1" si="182"/>
        <v>-138983742688.20053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-138983742688.20053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-579098927.86750221</v>
      </c>
      <c r="L4124" s="444">
        <f t="shared" ca="1" si="182"/>
        <v>-139562841616.06802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-139562841616.06802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-581511840.06695008</v>
      </c>
      <c r="L4125" s="444">
        <f t="shared" ca="1" si="182"/>
        <v>-140144353456.13498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-140144353456.13498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-583934806.06722903</v>
      </c>
      <c r="L4126" s="444">
        <f t="shared" ca="1" si="182"/>
        <v>-140728288262.20221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-140728288262.20221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-586367867.7591759</v>
      </c>
      <c r="L4127" s="444">
        <f t="shared" ca="1" si="182"/>
        <v>-141314656129.9614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-141314656129.9614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-588811067.20817244</v>
      </c>
      <c r="L4128" s="444">
        <f t="shared" ca="1" si="182"/>
        <v>-141903467197.16956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-141903467197.16956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-591264446.65487313</v>
      </c>
      <c r="L4129" s="444">
        <f t="shared" ca="1" si="182"/>
        <v>-142494731643.82443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-142494731643.82443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-593728048.51593518</v>
      </c>
      <c r="L4130" s="444">
        <f t="shared" ca="1" si="182"/>
        <v>-143088459692.34036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-143088459692.34036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-596201915.38475156</v>
      </c>
      <c r="L4131" s="444">
        <f t="shared" ca="1" si="182"/>
        <v>-143684661607.72513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-143684661607.72513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-598686090.03218806</v>
      </c>
      <c r="L4132" s="444">
        <f t="shared" ca="1" si="182"/>
        <v>-144283347697.75732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-144283347697.75732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-601180615.40732217</v>
      </c>
      <c r="L4133" s="444">
        <f t="shared" ca="1" si="182"/>
        <v>-144884528313.16464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-144884528313.16464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-603685534.63818598</v>
      </c>
      <c r="L4134" s="444">
        <f t="shared" ca="1" si="182"/>
        <v>-145488213847.80283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-145488213847.80283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-606200891.03251171</v>
      </c>
      <c r="L4135" s="444">
        <f t="shared" ca="1" si="182"/>
        <v>-146094414738.83533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-146094414738.83533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-608726728.07848048</v>
      </c>
      <c r="L4136" s="444">
        <f t="shared" ca="1" si="182"/>
        <v>-146703141466.91382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-146703141466.91382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-611263089.44547427</v>
      </c>
      <c r="L4137" s="444">
        <f t="shared" ca="1" si="182"/>
        <v>-147314404556.35928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-147314404556.35928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-613810018.98483038</v>
      </c>
      <c r="L4138" s="444">
        <f t="shared" ca="1" si="182"/>
        <v>-147928214575.34412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-147928214575.34412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-616367560.73060048</v>
      </c>
      <c r="L4139" s="444">
        <f t="shared" ca="1" si="182"/>
        <v>-148544582136.07471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-148544582136.07471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-618935758.90031123</v>
      </c>
      <c r="L4140" s="444">
        <f t="shared" ca="1" si="182"/>
        <v>-149163517894.97501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-149163517894.97501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-621514657.89572918</v>
      </c>
      <c r="L4141" s="444">
        <f t="shared" ca="1" si="182"/>
        <v>-149785032552.87073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-149785032552.87073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-624104302.30362797</v>
      </c>
      <c r="L4142" s="444">
        <f t="shared" ca="1" si="182"/>
        <v>-150409136855.17435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-150409136855.17435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-626704736.89655972</v>
      </c>
      <c r="L4143" s="444">
        <f t="shared" ca="1" si="182"/>
        <v>-151035841592.07089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-151035841592.07089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-629316006.63362873</v>
      </c>
      <c r="L4144" s="444">
        <f t="shared" ca="1" si="182"/>
        <v>-151665157598.70453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-151665157598.70453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-631938156.66126883</v>
      </c>
      <c r="L4145" s="444">
        <f t="shared" ca="1" si="182"/>
        <v>-152297095755.36578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-152297095755.36578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-634571232.31402409</v>
      </c>
      <c r="L4146" s="444">
        <f t="shared" ca="1" si="182"/>
        <v>-152931666987.67981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-152931666987.67981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-637215279.11533248</v>
      </c>
      <c r="L4147" s="444">
        <f t="shared" ca="1" si="182"/>
        <v>-153568882266.79514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-153568882266.79514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-639870342.77831304</v>
      </c>
      <c r="L4148" s="444">
        <f t="shared" ca="1" si="182"/>
        <v>-154208752609.57346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-154208752609.57346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-642536469.20655608</v>
      </c>
      <c r="L4149" s="444">
        <f t="shared" ca="1" si="182"/>
        <v>-154851289078.78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-154851289078.78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-645213704.49491668</v>
      </c>
      <c r="L4150" s="444">
        <f t="shared" ca="1" si="182"/>
        <v>-155496502783.2749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-155496502783.2749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-647902094.93031204</v>
      </c>
      <c r="L4151" s="444">
        <f t="shared" ca="1" si="182"/>
        <v>-156144404878.2052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-156144404878.2052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-650601686.99252164</v>
      </c>
      <c r="L4152" s="444">
        <f t="shared" ca="1" si="182"/>
        <v>-156795006565.19772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-156795006565.19772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-653312527.35499048</v>
      </c>
      <c r="L4153" s="444">
        <f t="shared" ca="1" si="182"/>
        <v>-157448319092.5527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-157448319092.5527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-656034662.88563621</v>
      </c>
      <c r="L4154" s="444">
        <f t="shared" ca="1" si="182"/>
        <v>-158104353755.43835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-158104353755.43835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-658768140.64765978</v>
      </c>
      <c r="L4155" s="444">
        <f t="shared" ca="1" si="182"/>
        <v>-158763121896.08603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-158763121896.08603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-661513007.90035844</v>
      </c>
      <c r="L4156" s="444">
        <f t="shared" ca="1" si="182"/>
        <v>-159424634903.98639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-159424634903.98639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-664269312.09994328</v>
      </c>
      <c r="L4157" s="444">
        <f t="shared" ca="1" si="182"/>
        <v>-160088904216.08633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-160088904216.08633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-667037100.90035975</v>
      </c>
      <c r="L4158" s="444">
        <f t="shared" ca="1" si="182"/>
        <v>-160755941316.98669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-160755941316.98669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-669816422.15411127</v>
      </c>
      <c r="L4159" s="444">
        <f t="shared" ca="1" si="182"/>
        <v>-161425757739.14081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-161425757739.14081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-672607323.91308665</v>
      </c>
      <c r="L4160" s="444">
        <f t="shared" ca="1" si="182"/>
        <v>-162098365063.05389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-162098365063.05389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-675409854.42939126</v>
      </c>
      <c r="L4161" s="444">
        <f t="shared" ca="1" si="182"/>
        <v>-162773774917.48328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-162773774917.48328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-678224062.15618026</v>
      </c>
      <c r="L4162" s="444">
        <f t="shared" ca="1" si="182"/>
        <v>-163451998979.63947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-163451998979.63947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-681049995.74849772</v>
      </c>
      <c r="L4163" s="444">
        <f t="shared" ca="1" si="182"/>
        <v>-164133048975.38797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-164133048975.38797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-683887704.06411648</v>
      </c>
      <c r="L4164" s="444">
        <f t="shared" ca="1" si="182"/>
        <v>-164816936679.45209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-164816936679.45209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-686737236.16438365</v>
      </c>
      <c r="L4165" s="444">
        <f t="shared" ca="1" si="182"/>
        <v>-165503673915.61649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-165503673915.61649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-689598641.31506872</v>
      </c>
      <c r="L4166" s="444">
        <f t="shared" ca="1" si="182"/>
        <v>-166193272556.93155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-166193272556.93155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-692471968.9872148</v>
      </c>
      <c r="L4167" s="444">
        <f t="shared" ca="1" si="182"/>
        <v>-166885744525.91876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-166885744525.91876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-695357268.85799479</v>
      </c>
      <c r="L4168" s="444">
        <f t="shared" ca="1" si="182"/>
        <v>-167581101794.77676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-167581101794.77676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-698254590.81156981</v>
      </c>
      <c r="L4169" s="444">
        <f t="shared" ca="1" si="182"/>
        <v>-168279356385.58835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-168279356385.58835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-701163984.93995142</v>
      </c>
      <c r="L4170" s="444">
        <f t="shared" ca="1" si="182"/>
        <v>-168980520370.52829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-168980520370.52829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-704085501.54386783</v>
      </c>
      <c r="L4171" s="444">
        <f t="shared" ca="1" si="182"/>
        <v>-169684605872.07214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-169684605872.07214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-707019191.13363397</v>
      </c>
      <c r="L4172" s="444">
        <f t="shared" ca="1" si="182"/>
        <v>-170391625063.20578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-170391625063.20578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-709965104.43002403</v>
      </c>
      <c r="L4173" s="444">
        <f t="shared" ca="1" si="182"/>
        <v>-171101590167.6358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-171101590167.6358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-712923292.36514914</v>
      </c>
      <c r="L4174" s="444">
        <f t="shared" ca="1" si="182"/>
        <v>-171814513460.00095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-171814513460.00095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-715893806.08333731</v>
      </c>
      <c r="L4175" s="444">
        <f t="shared" ca="1" si="182"/>
        <v>-172530407266.08429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-172530407266.08429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-718876696.94201791</v>
      </c>
      <c r="L4176" s="444">
        <f t="shared" ca="1" si="182"/>
        <v>-173249283963.02631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-173249283963.02631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-721872016.5126096</v>
      </c>
      <c r="L4177" s="444">
        <f t="shared" ca="1" si="182"/>
        <v>-173971155979.53891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-173971155979.53891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-724879816.58141208</v>
      </c>
      <c r="L4178" s="444">
        <f t="shared" ca="1" si="182"/>
        <v>-174696035796.12033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-174696035796.12033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-727900149.15050137</v>
      </c>
      <c r="L4179" s="444">
        <f t="shared" ca="1" si="182"/>
        <v>-175423935945.27084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-175423935945.27084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-730933066.43862855</v>
      </c>
      <c r="L4180" s="444">
        <f t="shared" ca="1" si="182"/>
        <v>-176154869011.70947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-176154869011.70947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-733978620.88212276</v>
      </c>
      <c r="L4181" s="444">
        <f t="shared" ca="1" si="182"/>
        <v>-176888847632.59158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-176888847632.59158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-737036865.13579822</v>
      </c>
      <c r="L4182" s="444">
        <f t="shared" ca="1" si="182"/>
        <v>-177625884497.72739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-177625884497.72739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-740107852.0738641</v>
      </c>
      <c r="L4183" s="444">
        <f t="shared" ca="1" si="182"/>
        <v>-178365992349.80124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-178365992349.80124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-743191634.79083848</v>
      </c>
      <c r="L4184" s="444">
        <f t="shared" ca="1" si="182"/>
        <v>-179109183984.59207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-179109183984.59207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-746288266.60246694</v>
      </c>
      <c r="L4185" s="444">
        <f t="shared" ca="1" si="182"/>
        <v>-179855472251.19455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-179855472251.19455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-749397801.04664397</v>
      </c>
      <c r="L4186" s="444">
        <f t="shared" ca="1" si="182"/>
        <v>-180604870052.24118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-180604870052.24118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-752520291.88433826</v>
      </c>
      <c r="L4187" s="444">
        <f t="shared" ca="1" si="182"/>
        <v>-181357390344.12552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-181357390344.12552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-755655793.10052299</v>
      </c>
      <c r="L4188" s="444">
        <f t="shared" ca="1" si="182"/>
        <v>-182113046137.22604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-182113046137.22604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-758804358.90510845</v>
      </c>
      <c r="L4189" s="444">
        <f t="shared" ca="1" si="182"/>
        <v>-182871850496.13116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-182871850496.13116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-761966043.7338798</v>
      </c>
      <c r="L4190" s="444">
        <f t="shared" ca="1" si="182"/>
        <v>-183633816539.86505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-183633816539.86505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-765140902.24943769</v>
      </c>
      <c r="L4191" s="444">
        <f t="shared" ca="1" si="182"/>
        <v>-184398957442.1145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-184398957442.1145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-768328989.34214377</v>
      </c>
      <c r="L4192" s="444">
        <f t="shared" ca="1" si="182"/>
        <v>-185167286431.45663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-185167286431.45663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-771530360.1310693</v>
      </c>
      <c r="L4193" s="444">
        <f t="shared" ca="1" si="182"/>
        <v>-185938816791.58771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-185938816791.58771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-774745069.96494877</v>
      </c>
      <c r="L4194" s="444">
        <f t="shared" ca="1" si="182"/>
        <v>-186713561861.55264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-186713561861.55264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-777973174.423136</v>
      </c>
      <c r="L4195" s="444">
        <f t="shared" ca="1" si="182"/>
        <v>-187491535035.97577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-187491535035.97577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-781214729.31656575</v>
      </c>
      <c r="L4196" s="444">
        <f t="shared" ca="1" si="182"/>
        <v>-188272749765.29233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-188272749765.29233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-784469790.68871808</v>
      </c>
      <c r="L4197" s="444">
        <f t="shared" ca="1" si="182"/>
        <v>-189057219555.98105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-189057219555.98105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-787738414.81658769</v>
      </c>
      <c r="L4198" s="444">
        <f t="shared" ca="1" si="182"/>
        <v>-189844957970.79764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-189844957970.79764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-791020658.21165681</v>
      </c>
      <c r="L4199" s="444">
        <f t="shared" ca="1" si="182"/>
        <v>-190635978629.00931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-190635978629.00931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-794316577.62087214</v>
      </c>
      <c r="L4200" s="444">
        <f t="shared" ca="1" si="182"/>
        <v>-191430295206.63019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-191430295206.63019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-797626230.0276258</v>
      </c>
      <c r="L4201" s="444">
        <f t="shared" ca="1" si="182"/>
        <v>-192227921436.65781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-192227921436.65781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-800949672.65274084</v>
      </c>
      <c r="L4202" s="444">
        <f t="shared" ca="1" si="182"/>
        <v>-193028871109.31055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-193028871109.31055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-804286962.95546055</v>
      </c>
      <c r="L4203" s="444">
        <f t="shared" ca="1" si="182"/>
        <v>-193833158072.26602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-193833158072.26602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-807638158.63444173</v>
      </c>
      <c r="L4204" s="444">
        <f t="shared" ca="1" si="182"/>
        <v>-194640796230.90045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-194640796230.90045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-811003317.62875187</v>
      </c>
      <c r="L4205" s="444">
        <f t="shared" ca="1" si="182"/>
        <v>-195451799548.52921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-195451799548.52921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-814382498.11887169</v>
      </c>
      <c r="L4206" s="444">
        <f t="shared" ca="1" si="182"/>
        <v>-196266182046.64807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-196266182046.64807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-817775758.5277003</v>
      </c>
      <c r="L4207" s="444">
        <f t="shared" ca="1" si="182"/>
        <v>-197083957805.17578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-197083957805.17578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-821183157.52156579</v>
      </c>
      <c r="L4208" s="444">
        <f t="shared" ca="1" si="182"/>
        <v>-197905140962.69736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-197905140962.69736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-824604754.01123893</v>
      </c>
      <c r="L4209" s="444">
        <f t="shared" ca="1" si="182"/>
        <v>-198729745716.70859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-198729745716.70859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-828040607.15295243</v>
      </c>
      <c r="L4210" s="444">
        <f t="shared" ca="1" si="182"/>
        <v>-199557786323.86154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-199557786323.86154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-831490776.34942305</v>
      </c>
      <c r="L4211" s="444">
        <f t="shared" ca="1" si="182"/>
        <v>-200389277100.21097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-200389277100.21097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-834955321.25087905</v>
      </c>
      <c r="L4212" s="444">
        <f t="shared" ca="1" si="182"/>
        <v>-201224232421.46185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-201224232421.46185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-838434301.756091</v>
      </c>
      <c r="L4213" s="444">
        <f t="shared" ca="1" si="182"/>
        <v>-202062666723.21796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-202062666723.21796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-841927778.01340818</v>
      </c>
      <c r="L4214" s="444">
        <f t="shared" ca="1" si="182"/>
        <v>-202904594501.23135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-202904594501.23135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-845435810.42179728</v>
      </c>
      <c r="L4215" s="444">
        <f t="shared" ca="1" si="182"/>
        <v>-203750030311.65314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-203750030311.65314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-848958459.63188803</v>
      </c>
      <c r="L4216" s="444">
        <f t="shared" ca="1" si="182"/>
        <v>-204598988771.28503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-204598988771.28503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-852495786.54702091</v>
      </c>
      <c r="L4217" s="444">
        <f t="shared" ca="1" si="182"/>
        <v>-205451484557.83206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-205451484557.83206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-856047852.32430029</v>
      </c>
      <c r="L4218" s="444">
        <f t="shared" ca="1" si="182"/>
        <v>-206307532410.15637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-206307532410.15637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-859614718.3756516</v>
      </c>
      <c r="L4219" s="444">
        <f t="shared" ca="1" si="182"/>
        <v>-207167147128.53201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-207167147128.53201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-863196446.36888337</v>
      </c>
      <c r="L4220" s="444">
        <f t="shared" ca="1" si="182"/>
        <v>-208030343574.90091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-208030343574.90091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-866793098.22875381</v>
      </c>
      <c r="L4221" s="444">
        <f t="shared" ca="1" si="182"/>
        <v>-208897136673.12967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-208897136673.12967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-870404736.1380403</v>
      </c>
      <c r="L4222" s="444">
        <f t="shared" ca="1" si="182"/>
        <v>-209767541409.2677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-209767541409.2677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-874031422.53861535</v>
      </c>
      <c r="L4223" s="444">
        <f t="shared" ca="1" si="182"/>
        <v>-210641572831.8063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-210641572831.8063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-877673220.13252628</v>
      </c>
      <c r="L4224" s="444">
        <f t="shared" ca="1" si="182"/>
        <v>-211519246051.93884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-211519246051.93884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-881330191.88307846</v>
      </c>
      <c r="L4225" s="444">
        <f t="shared" ca="1" si="182"/>
        <v>-212400576243.82193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-212400576243.82193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-885002401.01592469</v>
      </c>
      <c r="L4226" s="444">
        <f t="shared" ca="1" si="182"/>
        <v>-213285578644.83786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-213285578644.83786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-888689911.02015769</v>
      </c>
      <c r="L4227" s="444">
        <f t="shared" ca="1" si="182"/>
        <v>-214174268555.85803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-214174268555.85803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-892392785.64940846</v>
      </c>
      <c r="L4228" s="444">
        <f t="shared" ca="1" si="182"/>
        <v>-215066661341.50745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-215066661341.50745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-896111088.92294776</v>
      </c>
      <c r="L4229" s="444">
        <f t="shared" ca="1" si="182"/>
        <v>-215962772430.43039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-215962772430.43039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-899844885.12679315</v>
      </c>
      <c r="L4230" s="444">
        <f t="shared" ca="1" si="182"/>
        <v>-216862617315.55719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-216862617315.55719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-903594238.8148216</v>
      </c>
      <c r="L4231" s="444">
        <f t="shared" ca="1" si="182"/>
        <v>-217766211554.37201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-217766211554.37201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-907359214.80988336</v>
      </c>
      <c r="L4232" s="444">
        <f t="shared" ca="1" si="182"/>
        <v>-218673570769.18188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-218673570769.18188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-911139878.20492446</v>
      </c>
      <c r="L4233" s="444">
        <f t="shared" ca="1" si="182"/>
        <v>-219584710647.38681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-219584710647.38681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-914936294.36411154</v>
      </c>
      <c r="L4234" s="444">
        <f t="shared" ca="1" si="182"/>
        <v>-220499646941.75092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-220499646941.75092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-918748528.92396212</v>
      </c>
      <c r="L4235" s="444">
        <f t="shared" ca="1" si="182"/>
        <v>-221418395470.67487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-221418395470.67487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-922576647.79447854</v>
      </c>
      <c r="L4236" s="444">
        <f t="shared" ca="1" si="182"/>
        <v>-222340972118.46933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-222340972118.46933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-926420717.16028893</v>
      </c>
      <c r="L4237" s="444">
        <f t="shared" ca="1" si="182"/>
        <v>-223267392835.62961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-223267392835.62961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-930280803.48178995</v>
      </c>
      <c r="L4238" s="444">
        <f t="shared" ca="1" si="182"/>
        <v>-224197673639.11139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-224197673639.11139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-934156973.49629748</v>
      </c>
      <c r="L4239" s="444">
        <f t="shared" ca="1" si="182"/>
        <v>-225131830612.6077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-225131830612.6077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-938049294.2191987</v>
      </c>
      <c r="L4240" s="444">
        <f t="shared" ca="1" si="182"/>
        <v>-226069879906.8269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-226069879906.8269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-941957832.94511223</v>
      </c>
      <c r="L4241" s="444">
        <f t="shared" ca="1" si="182"/>
        <v>-227011837739.772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-227011837739.772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-945882657.24905002</v>
      </c>
      <c r="L4242" s="444">
        <f t="shared" ca="1" si="182"/>
        <v>-227957720397.02106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-227957720397.02106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-949823834.98758769</v>
      </c>
      <c r="L4243" s="444">
        <f t="shared" ca="1" si="182"/>
        <v>-228907544232.00864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-228907544232.00864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-953781434.30003583</v>
      </c>
      <c r="L4244" s="444">
        <f t="shared" ca="1" si="182"/>
        <v>-229861325666.30869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-229861325666.30869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-957755523.6096195</v>
      </c>
      <c r="L4245" s="444">
        <f t="shared" ca="1" si="182"/>
        <v>-230819081189.9183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-230819081189.9183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-961746171.62465954</v>
      </c>
      <c r="L4246" s="444">
        <f t="shared" ca="1" si="182"/>
        <v>-231780827361.54297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-231780827361.54297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-965753447.33976233</v>
      </c>
      <c r="L4247" s="444">
        <f t="shared" ca="1" si="182"/>
        <v>-232746580808.88272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-232746580808.88272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-969777420.0370115</v>
      </c>
      <c r="L4248" s="444">
        <f t="shared" ca="1" si="182"/>
        <v>-233716358228.91974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-233716358228.91974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-973818159.2871654</v>
      </c>
      <c r="L4249" s="444">
        <f t="shared" ca="1" si="182"/>
        <v>-234690176388.20691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-234690176388.20691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-977875734.95086229</v>
      </c>
      <c r="L4250" s="444">
        <f t="shared" ca="1" si="182"/>
        <v>-235668052123.15778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-235668052123.15778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-981950217.17982399</v>
      </c>
      <c r="L4251" s="444">
        <f t="shared" ca="1" si="182"/>
        <v>-236650002340.33759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-236650002340.33759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-986041676.4180733</v>
      </c>
      <c r="L4252" s="444">
        <f t="shared" ca="1" si="182"/>
        <v>-237636044016.75565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-237636044016.75565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-990150183.40314853</v>
      </c>
      <c r="L4253" s="444">
        <f t="shared" ca="1" si="182"/>
        <v>-238626194200.15878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-238626194200.15878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-994275809.16732824</v>
      </c>
      <c r="L4254" s="444">
        <f t="shared" ca="1" si="182"/>
        <v>-239620470009.32611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-239620470009.32611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-998418625.03885877</v>
      </c>
      <c r="L4255" s="444">
        <f t="shared" ca="1" si="182"/>
        <v>-240618888634.36496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-240618888634.36496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-1002578702.6431874</v>
      </c>
      <c r="L4256" s="444">
        <f t="shared" ca="1" si="182"/>
        <v>-241621467337.00815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-241621467337.00815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-1006756113.9042006</v>
      </c>
      <c r="L4257" s="444">
        <f t="shared" ca="1" si="182"/>
        <v>-242628223450.91235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-242628223450.91235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-1010950931.0454682</v>
      </c>
      <c r="L4258" s="444">
        <f t="shared" ca="1" si="182"/>
        <v>-243639174381.95782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-243639174381.95782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-1015163226.5914907</v>
      </c>
      <c r="L4259" s="444">
        <f t="shared" ca="1" si="182"/>
        <v>-244654337608.54932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-244654337608.54932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-1019393073.3689556</v>
      </c>
      <c r="L4260" s="444">
        <f t="shared" ca="1" si="182"/>
        <v>-245673730681.91827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-245673730681.91827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-1023640544.5079927</v>
      </c>
      <c r="L4261" s="444">
        <f t="shared" ca="1" si="182"/>
        <v>-246697371226.42627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-246697371226.42627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-1027905713.4434427</v>
      </c>
      <c r="L4262" s="444">
        <f t="shared" ca="1" si="182"/>
        <v>-247725276939.86972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-247725276939.86972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-1032188653.9161237</v>
      </c>
      <c r="L4263" s="444">
        <f t="shared" ca="1" si="182"/>
        <v>-248757465593.78586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-248757465593.78586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-1036489439.9741079</v>
      </c>
      <c r="L4264" s="444">
        <f t="shared" ca="1" si="182"/>
        <v>-249793955033.75998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-249793955033.75998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-1040808145.9739999</v>
      </c>
      <c r="L4265" s="444">
        <f t="shared" ca="1" si="182"/>
        <v>-250834763179.73398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-250834763179.73398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-1045144846.582225</v>
      </c>
      <c r="L4266" s="444">
        <f t="shared" ca="1" si="182"/>
        <v>-251879908026.31619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-251879908026.31619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-1049499616.7763175</v>
      </c>
      <c r="L4267" s="444">
        <f t="shared" ca="1" si="182"/>
        <v>-252929407643.0925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-252929407643.0925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-1053872531.8462187</v>
      </c>
      <c r="L4268" s="444">
        <f t="shared" ca="1" si="182"/>
        <v>-253983280174.93872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-253983280174.93872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-1058263667.3955781</v>
      </c>
      <c r="L4269" s="444">
        <f t="shared" ca="1" si="182"/>
        <v>-255041543842.33429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-255041543842.33429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-1062673099.3430595</v>
      </c>
      <c r="L4270" s="444">
        <f t="shared" ca="1" si="182"/>
        <v>-256104216941.67734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-256104216941.67734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-1067100903.9236555</v>
      </c>
      <c r="L4271" s="444">
        <f t="shared" ca="1" si="182"/>
        <v>-257171317845.60098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-257171317845.60098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-1071547157.6900041</v>
      </c>
      <c r="L4272" s="444">
        <f t="shared" ca="1" si="182"/>
        <v>-258242865003.29099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-258242865003.29099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-1076011937.5137124</v>
      </c>
      <c r="L4273" s="444">
        <f t="shared" ca="1" si="182"/>
        <v>-259318876940.80469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-259318876940.80469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-1080495320.5866861</v>
      </c>
      <c r="L4274" s="444">
        <f t="shared" ca="1" si="182"/>
        <v>-260399372261.39139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-260399372261.39139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-1084997384.4224641</v>
      </c>
      <c r="L4275" s="444">
        <f t="shared" ca="1" si="182"/>
        <v>-261484369645.81384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-261484369645.81384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-1089518206.8575578</v>
      </c>
      <c r="L4276" s="444">
        <f t="shared" ca="1" si="182"/>
        <v>-262573887852.67139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-262573887852.67139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-1094057866.0527973</v>
      </c>
      <c r="L4277" s="444">
        <f t="shared" ca="1" si="182"/>
        <v>-263667945718.72418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-263667945718.72418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-1098616440.494684</v>
      </c>
      <c r="L4278" s="444">
        <f t="shared" ca="1" si="182"/>
        <v>-264766562159.21887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-264766562159.21887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-1103194008.9967453</v>
      </c>
      <c r="L4279" s="444">
        <f t="shared" ca="1" si="182"/>
        <v>-265869756168.21561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-265869756168.21561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-1107790650.7008984</v>
      </c>
      <c r="L4280" s="444">
        <f t="shared" ca="1" si="182"/>
        <v>-266977546818.9165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-266977546818.9165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-1112406445.0788188</v>
      </c>
      <c r="L4281" s="444">
        <f t="shared" ca="1" si="182"/>
        <v>-268089953263.99533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-268089953263.99533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-1117041471.9333141</v>
      </c>
      <c r="L4282" s="444">
        <f t="shared" ca="1" si="182"/>
        <v>-269206994735.92865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-269206994735.92865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-1121695811.3997028</v>
      </c>
      <c r="L4283" s="444">
        <f t="shared" ca="1" si="182"/>
        <v>-270328690547.32834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-270328690547.32834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-1126369543.9472015</v>
      </c>
      <c r="L4284" s="444">
        <f t="shared" ca="1" si="182"/>
        <v>-271455060091.27554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-271455060091.27554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-1131062750.3803148</v>
      </c>
      <c r="L4285" s="444">
        <f t="shared" ca="1" si="182"/>
        <v>-272586122841.65585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-272586122841.65585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-1135775511.8402326</v>
      </c>
      <c r="L4286" s="444">
        <f t="shared" ca="1" si="182"/>
        <v>-273721898353.49609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-273721898353.49609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-1140507909.8062336</v>
      </c>
      <c r="L4287" s="444">
        <f t="shared" ca="1" si="182"/>
        <v>-274862406263.30234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-274862406263.30234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-1145260026.0970931</v>
      </c>
      <c r="L4288" s="444">
        <f t="shared" ca="1" si="182"/>
        <v>-276007666289.39941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-276007666289.39941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-1150031942.8724976</v>
      </c>
      <c r="L4289" s="444">
        <f t="shared" ca="1" si="182"/>
        <v>-277157698232.27191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-277157698232.27191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-1154823742.6344662</v>
      </c>
      <c r="L4290" s="444">
        <f t="shared" ca="1" si="182"/>
        <v>-278312521974.90637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-278312521974.90637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-1159635508.2287765</v>
      </c>
      <c r="L4291" s="444">
        <f t="shared" ca="1" si="182"/>
        <v>-279472157483.13513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-279472157483.13513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-1164467322.8463964</v>
      </c>
      <c r="L4292" s="444">
        <f t="shared" ca="1" si="182"/>
        <v>-280636624805.98151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-280636624805.98151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-1169319270.0249228</v>
      </c>
      <c r="L4293" s="444">
        <f t="shared" ca="1" si="182"/>
        <v>-281805944076.00641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-281805944076.00641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-1174191433.6500268</v>
      </c>
      <c r="L4294" s="444">
        <f t="shared" ca="1" si="182"/>
        <v>-282980135509.65643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-282980135509.65643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-1179083897.9569018</v>
      </c>
      <c r="L4295" s="444">
        <f t="shared" ca="1" si="182"/>
        <v>-284159219407.61334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-284159219407.61334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-1183996747.5317223</v>
      </c>
      <c r="L4296" s="444">
        <f t="shared" ca="1" si="182"/>
        <v>-285343216155.14508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-285343216155.14508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-1188930067.3131044</v>
      </c>
      <c r="L4297" s="444">
        <f t="shared" ca="1" si="182"/>
        <v>-286532146222.45819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-286532146222.45819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-1193883942.5935757</v>
      </c>
      <c r="L4298" s="444">
        <f t="shared" ca="1" si="182"/>
        <v>-287726030165.05176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-287726030165.05176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-1198858459.021049</v>
      </c>
      <c r="L4299" s="444">
        <f t="shared" ca="1" si="182"/>
        <v>-288924888624.07281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-288924888624.07281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-1203853702.6003034</v>
      </c>
      <c r="L4300" s="444">
        <f t="shared" ca="1" si="182"/>
        <v>-290128742326.6731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-290128742326.6731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-1208869759.6944711</v>
      </c>
      <c r="L4301" s="444">
        <f t="shared" ca="1" si="182"/>
        <v>-291337612086.36755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-291337612086.36755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-1213906717.0265315</v>
      </c>
      <c r="L4302" s="444">
        <f t="shared" ca="1" si="182"/>
        <v>-292551518803.3941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-292551518803.3941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-1218964661.6808088</v>
      </c>
      <c r="L4303" s="444">
        <f t="shared" ca="1" si="182"/>
        <v>-293770483465.07489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-293770483465.07489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-1224043681.1044786</v>
      </c>
      <c r="L4304" s="444">
        <f t="shared" ca="1" si="182"/>
        <v>-294994527146.17938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-294994527146.17938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-1229143863.1090808</v>
      </c>
      <c r="L4305" s="444">
        <f t="shared" ca="1" si="182"/>
        <v>-296223671009.28845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-296223671009.28845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-1234265295.8720353</v>
      </c>
      <c r="L4306" s="444">
        <f t="shared" ca="1" si="182"/>
        <v>-297457936305.16046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-297457936305.16046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-1239408067.9381685</v>
      </c>
      <c r="L4307" s="444">
        <f t="shared" ca="1" si="182"/>
        <v>-298697344373.09863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-298697344373.09863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-1244572268.2212443</v>
      </c>
      <c r="L4308" s="444">
        <f t="shared" ca="1" si="182"/>
        <v>-299941916641.31989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-299941916641.31989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-1249757986.0054996</v>
      </c>
      <c r="L4309" s="444">
        <f t="shared" ca="1" si="182"/>
        <v>-301191674627.32538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-301191674627.32538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-1254965310.9471891</v>
      </c>
      <c r="L4310" s="444">
        <f t="shared" ca="1" si="182"/>
        <v>-302446639938.27258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-302446639938.27258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-1260194333.0761356</v>
      </c>
      <c r="L4311" s="444">
        <f t="shared" ca="1" si="182"/>
        <v>-303706834271.34869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-303706834271.34869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-1265445142.7972863</v>
      </c>
      <c r="L4312" s="444">
        <f t="shared" ca="1" si="182"/>
        <v>-304972279414.146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-304972279414.146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-1270717830.8922749</v>
      </c>
      <c r="L4313" s="444">
        <f t="shared" ca="1" si="182"/>
        <v>-306242997245.03827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-306242997245.03827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-1276012488.5209928</v>
      </c>
      <c r="L4314" s="444">
        <f t="shared" ca="1" si="182"/>
        <v>-307519009733.55927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-307519009733.55927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-1281329207.2231636</v>
      </c>
      <c r="L4315" s="444">
        <f t="shared" ca="1" si="182"/>
        <v>-308800338940.78241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-308800338940.78241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-1286668078.9199266</v>
      </c>
      <c r="L4316" s="444">
        <f t="shared" ca="1" si="182"/>
        <v>-310087007019.70233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-310087007019.70233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-1292029195.9154263</v>
      </c>
      <c r="L4317" s="444">
        <f t="shared" ca="1" si="182"/>
        <v>-311379036215.61774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-311379036215.61774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-1297412650.8984072</v>
      </c>
      <c r="L4318" s="444">
        <f t="shared" ca="1" si="182"/>
        <v>-312676448866.51617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-312676448866.51617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-1302818536.9438174</v>
      </c>
      <c r="L4319" s="444">
        <f t="shared" ca="1" si="182"/>
        <v>-313979267403.46002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-313979267403.46002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-1308246947.5144167</v>
      </c>
      <c r="L4320" s="444">
        <f t="shared" ca="1" si="182"/>
        <v>-315287514350.97443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-315287514350.97443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-1313697976.4623935</v>
      </c>
      <c r="L4321" s="444">
        <f t="shared" ca="1" si="182"/>
        <v>-316601212327.43683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-316601212327.43683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-1319171718.0309868</v>
      </c>
      <c r="L4322" s="444">
        <f t="shared" ca="1" si="182"/>
        <v>-317920384045.46783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-317920384045.46783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-1324668266.8561161</v>
      </c>
      <c r="L4323" s="444">
        <f t="shared" ca="1" si="182"/>
        <v>-319245052312.32397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-319245052312.32397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-1330187717.9680166</v>
      </c>
      <c r="L4324" s="444">
        <f t="shared" ca="1" si="182"/>
        <v>-320575240030.29199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-320575240030.29199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-1335730166.7928834</v>
      </c>
      <c r="L4325" s="444">
        <f t="shared" ca="1" si="182"/>
        <v>-321910970197.0849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-321910970197.0849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-1341295709.1545205</v>
      </c>
      <c r="L4326" s="444">
        <f t="shared" ca="1" si="182"/>
        <v>-323252265906.23944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-323252265906.23944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-1346884441.2759976</v>
      </c>
      <c r="L4327" s="444">
        <f t="shared" ca="1" si="182"/>
        <v>-324599150347.51544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-324599150347.51544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-1352496459.7813144</v>
      </c>
      <c r="L4328" s="444">
        <f t="shared" ca="1" si="182"/>
        <v>-325951646807.29675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-325951646807.29675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-1358131861.6970699</v>
      </c>
      <c r="L4329" s="444">
        <f t="shared" ca="1" si="182"/>
        <v>-327309778668.99384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-327309778668.99384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-1363790744.4541409</v>
      </c>
      <c r="L4330" s="444">
        <f t="shared" ca="1" si="182"/>
        <v>-328673569413.448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-328673569413.448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-1369473205.8893666</v>
      </c>
      <c r="L4331" s="444">
        <f t="shared" ca="1" si="182"/>
        <v>-330043042619.33734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-330043042619.33734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-1375179344.2472389</v>
      </c>
      <c r="L4332" s="444">
        <f t="shared" ca="1" si="182"/>
        <v>-331418221963.58459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-331418221963.58459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-1380909258.1816025</v>
      </c>
      <c r="L4333" s="444">
        <f t="shared" ca="1" si="182"/>
        <v>-332799131221.76617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-332799131221.76617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-1386663046.757359</v>
      </c>
      <c r="L4334" s="444">
        <f t="shared" ca="1" si="182"/>
        <v>-334185794268.52356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-334185794268.52356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-1392440809.4521816</v>
      </c>
      <c r="L4335" s="444">
        <f t="shared" ca="1" si="182"/>
        <v>-335578235077.97577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-335578235077.97577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-1398242646.1582325</v>
      </c>
      <c r="L4336" s="444">
        <f t="shared" ca="1" si="182"/>
        <v>-336976477724.13397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-336976477724.13397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-1404068657.1838915</v>
      </c>
      <c r="L4337" s="444">
        <f t="shared" ca="1" si="182"/>
        <v>-338380546381.31787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-338380546381.31787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-1409918943.255491</v>
      </c>
      <c r="L4338" s="444">
        <f t="shared" ca="1" si="182"/>
        <v>-339790465324.57336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-339790465324.57336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-1415793605.5190556</v>
      </c>
      <c r="L4339" s="444">
        <f t="shared" ca="1" si="182"/>
        <v>-341206258930.09241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-341206258930.09241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-1421692745.5420518</v>
      </c>
      <c r="L4340" s="444">
        <f t="shared" ca="1" si="182"/>
        <v>-342627951675.63446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-342627951675.63446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-1427616465.3151436</v>
      </c>
      <c r="L4341" s="444">
        <f t="shared" ca="1" si="182"/>
        <v>-344055568140.94958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-344055568140.94958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-1433564867.2539566</v>
      </c>
      <c r="L4342" s="444">
        <f t="shared" ca="1" si="182"/>
        <v>-345489133008.20355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-345489133008.20355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-1439538054.2008481</v>
      </c>
      <c r="L4343" s="444">
        <f t="shared" ref="L4343:L4597" ca="1" si="187">I4343-J4343+K4343</f>
        <v>-346928671062.40442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-346928671062.40442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-1445536129.4266851</v>
      </c>
      <c r="L4344" s="444">
        <f t="shared" ca="1" si="187"/>
        <v>-348374207191.83112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-348374207191.83112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-1451559196.6326296</v>
      </c>
      <c r="L4345" s="444">
        <f t="shared" ca="1" si="187"/>
        <v>-349825766388.46375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-349825766388.46375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-1457607359.9519322</v>
      </c>
      <c r="L4346" s="444">
        <f t="shared" ca="1" si="187"/>
        <v>-351283373748.41565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-351283373748.41565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-1463680723.9517319</v>
      </c>
      <c r="L4347" s="444">
        <f t="shared" ca="1" si="187"/>
        <v>-352747054472.36737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-352747054472.36737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-1469779393.6348641</v>
      </c>
      <c r="L4348" s="444">
        <f t="shared" ca="1" si="187"/>
        <v>-354216833866.00226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-354216833866.00226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-1475903474.4416761</v>
      </c>
      <c r="L4349" s="444">
        <f t="shared" ca="1" si="187"/>
        <v>-355692737340.44391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-355692737340.44391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-1482053072.2518497</v>
      </c>
      <c r="L4350" s="444">
        <f t="shared" ca="1" si="187"/>
        <v>-357174790412.69574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-357174790412.69574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-1488228293.3862321</v>
      </c>
      <c r="L4351" s="444">
        <f t="shared" ca="1" si="187"/>
        <v>-358663018706.08197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-358663018706.08197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-1494429244.6086748</v>
      </c>
      <c r="L4352" s="444">
        <f t="shared" ca="1" si="187"/>
        <v>-360157447950.69067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-360157447950.69067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-1500656033.1278777</v>
      </c>
      <c r="L4353" s="444">
        <f t="shared" ca="1" si="187"/>
        <v>-361658103983.81854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-361658103983.81854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-1506908766.5992439</v>
      </c>
      <c r="L4354" s="444">
        <f t="shared" ca="1" si="187"/>
        <v>-363165012750.41779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-363165012750.41779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-1513187553.1267407</v>
      </c>
      <c r="L4355" s="444">
        <f t="shared" ca="1" si="187"/>
        <v>-364678200303.54456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-364678200303.54456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-1519492501.2647691</v>
      </c>
      <c r="L4356" s="444">
        <f t="shared" ca="1" si="187"/>
        <v>-366197692804.80933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-366197692804.80933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-1525823720.0200388</v>
      </c>
      <c r="L4357" s="444">
        <f t="shared" ca="1" si="187"/>
        <v>-367723516524.82935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-367723516524.82935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-1532181318.8534555</v>
      </c>
      <c r="L4358" s="444">
        <f t="shared" ca="1" si="187"/>
        <v>-369255697843.6828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-369255697843.6828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-1538565407.6820116</v>
      </c>
      <c r="L4359" s="444">
        <f t="shared" ca="1" si="187"/>
        <v>-370794263251.36481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-370794263251.36481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-1544976096.8806868</v>
      </c>
      <c r="L4360" s="444">
        <f t="shared" ca="1" si="187"/>
        <v>-372339239348.24548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-372339239348.24548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-1551413497.2843561</v>
      </c>
      <c r="L4361" s="444">
        <f t="shared" ca="1" si="187"/>
        <v>-373890652845.52985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-373890652845.52985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-1557877720.1897078</v>
      </c>
      <c r="L4362" s="444">
        <f t="shared" ca="1" si="187"/>
        <v>-375448530565.71954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-375448530565.71954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-1564368877.3571649</v>
      </c>
      <c r="L4363" s="444">
        <f t="shared" ca="1" si="187"/>
        <v>-377012899443.07672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-377012899443.07672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-1570887081.0128198</v>
      </c>
      <c r="L4364" s="444">
        <f t="shared" ca="1" si="187"/>
        <v>-378583786524.08954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-378583786524.08954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-1577432443.850373</v>
      </c>
      <c r="L4365" s="444">
        <f t="shared" ca="1" si="187"/>
        <v>-380161218967.93994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-380161218967.93994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-1584005079.033083</v>
      </c>
      <c r="L4366" s="444">
        <f t="shared" ca="1" si="187"/>
        <v>-381745224046.97302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-381745224046.97302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-1590605100.1957209</v>
      </c>
      <c r="L4367" s="444">
        <f t="shared" ca="1" si="187"/>
        <v>-383335829147.16876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-383335829147.16876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-1597232621.4465365</v>
      </c>
      <c r="L4368" s="444">
        <f t="shared" ca="1" si="187"/>
        <v>-384933061768.6153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-384933061768.6153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-1603887757.3692303</v>
      </c>
      <c r="L4369" s="444">
        <f t="shared" ca="1" si="187"/>
        <v>-386536949525.9845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-386536949525.9845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-1610570623.0249355</v>
      </c>
      <c r="L4370" s="444">
        <f t="shared" ca="1" si="187"/>
        <v>-388147520149.00946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-388147520149.00946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-1617281333.954206</v>
      </c>
      <c r="L4371" s="444">
        <f t="shared" ca="1" si="187"/>
        <v>-389764801482.96368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-389764801482.96368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-1624020006.1790154</v>
      </c>
      <c r="L4372" s="444">
        <f t="shared" ca="1" si="187"/>
        <v>-391388821489.1427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-391388821489.1427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-1630786756.2047613</v>
      </c>
      <c r="L4373" s="444">
        <f t="shared" ca="1" si="187"/>
        <v>-393019608245.34747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-393019608245.34747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-1637581701.0222812</v>
      </c>
      <c r="L4374" s="444">
        <f t="shared" ca="1" si="187"/>
        <v>-394657189946.36975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-394657189946.36975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-1644404958.109874</v>
      </c>
      <c r="L4375" s="444">
        <f t="shared" ca="1" si="187"/>
        <v>-396301594904.47961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-396301594904.47961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-1651256645.4353318</v>
      </c>
      <c r="L4376" s="444">
        <f t="shared" ca="1" si="187"/>
        <v>-397952851549.91492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-397952851549.91492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-1658136881.4579787</v>
      </c>
      <c r="L4377" s="444">
        <f t="shared" ca="1" si="187"/>
        <v>-399610988431.37292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-399610988431.37292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-1665045785.1307206</v>
      </c>
      <c r="L4378" s="444">
        <f t="shared" ca="1" si="187"/>
        <v>-401276034216.50366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-401276034216.50366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-1671983475.9020987</v>
      </c>
      <c r="L4379" s="444">
        <f t="shared" ca="1" si="187"/>
        <v>-402948017692.40576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-402948017692.40576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-1678950073.7183573</v>
      </c>
      <c r="L4380" s="444">
        <f t="shared" ca="1" si="187"/>
        <v>-404626967766.12415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-404626967766.12415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-1685945699.0255172</v>
      </c>
      <c r="L4381" s="444">
        <f t="shared" ca="1" si="187"/>
        <v>-406312913465.14966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-406312913465.14966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-1692970472.771457</v>
      </c>
      <c r="L4382" s="444">
        <f t="shared" ca="1" si="187"/>
        <v>-408005883937.92114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-408005883937.92114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-1700024516.4080048</v>
      </c>
      <c r="L4383" s="444">
        <f t="shared" ca="1" si="187"/>
        <v>-409705908454.32916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-409705908454.32916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-1707107951.8930383</v>
      </c>
      <c r="L4384" s="444">
        <f t="shared" ca="1" si="187"/>
        <v>-411413016406.22223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-411413016406.22223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-1714220901.6925926</v>
      </c>
      <c r="L4385" s="444">
        <f t="shared" ca="1" si="187"/>
        <v>-413127237307.91479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-413127237307.91479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-1721363488.7829783</v>
      </c>
      <c r="L4386" s="444">
        <f t="shared" ca="1" si="187"/>
        <v>-414848600796.69775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-414848600796.69775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-1728535836.6529074</v>
      </c>
      <c r="L4387" s="444">
        <f t="shared" ca="1" si="187"/>
        <v>-416577136633.35065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-416577136633.35065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-1735738069.3056276</v>
      </c>
      <c r="L4388" s="444">
        <f t="shared" ca="1" si="187"/>
        <v>-418312874702.65625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-418312874702.65625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-1742970311.2610676</v>
      </c>
      <c r="L4389" s="444">
        <f t="shared" ca="1" si="187"/>
        <v>-420055845013.9173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-420055845013.9173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-1750232687.5579886</v>
      </c>
      <c r="L4390" s="444">
        <f t="shared" ca="1" si="187"/>
        <v>-421806077701.47528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-421806077701.47528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-1757525323.7561469</v>
      </c>
      <c r="L4391" s="444">
        <f t="shared" ca="1" si="187"/>
        <v>-423563603025.23145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-423563603025.23145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-1764848345.9384644</v>
      </c>
      <c r="L4392" s="444">
        <f t="shared" ca="1" si="187"/>
        <v>-425328451371.16992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-425328451371.16992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-1772201880.713208</v>
      </c>
      <c r="L4393" s="444">
        <f t="shared" ca="1" si="187"/>
        <v>-427100653251.88312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-427100653251.88312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-1779586055.2161796</v>
      </c>
      <c r="L4394" s="444">
        <f t="shared" ca="1" si="187"/>
        <v>-428880239307.0993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-428880239307.0993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-1787000997.1129138</v>
      </c>
      <c r="L4395" s="444">
        <f t="shared" ca="1" si="187"/>
        <v>-430667240304.21222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-430667240304.21222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-1794446834.6008842</v>
      </c>
      <c r="L4396" s="444">
        <f t="shared" ca="1" si="187"/>
        <v>-432461687138.81311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-432461687138.81311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-1801923696.4117212</v>
      </c>
      <c r="L4397" s="444">
        <f t="shared" ca="1" si="187"/>
        <v>-434263610835.22485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-434263610835.22485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-1809431711.8134372</v>
      </c>
      <c r="L4398" s="444">
        <f t="shared" ca="1" si="187"/>
        <v>-436073042547.03827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-436073042547.03827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-1816971010.6126595</v>
      </c>
      <c r="L4399" s="444">
        <f t="shared" ca="1" si="187"/>
        <v>-437890013557.65094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-437890013557.65094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-1824541723.1568787</v>
      </c>
      <c r="L4400" s="444">
        <f t="shared" ca="1" si="187"/>
        <v>-439714555280.8078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-439714555280.8078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-1832143980.3366992</v>
      </c>
      <c r="L4401" s="444">
        <f t="shared" ca="1" si="187"/>
        <v>-441546699261.14447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-441546699261.14447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-1839777913.5881021</v>
      </c>
      <c r="L4402" s="444">
        <f t="shared" ca="1" si="187"/>
        <v>-443386477174.73254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-443386477174.73254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-1847443654.8947186</v>
      </c>
      <c r="L4403" s="444">
        <f t="shared" ca="1" si="187"/>
        <v>-445233920829.62726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-445233920829.62726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-1855141336.7901137</v>
      </c>
      <c r="L4404" s="444">
        <f t="shared" ca="1" si="187"/>
        <v>-447089062166.41736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-447089062166.41736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-1862871092.3600724</v>
      </c>
      <c r="L4405" s="444">
        <f t="shared" ca="1" si="187"/>
        <v>-448951933258.7774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-448951933258.7774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-1870633055.2449062</v>
      </c>
      <c r="L4406" s="444">
        <f t="shared" ca="1" si="187"/>
        <v>-450822566314.02234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-450822566314.02234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-1878427359.6417596</v>
      </c>
      <c r="L4407" s="444">
        <f t="shared" ca="1" si="187"/>
        <v>-452700993673.66412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-452700993673.66412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-1886254140.3069339</v>
      </c>
      <c r="L4408" s="444">
        <f t="shared" ca="1" si="187"/>
        <v>-454587247813.97107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-454587247813.97107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-1894113532.5582128</v>
      </c>
      <c r="L4409" s="444">
        <f t="shared" ca="1" si="187"/>
        <v>-456481361346.5293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-456481361346.5293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-1902005672.2772055</v>
      </c>
      <c r="L4410" s="444">
        <f t="shared" ca="1" si="187"/>
        <v>-458383367018.80652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-458383367018.80652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-1909930695.9116938</v>
      </c>
      <c r="L4411" s="444">
        <f t="shared" ca="1" si="187"/>
        <v>-460293297714.7182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-460293297714.7182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-1917888740.4779925</v>
      </c>
      <c r="L4412" s="444">
        <f t="shared" ca="1" si="187"/>
        <v>-462211186455.19617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-462211186455.19617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-1925879943.5633173</v>
      </c>
      <c r="L4413" s="444">
        <f t="shared" ca="1" si="187"/>
        <v>-464137066398.75946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-464137066398.75946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-1933904443.3281643</v>
      </c>
      <c r="L4414" s="444">
        <f t="shared" ca="1" si="187"/>
        <v>-466070970842.08765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-466070970842.08765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-1941962378.5086982</v>
      </c>
      <c r="L4415" s="444">
        <f t="shared" ca="1" si="187"/>
        <v>-468012933220.59637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-468012933220.59637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-1950053888.4191513</v>
      </c>
      <c r="L4416" s="444">
        <f t="shared" ca="1" si="187"/>
        <v>-469962987109.0155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-469962987109.0155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-1958179112.9542313</v>
      </c>
      <c r="L4417" s="444">
        <f t="shared" ca="1" si="187"/>
        <v>-471921166221.96973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-471921166221.96973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-1966338192.5915406</v>
      </c>
      <c r="L4418" s="444">
        <f t="shared" ca="1" si="187"/>
        <v>-473887504414.56128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-473887504414.56128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-1974531268.3940053</v>
      </c>
      <c r="L4419" s="444">
        <f t="shared" ca="1" si="187"/>
        <v>-475862035682.95526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-475862035682.95526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-1982758482.0123136</v>
      </c>
      <c r="L4420" s="444">
        <f t="shared" ca="1" si="187"/>
        <v>-477844794164.96759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-477844794164.96759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-1991019975.6873646</v>
      </c>
      <c r="L4421" s="444">
        <f t="shared" ca="1" si="187"/>
        <v>-479835814140.65497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-479835814140.65497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-1999315892.2527287</v>
      </c>
      <c r="L4422" s="444">
        <f t="shared" ca="1" si="187"/>
        <v>-481835130032.90771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-481835130032.90771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-2007646375.1371155</v>
      </c>
      <c r="L4423" s="444">
        <f t="shared" ca="1" si="187"/>
        <v>-483842776408.0448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-483842776408.0448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-2016011568.366853</v>
      </c>
      <c r="L4424" s="444">
        <f t="shared" ca="1" si="187"/>
        <v>-485858787976.41168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-485858787976.41168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-2024411616.568382</v>
      </c>
      <c r="L4425" s="444">
        <f t="shared" ca="1" si="187"/>
        <v>-487883199592.98004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-487883199592.98004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-2032846664.9707501</v>
      </c>
      <c r="L4426" s="444">
        <f t="shared" ca="1" si="187"/>
        <v>-489916046257.95081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-489916046257.95081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-2041316859.4081285</v>
      </c>
      <c r="L4427" s="444">
        <f t="shared" ca="1" si="187"/>
        <v>-491957363117.35895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-491957363117.35895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-2049822346.3223288</v>
      </c>
      <c r="L4428" s="444">
        <f t="shared" ca="1" si="187"/>
        <v>-494007185463.68127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-494007185463.68127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-2058363272.7653387</v>
      </c>
      <c r="L4429" s="444">
        <f t="shared" ca="1" si="187"/>
        <v>-496065548736.44659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-496065548736.44659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-2066939786.401861</v>
      </c>
      <c r="L4430" s="444">
        <f t="shared" ca="1" si="187"/>
        <v>-498132488522.84845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-498132488522.84845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-2075552035.5118685</v>
      </c>
      <c r="L4431" s="444">
        <f t="shared" ca="1" si="187"/>
        <v>-500208040558.36029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-500208040558.36029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-2084200168.9931679</v>
      </c>
      <c r="L4432" s="444">
        <f t="shared" ca="1" si="187"/>
        <v>-502292240727.35345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-502292240727.35345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-2092884336.3639727</v>
      </c>
      <c r="L4433" s="444">
        <f t="shared" ca="1" si="187"/>
        <v>-504385125063.71741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-504385125063.71741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-2101604687.7654891</v>
      </c>
      <c r="L4434" s="444">
        <f t="shared" ca="1" si="187"/>
        <v>-506486729751.48291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-506486729751.48291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-2110361373.9645119</v>
      </c>
      <c r="L4435" s="444">
        <f t="shared" ca="1" si="187"/>
        <v>-508597091125.44745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-508597091125.44745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-2119154546.3560312</v>
      </c>
      <c r="L4436" s="444">
        <f t="shared" ca="1" si="187"/>
        <v>-510716245671.80347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-510716245671.80347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-2127984356.9658477</v>
      </c>
      <c r="L4437" s="444">
        <f t="shared" ca="1" si="187"/>
        <v>-512844230028.76929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-512844230028.76929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-2136850958.4532056</v>
      </c>
      <c r="L4438" s="444">
        <f t="shared" ca="1" si="187"/>
        <v>-514981080987.22247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-514981080987.22247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-2145754504.1134269</v>
      </c>
      <c r="L4439" s="444">
        <f t="shared" ca="1" si="187"/>
        <v>-517126835491.33588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-517126835491.33588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-2154695147.8805661</v>
      </c>
      <c r="L4440" s="444">
        <f t="shared" ca="1" si="187"/>
        <v>-519281530639.21643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-519281530639.21643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-2163673044.3300686</v>
      </c>
      <c r="L4441" s="444">
        <f t="shared" ca="1" si="187"/>
        <v>-521445203683.54651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-521445203683.54651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-2172688348.6814437</v>
      </c>
      <c r="L4442" s="444">
        <f t="shared" ca="1" si="187"/>
        <v>-523617892032.22797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-523617892032.22797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-2181741216.8009501</v>
      </c>
      <c r="L4443" s="444">
        <f t="shared" ca="1" si="187"/>
        <v>-525799633249.02893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-525799633249.02893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-2190831805.2042871</v>
      </c>
      <c r="L4444" s="444">
        <f t="shared" ca="1" si="187"/>
        <v>-527990465054.23322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-527990465054.23322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-2199960271.0593052</v>
      </c>
      <c r="L4445" s="444">
        <f t="shared" ca="1" si="187"/>
        <v>-530190425325.29254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-530190425325.29254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-2209126772.1887188</v>
      </c>
      <c r="L4446" s="444">
        <f t="shared" ca="1" si="187"/>
        <v>-532399552097.48126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-532399552097.48126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-2218331467.0728388</v>
      </c>
      <c r="L4447" s="444">
        <f t="shared" ca="1" si="187"/>
        <v>-534617883564.55408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-534617883564.55408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-2227574514.8523088</v>
      </c>
      <c r="L4448" s="444">
        <f t="shared" ca="1" si="187"/>
        <v>-536845458079.40637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-536845458079.40637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-2236856075.3308597</v>
      </c>
      <c r="L4449" s="444">
        <f t="shared" ca="1" si="187"/>
        <v>-539082314154.73724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-539082314154.73724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-2246176308.9780717</v>
      </c>
      <c r="L4450" s="444">
        <f t="shared" ca="1" si="187"/>
        <v>-541328490463.71533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-541328490463.71533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-2255535376.932147</v>
      </c>
      <c r="L4451" s="444">
        <f t="shared" ca="1" si="187"/>
        <v>-543584025840.64746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-543584025840.64746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-2264933441.0026979</v>
      </c>
      <c r="L4452" s="444">
        <f t="shared" ca="1" si="187"/>
        <v>-545848959281.65015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-545848959281.65015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-2274370663.673542</v>
      </c>
      <c r="L4453" s="444">
        <f t="shared" ca="1" si="187"/>
        <v>-548123329945.32367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-548123329945.32367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-2283847208.1055155</v>
      </c>
      <c r="L4454" s="444">
        <f t="shared" ca="1" si="187"/>
        <v>-550407177153.4292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-550407177153.4292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-2293363238.1392884</v>
      </c>
      <c r="L4455" s="444">
        <f t="shared" ca="1" si="187"/>
        <v>-552700540391.56848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-552700540391.56848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-2302918918.298202</v>
      </c>
      <c r="L4456" s="444">
        <f t="shared" ca="1" si="187"/>
        <v>-555003459309.8667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-555003459309.8667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-2312514413.791111</v>
      </c>
      <c r="L4457" s="444">
        <f t="shared" ca="1" si="187"/>
        <v>-557315973723.65784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-557315973723.65784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-2322149890.5152411</v>
      </c>
      <c r="L4458" s="444">
        <f t="shared" ca="1" si="187"/>
        <v>-559638123614.1731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-559638123614.1731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-2331825515.0590544</v>
      </c>
      <c r="L4459" s="444">
        <f t="shared" ca="1" si="187"/>
        <v>-561969949129.23218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-561969949129.23218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-2341541454.7051339</v>
      </c>
      <c r="L4460" s="444">
        <f t="shared" ca="1" si="187"/>
        <v>-564311490583.93726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-564311490583.93726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-2351297877.4330721</v>
      </c>
      <c r="L4461" s="444">
        <f t="shared" ca="1" si="187"/>
        <v>-566662788461.37036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-566662788461.37036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-2361094951.9223766</v>
      </c>
      <c r="L4462" s="444">
        <f t="shared" ca="1" si="187"/>
        <v>-569023883413.29272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-569023883413.29272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-2370932847.5553865</v>
      </c>
      <c r="L4463" s="444">
        <f t="shared" ca="1" si="187"/>
        <v>-571394816260.84814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-571394816260.84814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-2380811734.4202003</v>
      </c>
      <c r="L4464" s="444">
        <f t="shared" ca="1" si="187"/>
        <v>-573775627995.26831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-573775627995.26831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-2390731783.3136177</v>
      </c>
      <c r="L4465" s="444">
        <f t="shared" ca="1" si="187"/>
        <v>-576166359778.58191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-576166359778.58191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-2400693165.744091</v>
      </c>
      <c r="L4466" s="444">
        <f t="shared" ca="1" si="187"/>
        <v>-578567052944.32605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-578567052944.32605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-2410696053.9346919</v>
      </c>
      <c r="L4467" s="444">
        <f t="shared" ca="1" si="187"/>
        <v>-580977748998.26074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-580977748998.26074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-2420740620.8260865</v>
      </c>
      <c r="L4468" s="444">
        <f t="shared" ca="1" si="187"/>
        <v>-583398489619.08679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-583398489619.08679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-2430827040.0795283</v>
      </c>
      <c r="L4469" s="444">
        <f t="shared" ca="1" si="187"/>
        <v>-585829316659.16626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-585829316659.16626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-2440955486.0798593</v>
      </c>
      <c r="L4470" s="444">
        <f t="shared" ca="1" si="187"/>
        <v>-588270272145.24609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-588270272145.24609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-2451126133.9385252</v>
      </c>
      <c r="L4471" s="444">
        <f t="shared" ca="1" si="187"/>
        <v>-590721398279.18457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-590721398279.18457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-2461339159.4966025</v>
      </c>
      <c r="L4472" s="444">
        <f t="shared" ca="1" si="187"/>
        <v>-593182737438.68115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-593182737438.68115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-2471594739.3278379</v>
      </c>
      <c r="L4473" s="444">
        <f t="shared" ca="1" si="187"/>
        <v>-595654332178.00903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-595654332178.00903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-2481893050.7417045</v>
      </c>
      <c r="L4474" s="444">
        <f t="shared" ca="1" si="187"/>
        <v>-598136225228.75073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-598136225228.75073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-2492234271.7864614</v>
      </c>
      <c r="L4475" s="444">
        <f t="shared" ca="1" si="187"/>
        <v>-600628459500.53723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-600628459500.53723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-2502618581.2522383</v>
      </c>
      <c r="L4476" s="444">
        <f t="shared" ca="1" si="187"/>
        <v>-603131078081.78943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-603131078081.78943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-2513046158.6741228</v>
      </c>
      <c r="L4477" s="444">
        <f t="shared" ca="1" si="187"/>
        <v>-605644124240.4635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-605644124240.4635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-2523517184.3352647</v>
      </c>
      <c r="L4478" s="444">
        <f t="shared" ca="1" si="187"/>
        <v>-608167641424.79871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-608167641424.79871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-2534031839.2699947</v>
      </c>
      <c r="L4479" s="444">
        <f t="shared" ca="1" si="187"/>
        <v>-610701673264.06873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-610701673264.06873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-2544590305.266953</v>
      </c>
      <c r="L4480" s="444">
        <f t="shared" ca="1" si="187"/>
        <v>-613246263569.33569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-613246263569.33569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-2555192764.872232</v>
      </c>
      <c r="L4481" s="444">
        <f t="shared" ca="1" si="187"/>
        <v>-615801456334.20789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-615801456334.20789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-2565839401.3925328</v>
      </c>
      <c r="L4482" s="444">
        <f t="shared" ca="1" si="187"/>
        <v>-618367295735.60046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-618367295735.60046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-2576530398.8983355</v>
      </c>
      <c r="L4483" s="444">
        <f t="shared" ca="1" si="187"/>
        <v>-620943826134.49878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-620943826134.49878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-2587265942.2270784</v>
      </c>
      <c r="L4484" s="444">
        <f t="shared" ca="1" si="187"/>
        <v>-623531092076.72583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-623531092076.72583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-2598046216.9863577</v>
      </c>
      <c r="L4485" s="444">
        <f t="shared" ca="1" si="187"/>
        <v>-626129138293.71216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-626129138293.71216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-2608871409.5571342</v>
      </c>
      <c r="L4486" s="444">
        <f t="shared" ca="1" si="187"/>
        <v>-628738009703.26929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-628738009703.26929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-2619741707.0969553</v>
      </c>
      <c r="L4487" s="444">
        <f t="shared" ca="1" si="187"/>
        <v>-631357751410.36621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-631357751410.36621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-2630657297.5431924</v>
      </c>
      <c r="L4488" s="444">
        <f t="shared" ca="1" si="187"/>
        <v>-633988408707.90942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-633988408707.90942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-2641618369.6162891</v>
      </c>
      <c r="L4489" s="444">
        <f t="shared" ca="1" si="187"/>
        <v>-636630027077.52576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-636630027077.52576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-2652625112.8230238</v>
      </c>
      <c r="L4490" s="444">
        <f t="shared" ca="1" si="187"/>
        <v>-639282652190.34875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-639282652190.34875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-2663677717.4597864</v>
      </c>
      <c r="L4491" s="444">
        <f t="shared" ca="1" si="187"/>
        <v>-641946329907.80859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-641946329907.80859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-2674776374.615869</v>
      </c>
      <c r="L4492" s="444">
        <f t="shared" ca="1" si="187"/>
        <v>-644621106282.42444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-644621106282.42444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-2685921276.1767683</v>
      </c>
      <c r="L4493" s="444">
        <f t="shared" ca="1" si="187"/>
        <v>-647307027558.6012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-647307027558.6012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-2697112614.8275051</v>
      </c>
      <c r="L4494" s="444">
        <f t="shared" ca="1" si="187"/>
        <v>-650004140173.42871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-650004140173.42871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-2708350584.055953</v>
      </c>
      <c r="L4495" s="444">
        <f t="shared" ca="1" si="187"/>
        <v>-652712490757.48462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-652712490757.48462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-2719635378.1561861</v>
      </c>
      <c r="L4496" s="444">
        <f t="shared" ca="1" si="187"/>
        <v>-655432126135.64075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-655432126135.64075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-2730967192.2318363</v>
      </c>
      <c r="L4497" s="444">
        <f t="shared" ca="1" si="187"/>
        <v>-658163093327.87256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-658163093327.87256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-2742346222.1994691</v>
      </c>
      <c r="L4498" s="444">
        <f t="shared" ca="1" si="187"/>
        <v>-660905439550.07202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-660905439550.07202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-2753772664.7919669</v>
      </c>
      <c r="L4499" s="444">
        <f t="shared" ca="1" si="187"/>
        <v>-663659212214.86401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-663659212214.86401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-2765246717.5619335</v>
      </c>
      <c r="L4500" s="444">
        <f t="shared" ca="1" si="187"/>
        <v>-666424458932.4259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-666424458932.4259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-2776768578.885108</v>
      </c>
      <c r="L4501" s="444">
        <f t="shared" ca="1" si="187"/>
        <v>-669201227511.31104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-669201227511.31104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-2788338447.9637961</v>
      </c>
      <c r="L4502" s="444">
        <f t="shared" ca="1" si="187"/>
        <v>-671989565959.27478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-671989565959.27478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-2799956524.8303118</v>
      </c>
      <c r="L4503" s="444">
        <f t="shared" ca="1" si="187"/>
        <v>-674789522484.1051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-674789522484.1051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-2811623010.3504381</v>
      </c>
      <c r="L4504" s="444">
        <f t="shared" ca="1" si="187"/>
        <v>-677601145494.45557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-677601145494.45557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-2823338106.2268982</v>
      </c>
      <c r="L4505" s="444">
        <f t="shared" ca="1" si="187"/>
        <v>-680424483600.6825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-680424483600.6825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-2835102015.0028439</v>
      </c>
      <c r="L4506" s="444">
        <f t="shared" ca="1" si="187"/>
        <v>-683259585615.6853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-683259585615.6853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-2846914940.0653553</v>
      </c>
      <c r="L4507" s="444">
        <f t="shared" ca="1" si="187"/>
        <v>-686106500555.75061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-686106500555.75061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-2858777085.6489611</v>
      </c>
      <c r="L4508" s="444">
        <f t="shared" ca="1" si="187"/>
        <v>-688965277641.39954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-688965277641.39954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-2870688656.8391647</v>
      </c>
      <c r="L4509" s="444">
        <f t="shared" ca="1" si="187"/>
        <v>-691835966298.23865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-691835966298.23865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-2882649859.5759945</v>
      </c>
      <c r="L4510" s="444">
        <f t="shared" ca="1" si="187"/>
        <v>-694718616157.8147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-694718616157.8147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-2894660900.6575613</v>
      </c>
      <c r="L4511" s="444">
        <f t="shared" ca="1" si="187"/>
        <v>-697613277058.47229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-697613277058.47229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-2906721987.7436347</v>
      </c>
      <c r="L4512" s="444">
        <f t="shared" ca="1" si="187"/>
        <v>-700519999046.21594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-700519999046.21594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-2918833329.3592329</v>
      </c>
      <c r="L4513" s="444">
        <f t="shared" ca="1" si="187"/>
        <v>-703438832375.5752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-703438832375.5752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-2930995134.8982301</v>
      </c>
      <c r="L4514" s="444">
        <f t="shared" ca="1" si="187"/>
        <v>-706369827510.47339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-706369827510.47339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-2943207614.6269722</v>
      </c>
      <c r="L4515" s="444">
        <f t="shared" ca="1" si="187"/>
        <v>-709313035125.10034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-709313035125.10034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-2955470979.6879182</v>
      </c>
      <c r="L4516" s="444">
        <f t="shared" ca="1" si="187"/>
        <v>-712268506104.78821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-712268506104.78821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-2967785442.1032844</v>
      </c>
      <c r="L4517" s="444">
        <f t="shared" ca="1" si="187"/>
        <v>-715236291546.89148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-715236291546.89148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-2980151214.7787147</v>
      </c>
      <c r="L4518" s="444">
        <f t="shared" ca="1" si="187"/>
        <v>-718216442761.67017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-718216442761.67017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-2992568511.506959</v>
      </c>
      <c r="L4519" s="444">
        <f t="shared" ca="1" si="187"/>
        <v>-721209011273.17712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-721209011273.17712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-3005037546.9715714</v>
      </c>
      <c r="L4520" s="444">
        <f t="shared" ca="1" si="187"/>
        <v>-724214048820.14868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-724214048820.14868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-3017558536.7506194</v>
      </c>
      <c r="L4521" s="444">
        <f t="shared" ca="1" si="187"/>
        <v>-727231607356.89929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-727231607356.89929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-3030131697.3204136</v>
      </c>
      <c r="L4522" s="444">
        <f t="shared" ca="1" si="187"/>
        <v>-730261739054.21973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-730261739054.21973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-3042757246.0592489</v>
      </c>
      <c r="L4523" s="444">
        <f t="shared" ca="1" si="187"/>
        <v>-733304496300.27893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-733304496300.27893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-3055435401.2511621</v>
      </c>
      <c r="L4524" s="444">
        <f t="shared" ca="1" si="187"/>
        <v>-736359931701.53015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-736359931701.53015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-3068166382.0897088</v>
      </c>
      <c r="L4525" s="444">
        <f t="shared" ca="1" si="187"/>
        <v>-739428098083.61987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-739428098083.61987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-3080950408.6817493</v>
      </c>
      <c r="L4526" s="444">
        <f t="shared" ca="1" si="187"/>
        <v>-742509048492.30164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-742509048492.30164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-3093787702.0512567</v>
      </c>
      <c r="L4527" s="444">
        <f t="shared" ca="1" si="187"/>
        <v>-745602836194.35291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-745602836194.35291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-3106678484.143137</v>
      </c>
      <c r="L4528" s="444">
        <f t="shared" ca="1" si="187"/>
        <v>-748709514678.49609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-748709514678.49609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-3119622977.8270669</v>
      </c>
      <c r="L4529" s="444">
        <f t="shared" ca="1" si="187"/>
        <v>-751829137656.32312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-751829137656.32312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-3132621406.9013462</v>
      </c>
      <c r="L4530" s="444">
        <f t="shared" ca="1" si="187"/>
        <v>-754961759063.22449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-754961759063.22449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-3145673996.0967689</v>
      </c>
      <c r="L4531" s="444">
        <f t="shared" ca="1" si="187"/>
        <v>-758107433059.32129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-758107433059.32129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-3158780971.0805054</v>
      </c>
      <c r="L4532" s="444">
        <f t="shared" ca="1" si="187"/>
        <v>-761266214030.40186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-761266214030.40186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-3171942558.4600077</v>
      </c>
      <c r="L4533" s="444">
        <f t="shared" ca="1" si="187"/>
        <v>-764438156588.86182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-764438156588.86182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-3185158985.7869244</v>
      </c>
      <c r="L4534" s="444">
        <f t="shared" ca="1" si="187"/>
        <v>-767623315574.64868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-767623315574.64868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-3198430481.5610361</v>
      </c>
      <c r="L4535" s="444">
        <f t="shared" ca="1" si="187"/>
        <v>-770821746056.20972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-770821746056.20972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-3211757275.2342072</v>
      </c>
      <c r="L4536" s="444">
        <f t="shared" ca="1" si="187"/>
        <v>-774033503331.44397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-774033503331.44397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-3225139597.2143497</v>
      </c>
      <c r="L4537" s="444">
        <f t="shared" ca="1" si="187"/>
        <v>-777258642928.65833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-777258642928.65833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-3238577678.8694096</v>
      </c>
      <c r="L4538" s="444">
        <f t="shared" ca="1" si="187"/>
        <v>-780497220607.52771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-780497220607.52771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-3252071752.5313654</v>
      </c>
      <c r="L4539" s="444">
        <f t="shared" ca="1" si="187"/>
        <v>-783749292360.05908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-783749292360.05908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-3265622051.500246</v>
      </c>
      <c r="L4540" s="444">
        <f t="shared" ca="1" si="187"/>
        <v>-787014914411.55933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-787014914411.55933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-3279228810.0481639</v>
      </c>
      <c r="L4541" s="444">
        <f t="shared" ca="1" si="187"/>
        <v>-790294143221.60754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-790294143221.60754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-3292892263.4233646</v>
      </c>
      <c r="L4542" s="444">
        <f t="shared" ca="1" si="187"/>
        <v>-793587035485.03088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-793587035485.03088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-3306612647.8542953</v>
      </c>
      <c r="L4543" s="444">
        <f t="shared" ca="1" si="187"/>
        <v>-796893648132.88513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-796893648132.88513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-3320390200.553688</v>
      </c>
      <c r="L4544" s="444">
        <f t="shared" ca="1" si="187"/>
        <v>-800214038333.43884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-800214038333.43884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-3334225159.722662</v>
      </c>
      <c r="L4545" s="444">
        <f t="shared" ca="1" si="187"/>
        <v>-803548263493.1615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-803548263493.1615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-3348117764.5548396</v>
      </c>
      <c r="L4546" s="444">
        <f t="shared" ca="1" si="187"/>
        <v>-806896381257.71631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-806896381257.71631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-3362068255.2404847</v>
      </c>
      <c r="L4547" s="444">
        <f t="shared" ca="1" si="187"/>
        <v>-810258449512.95679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-810258449512.95679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-3376076872.9706531</v>
      </c>
      <c r="L4548" s="444">
        <f t="shared" ca="1" si="187"/>
        <v>-813634526385.92749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-813634526385.92749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-3390143859.9413643</v>
      </c>
      <c r="L4549" s="444">
        <f t="shared" ca="1" si="187"/>
        <v>-817024670245.8689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-817024670245.8689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-3404269459.3577871</v>
      </c>
      <c r="L4550" s="444">
        <f t="shared" ca="1" si="187"/>
        <v>-820428939705.22668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-820428939705.22668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-3418453915.4384446</v>
      </c>
      <c r="L4551" s="444">
        <f t="shared" ca="1" si="187"/>
        <v>-823847393620.66516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-823847393620.66516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-3432697473.4194384</v>
      </c>
      <c r="L4552" s="444">
        <f t="shared" ca="1" si="187"/>
        <v>-827280091094.08459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-827280091094.08459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-3447000379.5586858</v>
      </c>
      <c r="L4553" s="444">
        <f t="shared" ca="1" si="187"/>
        <v>-830727091473.64331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-830727091473.64331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-3461362881.1401806</v>
      </c>
      <c r="L4554" s="444">
        <f t="shared" ca="1" si="187"/>
        <v>-834188454354.78345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-834188454354.78345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-3475785226.4782643</v>
      </c>
      <c r="L4555" s="444">
        <f t="shared" ca="1" si="187"/>
        <v>-837664239581.26172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-837664239581.26172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-3490267664.9219236</v>
      </c>
      <c r="L4556" s="444">
        <f t="shared" ca="1" si="187"/>
        <v>-841154507246.18359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-841154507246.18359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-3504810446.8590984</v>
      </c>
      <c r="L4557" s="444">
        <f t="shared" ca="1" si="187"/>
        <v>-844659317693.04272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-844659317693.04272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-3519413823.7210112</v>
      </c>
      <c r="L4558" s="444">
        <f t="shared" ca="1" si="187"/>
        <v>-848178731516.76379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-848178731516.76379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-3534078047.9865155</v>
      </c>
      <c r="L4559" s="444">
        <f t="shared" ca="1" si="187"/>
        <v>-851712809564.75037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-851712809564.75037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-3548803373.18646</v>
      </c>
      <c r="L4560" s="444">
        <f t="shared" ca="1" si="187"/>
        <v>-855261612937.93677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-855261612937.93677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-3563590053.9080696</v>
      </c>
      <c r="L4561" s="444">
        <f t="shared" ca="1" si="187"/>
        <v>-858825202991.84485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-858825202991.84485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-3578438345.7993536</v>
      </c>
      <c r="L4562" s="444">
        <f t="shared" ca="1" si="187"/>
        <v>-862403641337.64417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-862403641337.64417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-3593348505.5735178</v>
      </c>
      <c r="L4563" s="444">
        <f t="shared" ca="1" si="187"/>
        <v>-865996989843.21765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-865996989843.21765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-3608320791.0134068</v>
      </c>
      <c r="L4564" s="444">
        <f t="shared" ca="1" si="187"/>
        <v>-869605310634.23108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-869605310634.23108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-3623355460.9759626</v>
      </c>
      <c r="L4565" s="444">
        <f t="shared" ca="1" si="187"/>
        <v>-873228666095.20703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-873228666095.20703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-3638452775.3966956</v>
      </c>
      <c r="L4566" s="444">
        <f t="shared" ca="1" si="187"/>
        <v>-876867118870.60376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-876867118870.60376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-3653612995.2941823</v>
      </c>
      <c r="L4567" s="444">
        <f t="shared" ca="1" si="187"/>
        <v>-880520731865.89795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-880520731865.89795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-3668836382.7745748</v>
      </c>
      <c r="L4568" s="444">
        <f t="shared" ca="1" si="187"/>
        <v>-884189568248.67249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-884189568248.67249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-3684123201.0361352</v>
      </c>
      <c r="L4569" s="444">
        <f t="shared" ca="1" si="187"/>
        <v>-887873691449.70862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-887873691449.70862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-3699473714.3737855</v>
      </c>
      <c r="L4570" s="444">
        <f t="shared" ca="1" si="187"/>
        <v>-891573165164.0824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-891573165164.0824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-3714888188.1836767</v>
      </c>
      <c r="L4571" s="444">
        <f t="shared" ca="1" si="187"/>
        <v>-895288053352.26611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-895288053352.26611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-3730366888.9677753</v>
      </c>
      <c r="L4572" s="444">
        <f t="shared" ca="1" si="187"/>
        <v>-899018420241.23389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-899018420241.23389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-3745910084.3384743</v>
      </c>
      <c r="L4573" s="444">
        <f t="shared" ca="1" si="187"/>
        <v>-902764330325.57239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-902764330325.57239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-3761518043.0232186</v>
      </c>
      <c r="L4574" s="444">
        <f t="shared" ca="1" si="187"/>
        <v>-906525848368.59558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-906525848368.59558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-3777191034.8691483</v>
      </c>
      <c r="L4575" s="444">
        <f t="shared" ca="1" si="187"/>
        <v>-910303039403.46472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-910303039403.46472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-3792929330.8477693</v>
      </c>
      <c r="L4576" s="444">
        <f t="shared" ca="1" si="187"/>
        <v>-914095968734.3125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-914095968734.3125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-3808733203.0596347</v>
      </c>
      <c r="L4577" s="444">
        <f t="shared" ca="1" si="187"/>
        <v>-917904701937.37219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-917904701937.37219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-3824602924.7390509</v>
      </c>
      <c r="L4578" s="444">
        <f t="shared" ca="1" si="187"/>
        <v>-921729304862.11121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-921729304862.11121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-3840538770.2587967</v>
      </c>
      <c r="L4579" s="444">
        <f t="shared" ca="1" si="187"/>
        <v>-925569843632.37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-925569843632.37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-3856541015.1348748</v>
      </c>
      <c r="L4580" s="444">
        <f t="shared" ca="1" si="187"/>
        <v>-929426384647.50488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-929426384647.50488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-3872609936.0312696</v>
      </c>
      <c r="L4581" s="444">
        <f t="shared" ca="1" si="187"/>
        <v>-933298994583.53613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-933298994583.53613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-3888745810.7647338</v>
      </c>
      <c r="L4582" s="444">
        <f t="shared" ca="1" si="187"/>
        <v>-937187740394.3009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-937187740394.3009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-3904948918.3095865</v>
      </c>
      <c r="L4583" s="444">
        <f t="shared" ca="1" si="187"/>
        <v>-941092689312.61047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-941092689312.61047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-3921219538.8025436</v>
      </c>
      <c r="L4584" s="444">
        <f t="shared" ca="1" si="187"/>
        <v>-945013908851.41296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-945013908851.41296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-3937557953.547554</v>
      </c>
      <c r="L4585" s="444">
        <f t="shared" ca="1" si="187"/>
        <v>-948951466804.96057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-948951466804.96057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-3953964445.0206685</v>
      </c>
      <c r="L4586" s="444">
        <f t="shared" ca="1" si="187"/>
        <v>-952905431249.9812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-952905431249.9812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-3970439296.8749213</v>
      </c>
      <c r="L4587" s="444">
        <f t="shared" ca="1" si="187"/>
        <v>-956875870546.85608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-956875870546.85608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-3986982793.9452329</v>
      </c>
      <c r="L4588" s="444">
        <f t="shared" ca="1" si="187"/>
        <v>-960862853340.80127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-960862853340.80127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-4003595222.2533383</v>
      </c>
      <c r="L4589" s="444">
        <f t="shared" ca="1" si="187"/>
        <v>-964866448563.05457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-964866448563.05457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-4020276869.0127273</v>
      </c>
      <c r="L4590" s="444">
        <f t="shared" ca="1" si="187"/>
        <v>-968886725432.06726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-968886725432.06726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-4037028022.6336136</v>
      </c>
      <c r="L4591" s="444">
        <f t="shared" ca="1" si="187"/>
        <v>-972923753454.70093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-972923753454.70093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-4053848972.7279205</v>
      </c>
      <c r="L4592" s="444">
        <f t="shared" ca="1" si="187"/>
        <v>-976977602427.42883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-976977602427.42883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-4070740010.1142864</v>
      </c>
      <c r="L4593" s="444">
        <f t="shared" ca="1" si="187"/>
        <v>-981048342437.54309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-981048342437.54309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-4087701426.8230963</v>
      </c>
      <c r="L4594" s="444">
        <f t="shared" ca="1" si="187"/>
        <v>-985136043864.36621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-985136043864.36621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-4104733516.1015258</v>
      </c>
      <c r="L4595" s="444">
        <f t="shared" ca="1" si="187"/>
        <v>-989240777380.46777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-989240777380.46777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-4121836572.4186153</v>
      </c>
      <c r="L4596" s="444">
        <f t="shared" ca="1" si="187"/>
        <v>-993362613952.88635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-993362613952.88635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-4139010891.4703598</v>
      </c>
      <c r="L4597" s="444">
        <f t="shared" ca="1" si="187"/>
        <v>-997501624844.35669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-997501624844.35669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-4156256770.1848197</v>
      </c>
      <c r="L4598" s="444">
        <f t="shared" ref="L4598:L4852" ca="1" si="192">I4598-J4598+K4598</f>
        <v>-1001657881614.5415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-1001657881614.5415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-4173574506.7272563</v>
      </c>
      <c r="L4599" s="444">
        <f t="shared" ca="1" si="192"/>
        <v>-1005831456121.2688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-1005831456121.2688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-4190964400.5052867</v>
      </c>
      <c r="L4600" s="444">
        <f t="shared" ca="1" si="192"/>
        <v>-1010022420521.774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-1010022420521.774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-4208426752.1740584</v>
      </c>
      <c r="L4601" s="444">
        <f t="shared" ca="1" si="192"/>
        <v>-1014230847273.9481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-1014230847273.9481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-4225961863.6414504</v>
      </c>
      <c r="L4602" s="444">
        <f t="shared" ca="1" si="192"/>
        <v>-1018456809137.5896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-1018456809137.5896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-4243570038.0732899</v>
      </c>
      <c r="L4603" s="444">
        <f t="shared" ca="1" si="192"/>
        <v>-1022700379175.6628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-1022700379175.6628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-4261251579.8985953</v>
      </c>
      <c r="L4604" s="444">
        <f t="shared" ca="1" si="192"/>
        <v>-1026961630755.5614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-1026961630755.5614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-4279006794.8148389</v>
      </c>
      <c r="L4605" s="444">
        <f t="shared" ca="1" si="192"/>
        <v>-1031240637550.3762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-1031240637550.3762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-4296835989.7932339</v>
      </c>
      <c r="L4606" s="444">
        <f t="shared" ca="1" si="192"/>
        <v>-1035537473540.1694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-1035537473540.1694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-4314739473.0840397</v>
      </c>
      <c r="L4607" s="444">
        <f t="shared" ca="1" si="192"/>
        <v>-1039852213013.2534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-1039852213013.2534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-4332717554.2218895</v>
      </c>
      <c r="L4608" s="444">
        <f t="shared" ca="1" si="192"/>
        <v>-1044184930567.4753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-1044184930567.4753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-4350770544.031147</v>
      </c>
      <c r="L4609" s="444">
        <f t="shared" ca="1" si="192"/>
        <v>-1048535701111.5065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-1048535701111.5065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-4368898754.6312771</v>
      </c>
      <c r="L4610" s="444">
        <f t="shared" ca="1" si="192"/>
        <v>-1052904599866.1377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-1052904599866.1377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-4387102499.4422407</v>
      </c>
      <c r="L4611" s="444">
        <f t="shared" ca="1" si="192"/>
        <v>-1057291702365.58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-1057291702365.58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-4405382093.1899157</v>
      </c>
      <c r="L4612" s="444">
        <f t="shared" ca="1" si="192"/>
        <v>-1061697084458.7699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-1061697084458.7699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-4423737851.911541</v>
      </c>
      <c r="L4613" s="444">
        <f t="shared" ca="1" si="192"/>
        <v>-1066120822310.6814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-1066120822310.6814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-4442170092.9611721</v>
      </c>
      <c r="L4614" s="444">
        <f t="shared" ca="1" si="192"/>
        <v>-1070562992403.6426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-1070562992403.6426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-4460679135.0151777</v>
      </c>
      <c r="L4615" s="444">
        <f t="shared" ca="1" si="192"/>
        <v>-1075023671538.6577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-1075023671538.6577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-4479265298.0777407</v>
      </c>
      <c r="L4616" s="444">
        <f t="shared" ca="1" si="192"/>
        <v>-1079502936836.7355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-1079502936836.7355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-4497928903.4863968</v>
      </c>
      <c r="L4617" s="444">
        <f t="shared" ca="1" si="192"/>
        <v>-1084000865740.2219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-1084000865740.2219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-4516670273.917592</v>
      </c>
      <c r="L4618" s="444">
        <f t="shared" ca="1" si="192"/>
        <v>-1088517536014.1395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-1088517536014.1395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-4535489733.3922482</v>
      </c>
      <c r="L4619" s="444">
        <f t="shared" ca="1" si="192"/>
        <v>-1093053025747.5317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-1093053025747.5317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-4554387607.2813816</v>
      </c>
      <c r="L4620" s="444">
        <f t="shared" ca="1" si="192"/>
        <v>-1097607413354.8131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-1097607413354.8131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-4573364222.3117208</v>
      </c>
      <c r="L4621" s="444">
        <f t="shared" ca="1" si="192"/>
        <v>-1102180777577.1248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-1102180777577.1248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-4592419906.571353</v>
      </c>
      <c r="L4622" s="444">
        <f t="shared" ca="1" si="192"/>
        <v>-1106773197483.696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-1106773197483.696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-4611554989.5153999</v>
      </c>
      <c r="L4623" s="444">
        <f t="shared" ca="1" si="192"/>
        <v>-1111384752473.2114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-1111384752473.2114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-4630769801.971714</v>
      </c>
      <c r="L4624" s="444">
        <f t="shared" ca="1" si="192"/>
        <v>-1116015522275.1831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-1116015522275.1831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-4650064676.146596</v>
      </c>
      <c r="L4625" s="444">
        <f t="shared" ca="1" si="192"/>
        <v>-1120665586951.3296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-1120665586951.3296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-4669439945.6305399</v>
      </c>
      <c r="L4626" s="444">
        <f t="shared" ca="1" si="192"/>
        <v>-1125335026896.9602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-1125335026896.9602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-4688895945.4040012</v>
      </c>
      <c r="L4627" s="444">
        <f t="shared" ca="1" si="192"/>
        <v>-1130023922842.3643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-1130023922842.3643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-4708433011.8431845</v>
      </c>
      <c r="L4628" s="444">
        <f t="shared" ca="1" si="192"/>
        <v>-1134732355854.2075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-1134732355854.2075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-4728051482.7258644</v>
      </c>
      <c r="L4629" s="444">
        <f t="shared" ca="1" si="192"/>
        <v>-1139460407336.9333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-1139460407336.9333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-4747751697.2372227</v>
      </c>
      <c r="L4630" s="444">
        <f t="shared" ca="1" si="192"/>
        <v>-1144208159034.1707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-1144208159034.1707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-4767533995.9757109</v>
      </c>
      <c r="L4631" s="444">
        <f t="shared" ca="1" si="192"/>
        <v>-1148975693030.1465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-1148975693030.1465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-4787398720.9589434</v>
      </c>
      <c r="L4632" s="444">
        <f t="shared" ca="1" si="192"/>
        <v>-1153763091751.1055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-1153763091751.1055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-4807346215.6296062</v>
      </c>
      <c r="L4633" s="444">
        <f t="shared" ca="1" si="192"/>
        <v>-1158570437966.7351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-1158570437966.7351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-4827376824.8613958</v>
      </c>
      <c r="L4634" s="444">
        <f t="shared" ca="1" si="192"/>
        <v>-1163397814791.5964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-1163397814791.5964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-4847490894.9649849</v>
      </c>
      <c r="L4635" s="444">
        <f t="shared" ca="1" si="192"/>
        <v>-1168245305686.5615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-1168245305686.5615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-4867688773.694006</v>
      </c>
      <c r="L4636" s="444">
        <f t="shared" ca="1" si="192"/>
        <v>-1173112994460.2556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-1173112994460.2556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-4887970810.2510653</v>
      </c>
      <c r="L4637" s="444">
        <f t="shared" ca="1" si="192"/>
        <v>-1178000965270.5066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-1178000965270.5066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-4908337355.2937775</v>
      </c>
      <c r="L4638" s="444">
        <f t="shared" ca="1" si="192"/>
        <v>-1182909302625.8003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-1182909302625.8003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-4928788760.940834</v>
      </c>
      <c r="L4639" s="444">
        <f t="shared" ca="1" si="192"/>
        <v>-1187838091386.7412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-1187838091386.7412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-4949325380.7780886</v>
      </c>
      <c r="L4640" s="444">
        <f t="shared" ca="1" si="192"/>
        <v>-1192787416767.5193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-1192787416767.5193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-4969947569.8646641</v>
      </c>
      <c r="L4641" s="444">
        <f t="shared" ca="1" si="192"/>
        <v>-1197757364337.384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-1197757364337.384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-4990655684.7391005</v>
      </c>
      <c r="L4642" s="444">
        <f t="shared" ca="1" si="192"/>
        <v>-1202748020022.123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-1202748020022.123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-5011450083.4255123</v>
      </c>
      <c r="L4643" s="444">
        <f t="shared" ca="1" si="192"/>
        <v>-1207759470105.5486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-1207759470105.5486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-5032331125.439786</v>
      </c>
      <c r="L4644" s="444">
        <f t="shared" ca="1" si="192"/>
        <v>-1212791801230.9883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-1212791801230.9883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-5053299171.795784</v>
      </c>
      <c r="L4645" s="444">
        <f t="shared" ca="1" si="192"/>
        <v>-1217845100402.7842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-1217845100402.7842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-5074354585.0116005</v>
      </c>
      <c r="L4646" s="444">
        <f t="shared" ca="1" si="192"/>
        <v>-1222919454987.7959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-1222919454987.7959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-5095497729.1158161</v>
      </c>
      <c r="L4647" s="444">
        <f t="shared" ca="1" si="192"/>
        <v>-1228014952716.9116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-1228014952716.9116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-5116728969.6537981</v>
      </c>
      <c r="L4648" s="444">
        <f t="shared" ca="1" si="192"/>
        <v>-1233131681686.5654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-1233131681686.5654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-5138048673.6940222</v>
      </c>
      <c r="L4649" s="444">
        <f t="shared" ca="1" si="192"/>
        <v>-1238269730360.2595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-1238269730360.2595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-5159457209.8344145</v>
      </c>
      <c r="L4650" s="444">
        <f t="shared" ca="1" si="192"/>
        <v>-1243429187570.094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-1243429187570.094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-5180954948.208725</v>
      </c>
      <c r="L4651" s="444">
        <f t="shared" ca="1" si="192"/>
        <v>-1248610142518.3027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-1248610142518.3027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-5202542260.4929276</v>
      </c>
      <c r="L4652" s="444">
        <f t="shared" ca="1" si="192"/>
        <v>-1253812684778.7957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-1253812684778.7957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-5224219519.9116488</v>
      </c>
      <c r="L4653" s="444">
        <f t="shared" ca="1" si="192"/>
        <v>-1259036904298.7073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-1259036904298.7073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-5245987101.2446136</v>
      </c>
      <c r="L4654" s="444">
        <f t="shared" ca="1" si="192"/>
        <v>-1264282891399.9519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-1264282891399.9519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-5267845380.8331327</v>
      </c>
      <c r="L4655" s="444">
        <f t="shared" ca="1" si="192"/>
        <v>-1269550736780.7852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-1269550736780.7852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-5289794736.5866051</v>
      </c>
      <c r="L4656" s="444">
        <f t="shared" ca="1" si="192"/>
        <v>-1274840531517.3718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-1274840531517.3718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-5311835547.989049</v>
      </c>
      <c r="L4657" s="444">
        <f t="shared" ca="1" si="192"/>
        <v>-1280152367065.3608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-1280152367065.3608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-5333968196.10567</v>
      </c>
      <c r="L4658" s="444">
        <f t="shared" ca="1" si="192"/>
        <v>-1285486335261.4666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-1285486335261.4666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-5356193063.5894442</v>
      </c>
      <c r="L4659" s="444">
        <f t="shared" ca="1" si="192"/>
        <v>-1290842528325.0559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-1290842528325.0559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-5378510534.6877327</v>
      </c>
      <c r="L4660" s="444">
        <f t="shared" ca="1" si="192"/>
        <v>-1296221038859.7437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-1296221038859.7437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-5400920995.2489319</v>
      </c>
      <c r="L4661" s="444">
        <f t="shared" ca="1" si="192"/>
        <v>-1301621959854.9927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-1301621959854.9927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-5423424832.7291365</v>
      </c>
      <c r="L4662" s="444">
        <f t="shared" ca="1" si="192"/>
        <v>-1307045384687.7219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-1307045384687.7219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-5446022436.1988411</v>
      </c>
      <c r="L4663" s="444">
        <f t="shared" ca="1" si="192"/>
        <v>-1312491407123.9207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-1312491407123.9207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-5468714196.3496695</v>
      </c>
      <c r="L4664" s="444">
        <f t="shared" ca="1" si="192"/>
        <v>-1317960121320.2703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-1317960121320.2703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-5491500505.5011263</v>
      </c>
      <c r="L4665" s="444">
        <f t="shared" ca="1" si="192"/>
        <v>-1323451621825.7715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-1323451621825.7715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-5514381757.6073809</v>
      </c>
      <c r="L4666" s="444">
        <f t="shared" ca="1" si="192"/>
        <v>-1328966003583.3789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-1328966003583.3789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-5537358348.2640791</v>
      </c>
      <c r="L4667" s="444">
        <f t="shared" ca="1" si="192"/>
        <v>-1334503361931.6431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-1334503361931.6431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-5560430674.7151794</v>
      </c>
      <c r="L4668" s="444">
        <f t="shared" ca="1" si="192"/>
        <v>-1340063792606.3582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-1340063792606.3582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-5583599135.8598251</v>
      </c>
      <c r="L4669" s="444">
        <f t="shared" ca="1" si="192"/>
        <v>-1345647391742.218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-1345647391742.218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-5606864132.2592421</v>
      </c>
      <c r="L4670" s="444">
        <f t="shared" ca="1" si="192"/>
        <v>-1351254255874.4773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-1351254255874.4773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-5630226066.1436558</v>
      </c>
      <c r="L4671" s="444">
        <f t="shared" ca="1" si="192"/>
        <v>-1356884481940.6208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-1356884481940.6208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-5653685341.4192533</v>
      </c>
      <c r="L4672" s="444">
        <f t="shared" ca="1" si="192"/>
        <v>-1362538167282.04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-1362538167282.04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-5677242363.6751671</v>
      </c>
      <c r="L4673" s="444">
        <f t="shared" ca="1" si="192"/>
        <v>-1368215409645.7151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-1368215409645.7151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-5700897540.1904793</v>
      </c>
      <c r="L4674" s="444">
        <f t="shared" ca="1" si="192"/>
        <v>-1373916307185.9055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-1373916307185.9055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-5724651279.9412727</v>
      </c>
      <c r="L4675" s="444">
        <f t="shared" ca="1" si="192"/>
        <v>-1379640958465.8467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-1379640958465.8467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-5748503993.6076946</v>
      </c>
      <c r="L4676" s="444">
        <f t="shared" ca="1" si="192"/>
        <v>-1385389462459.4543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-1385389462459.4543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-5772456093.5810595</v>
      </c>
      <c r="L4677" s="444">
        <f t="shared" ca="1" si="192"/>
        <v>-1391161918553.0354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-1391161918553.0354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-5796507993.9709806</v>
      </c>
      <c r="L4678" s="444">
        <f t="shared" ca="1" si="192"/>
        <v>-1396958426547.0063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-1396958426547.0063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-5820660110.6125259</v>
      </c>
      <c r="L4679" s="444">
        <f t="shared" ca="1" si="192"/>
        <v>-1402779086657.6189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-1402779086657.6189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-5844912861.0734119</v>
      </c>
      <c r="L4680" s="444">
        <f t="shared" ca="1" si="192"/>
        <v>-1408623999518.6924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-1408623999518.6924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-5869266664.6612186</v>
      </c>
      <c r="L4681" s="444">
        <f t="shared" ca="1" si="192"/>
        <v>-1414493266183.3535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-1414493266183.3535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-5893721942.4306393</v>
      </c>
      <c r="L4682" s="444">
        <f t="shared" ca="1" si="192"/>
        <v>-1420386988125.7842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-1420386988125.7842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-5918279117.1907673</v>
      </c>
      <c r="L4683" s="444">
        <f t="shared" ca="1" si="192"/>
        <v>-1426305267242.9749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-1426305267242.9749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-5942938613.5123949</v>
      </c>
      <c r="L4684" s="444">
        <f t="shared" ca="1" si="192"/>
        <v>-1432248205856.4873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-1432248205856.4873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-5967700857.735364</v>
      </c>
      <c r="L4685" s="444">
        <f t="shared" ca="1" si="192"/>
        <v>-1438215906714.2227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-1438215906714.2227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-5992566277.9759274</v>
      </c>
      <c r="L4686" s="444">
        <f t="shared" ca="1" si="192"/>
        <v>-1444208472992.1985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-1444208472992.1985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-6017535304.13416</v>
      </c>
      <c r="L4687" s="444">
        <f t="shared" ca="1" si="192"/>
        <v>-1450226008296.3328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-1450226008296.3328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-6042608367.9013863</v>
      </c>
      <c r="L4688" s="444">
        <f t="shared" ca="1" si="192"/>
        <v>-1456268616664.2341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-1456268616664.2341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-6067785902.767642</v>
      </c>
      <c r="L4689" s="444">
        <f t="shared" ca="1" si="192"/>
        <v>-1462336402567.0017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-1462336402567.0017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-6093068344.0291739</v>
      </c>
      <c r="L4690" s="444">
        <f t="shared" ca="1" si="192"/>
        <v>-1468429470911.0308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-1468429470911.0308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-6118456128.7959614</v>
      </c>
      <c r="L4691" s="444">
        <f t="shared" ca="1" si="192"/>
        <v>-1474547927039.8267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-1474547927039.8267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-6143949695.9992781</v>
      </c>
      <c r="L4692" s="444">
        <f t="shared" ca="1" si="192"/>
        <v>-1480691876735.8259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-1480691876735.8259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-6169549486.3992748</v>
      </c>
      <c r="L4693" s="444">
        <f t="shared" ca="1" si="192"/>
        <v>-1486861426222.2251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-1486861426222.2251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-6195255942.5926046</v>
      </c>
      <c r="L4694" s="444">
        <f t="shared" ca="1" si="192"/>
        <v>-1493056682164.8176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-1493056682164.8176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-6221069509.0200729</v>
      </c>
      <c r="L4695" s="444">
        <f t="shared" ca="1" si="192"/>
        <v>-1499277751673.8376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-1499277751673.8376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-6246990631.9743233</v>
      </c>
      <c r="L4696" s="444">
        <f t="shared" ca="1" si="192"/>
        <v>-1505524742305.812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-1505524742305.812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-6273019759.6075497</v>
      </c>
      <c r="L4697" s="444">
        <f t="shared" ca="1" si="192"/>
        <v>-1511797762065.4197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-1511797762065.4197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-6299157341.939249</v>
      </c>
      <c r="L4698" s="444">
        <f t="shared" ca="1" si="192"/>
        <v>-1518096919407.3589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-1518096919407.3589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-6325403830.8639956</v>
      </c>
      <c r="L4699" s="444">
        <f t="shared" ca="1" si="192"/>
        <v>-1524422323238.2229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-1524422323238.2229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-6351759680.1592617</v>
      </c>
      <c r="L4700" s="444">
        <f t="shared" ca="1" si="192"/>
        <v>-1530774082918.3821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-1530774082918.3821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-6378225345.4932585</v>
      </c>
      <c r="L4701" s="444">
        <f t="shared" ca="1" si="192"/>
        <v>-1537152308263.8752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-1537152308263.8752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-6404801284.4328136</v>
      </c>
      <c r="L4702" s="444">
        <f t="shared" ca="1" si="192"/>
        <v>-1543557109548.3081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-1543557109548.3081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-6431487956.4512835</v>
      </c>
      <c r="L4703" s="444">
        <f t="shared" ca="1" si="192"/>
        <v>-1549988597504.7593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-1549988597504.7593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-6458285822.9364967</v>
      </c>
      <c r="L4704" s="444">
        <f t="shared" ca="1" si="192"/>
        <v>-1556446883327.6958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-1556446883327.6958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-6485195347.1987324</v>
      </c>
      <c r="L4705" s="444">
        <f t="shared" ca="1" si="192"/>
        <v>-1562932078674.8945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-1562932078674.8945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-6512216994.4787273</v>
      </c>
      <c r="L4706" s="444">
        <f t="shared" ca="1" si="192"/>
        <v>-1569444295669.3733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-1569444295669.3733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-6539351231.9557219</v>
      </c>
      <c r="L4707" s="444">
        <f t="shared" ca="1" si="192"/>
        <v>-1575983646901.3291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-1575983646901.3291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-6566598528.755538</v>
      </c>
      <c r="L4708" s="444">
        <f t="shared" ca="1" si="192"/>
        <v>-1582550245430.0847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-1582550245430.0847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-6593959355.9586859</v>
      </c>
      <c r="L4709" s="444">
        <f t="shared" ca="1" si="192"/>
        <v>-1589144204786.0435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-1589144204786.0435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-6621434186.6085148</v>
      </c>
      <c r="L4710" s="444">
        <f t="shared" ca="1" si="192"/>
        <v>-1595765638972.6519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-1595765638972.6519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-6649023495.7193823</v>
      </c>
      <c r="L4711" s="444">
        <f t="shared" ca="1" si="192"/>
        <v>-1602414662468.3713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-1602414662468.3713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-6676727760.2848806</v>
      </c>
      <c r="L4712" s="444">
        <f t="shared" ca="1" si="192"/>
        <v>-1609091390228.6563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-1609091390228.6563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-6704547459.286068</v>
      </c>
      <c r="L4713" s="444">
        <f t="shared" ca="1" si="192"/>
        <v>-1615795937687.9424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-1615795937687.9424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-6732483073.6997595</v>
      </c>
      <c r="L4714" s="444">
        <f t="shared" ca="1" si="192"/>
        <v>-1622528420761.6421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-1622528420761.6421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-6760535086.5068417</v>
      </c>
      <c r="L4715" s="444">
        <f t="shared" ca="1" si="192"/>
        <v>-1629288955848.1489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-1629288955848.1489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-6788703982.7006207</v>
      </c>
      <c r="L4716" s="444">
        <f t="shared" ca="1" si="192"/>
        <v>-1636077659830.8496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-1636077659830.8496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-6816990249.295207</v>
      </c>
      <c r="L4717" s="444">
        <f t="shared" ca="1" si="192"/>
        <v>-1642894650080.1448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-1642894650080.1448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-6845394375.3339367</v>
      </c>
      <c r="L4718" s="444">
        <f t="shared" ca="1" si="192"/>
        <v>-1649740044455.4788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-1649740044455.4788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-6873916851.8978281</v>
      </c>
      <c r="L4719" s="444">
        <f t="shared" ca="1" si="192"/>
        <v>-1656613961307.3767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-1656613961307.3767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-6902558172.1140699</v>
      </c>
      <c r="L4720" s="444">
        <f t="shared" ca="1" si="192"/>
        <v>-1663516519479.4907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-1663516519479.4907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-6931318831.1645441</v>
      </c>
      <c r="L4721" s="444">
        <f t="shared" ca="1" si="192"/>
        <v>-1670447838310.6553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-1670447838310.6553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-6960199326.2943964</v>
      </c>
      <c r="L4722" s="444">
        <f t="shared" ca="1" si="192"/>
        <v>-1677408037636.9497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-1677408037636.9497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-6989200156.8206234</v>
      </c>
      <c r="L4723" s="444">
        <f t="shared" ca="1" si="192"/>
        <v>-1684397237793.7703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-1684397237793.7703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-7018321824.1407089</v>
      </c>
      <c r="L4724" s="444">
        <f t="shared" ca="1" si="192"/>
        <v>-1691415559617.9109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-1691415559617.9109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-7047564831.7412949</v>
      </c>
      <c r="L4725" s="444">
        <f t="shared" ca="1" si="192"/>
        <v>-1698463124449.6521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-1698463124449.6521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-7076929685.2068834</v>
      </c>
      <c r="L4726" s="444">
        <f t="shared" ca="1" si="192"/>
        <v>-1705540054134.8589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-1705540054134.8589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-7106416892.2285786</v>
      </c>
      <c r="L4727" s="444">
        <f t="shared" ca="1" si="192"/>
        <v>-1712646471027.0874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-1712646471027.0874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-7136026962.6128645</v>
      </c>
      <c r="L4728" s="444">
        <f t="shared" ca="1" si="192"/>
        <v>-1719782497989.7002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-1719782497989.7002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-7165760408.2904177</v>
      </c>
      <c r="L4729" s="444">
        <f t="shared" ca="1" si="192"/>
        <v>-1726948258397.9907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-1726948258397.9907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-7195617743.3249617</v>
      </c>
      <c r="L4730" s="444">
        <f t="shared" ca="1" si="192"/>
        <v>-1734143876141.3157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-1734143876141.3157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-7225599483.9221487</v>
      </c>
      <c r="L4731" s="444">
        <f t="shared" ca="1" si="192"/>
        <v>-1741369475625.2378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-1741369475625.2378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-7255706148.4384918</v>
      </c>
      <c r="L4732" s="444">
        <f t="shared" ca="1" si="192"/>
        <v>-1748625181773.6763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-1748625181773.6763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-7285938257.3903179</v>
      </c>
      <c r="L4733" s="444">
        <f t="shared" ca="1" si="192"/>
        <v>-1755911120031.0667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-1755911120031.0667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-7316296333.4627771</v>
      </c>
      <c r="L4734" s="444">
        <f t="shared" ca="1" si="192"/>
        <v>-1763227416364.5295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-1763227416364.5295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-7346780901.5188732</v>
      </c>
      <c r="L4735" s="444">
        <f t="shared" ca="1" si="192"/>
        <v>-1770574197266.0483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-1770574197266.0483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-7377392488.6085348</v>
      </c>
      <c r="L4736" s="444">
        <f t="shared" ca="1" si="192"/>
        <v>-1777951589754.657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-1777951589754.657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-7408131623.9777374</v>
      </c>
      <c r="L4737" s="444">
        <f t="shared" ca="1" si="192"/>
        <v>-1785359721378.6348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-1785359721378.6348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-7438998839.0776434</v>
      </c>
      <c r="L4738" s="444">
        <f t="shared" ca="1" si="192"/>
        <v>-1792798720217.7124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-1792798720217.7124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-7469994667.573802</v>
      </c>
      <c r="L4739" s="444">
        <f t="shared" ca="1" si="192"/>
        <v>-1800268714885.2861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-1800268714885.2861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-7501119645.3553591</v>
      </c>
      <c r="L4740" s="444">
        <f t="shared" ca="1" si="192"/>
        <v>-1807769834530.6416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-1807769834530.6416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-7532374310.5443401</v>
      </c>
      <c r="L4741" s="444">
        <f t="shared" ca="1" si="192"/>
        <v>-1815302208841.186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-1815302208841.186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-7563759203.5049429</v>
      </c>
      <c r="L4742" s="444">
        <f t="shared" ca="1" si="192"/>
        <v>-1822865968044.6909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-1822865968044.6909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-7595274866.8528786</v>
      </c>
      <c r="L4743" s="444">
        <f t="shared" ca="1" si="192"/>
        <v>-1830461242911.5437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-1830461242911.5437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-7626921845.4647655</v>
      </c>
      <c r="L4744" s="444">
        <f t="shared" ca="1" si="192"/>
        <v>-1838088164757.0085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-1838088164757.0085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-7658700686.4875355</v>
      </c>
      <c r="L4745" s="444">
        <f t="shared" ca="1" si="192"/>
        <v>-1845746865443.4961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-1845746865443.4961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-7690611939.3479004</v>
      </c>
      <c r="L4746" s="444">
        <f t="shared" ca="1" si="192"/>
        <v>-1853437477382.844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-1853437477382.844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-7722656155.7618513</v>
      </c>
      <c r="L4747" s="444">
        <f t="shared" ca="1" si="192"/>
        <v>-1861160133538.606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-1861160133538.606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-7754833889.7441902</v>
      </c>
      <c r="L4748" s="444">
        <f t="shared" ca="1" si="192"/>
        <v>-1868914967428.3501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-1868914967428.3501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-7787145697.618125</v>
      </c>
      <c r="L4749" s="444">
        <f t="shared" ca="1" si="192"/>
        <v>-1876702113125.9683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-1876702113125.9683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-7819592138.024868</v>
      </c>
      <c r="L4750" s="444">
        <f t="shared" ca="1" si="192"/>
        <v>-1884521705263.9932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-1884521705263.9932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-7852173771.9333038</v>
      </c>
      <c r="L4751" s="444">
        <f t="shared" ca="1" si="192"/>
        <v>-1892373879035.9265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-1892373879035.9265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-7884891162.6496925</v>
      </c>
      <c r="L4752" s="444">
        <f t="shared" ca="1" si="192"/>
        <v>-1900258770198.5762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-1900258770198.5762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-7917744875.8274002</v>
      </c>
      <c r="L4753" s="444">
        <f t="shared" ca="1" si="192"/>
        <v>-1908176515074.4036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-1908176515074.4036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-7950735479.4766808</v>
      </c>
      <c r="L4754" s="444">
        <f t="shared" ca="1" si="192"/>
        <v>-1916127250553.8801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-1916127250553.8801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-7983863543.9745007</v>
      </c>
      <c r="L4755" s="444">
        <f t="shared" ca="1" si="192"/>
        <v>-1924111114097.8547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-1924111114097.8547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-8017129642.0743942</v>
      </c>
      <c r="L4756" s="444">
        <f t="shared" ca="1" si="192"/>
        <v>-1932128243739.9292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-1932128243739.9292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-8050534348.9163713</v>
      </c>
      <c r="L4757" s="444">
        <f t="shared" ca="1" si="192"/>
        <v>-1940178778088.8455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-1940178778088.8455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-8084078242.0368547</v>
      </c>
      <c r="L4758" s="444">
        <f t="shared" ca="1" si="192"/>
        <v>-1948262856330.8823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-1948262856330.8823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-8117761901.3786764</v>
      </c>
      <c r="L4759" s="444">
        <f t="shared" ca="1" si="192"/>
        <v>-1956380618232.261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-1956380618232.261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-8151585909.3010874</v>
      </c>
      <c r="L4760" s="444">
        <f t="shared" ca="1" si="192"/>
        <v>-1964532204141.562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-1964532204141.562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-8185550850.5898418</v>
      </c>
      <c r="L4761" s="444">
        <f t="shared" ca="1" si="192"/>
        <v>-1972717754992.1519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-1972717754992.1519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-8219657312.4672995</v>
      </c>
      <c r="L4762" s="444">
        <f t="shared" ca="1" si="192"/>
        <v>-1980937412304.6191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-1980937412304.6191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-8253905884.6025782</v>
      </c>
      <c r="L4763" s="444">
        <f t="shared" ca="1" si="192"/>
        <v>-1989191318189.2217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-1989191318189.2217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-8288297159.1217566</v>
      </c>
      <c r="L4764" s="444">
        <f t="shared" ca="1" si="192"/>
        <v>-1997479615348.3435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-1997479615348.3435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-8322831730.6180983</v>
      </c>
      <c r="L4765" s="444">
        <f t="shared" ca="1" si="192"/>
        <v>-2005802447078.9617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-2005802447078.9617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-8357510196.1623392</v>
      </c>
      <c r="L4766" s="444">
        <f t="shared" ca="1" si="192"/>
        <v>-2014159957275.124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-2014159957275.124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-8392333155.3130169</v>
      </c>
      <c r="L4767" s="444">
        <f t="shared" ca="1" si="192"/>
        <v>-2022552290430.437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-2022552290430.437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-8427301210.1268206</v>
      </c>
      <c r="L4768" s="444">
        <f t="shared" ca="1" si="192"/>
        <v>-2030979591640.5637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-2030979591640.5637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-8462414965.1690149</v>
      </c>
      <c r="L4769" s="444">
        <f t="shared" ca="1" si="192"/>
        <v>-2039442006605.7327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-2039442006605.7327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-8497675027.5238857</v>
      </c>
      <c r="L4770" s="444">
        <f t="shared" ca="1" si="192"/>
        <v>-2047939681633.2566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-2047939681633.2566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-8533082006.8052359</v>
      </c>
      <c r="L4771" s="444">
        <f t="shared" ca="1" si="192"/>
        <v>-2056472763640.0618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-2056472763640.0618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-8568636515.1669235</v>
      </c>
      <c r="L4772" s="444">
        <f t="shared" ca="1" si="192"/>
        <v>-2065041400155.2288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-2065041400155.2288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-8604339167.3134537</v>
      </c>
      <c r="L4773" s="444">
        <f t="shared" ca="1" si="192"/>
        <v>-2073645739322.5422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-2073645739322.5422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-8640190580.5105915</v>
      </c>
      <c r="L4774" s="444">
        <f t="shared" ca="1" si="192"/>
        <v>-2082285929903.0527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-2082285929903.0527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-8676191374.5960522</v>
      </c>
      <c r="L4775" s="444">
        <f t="shared" ca="1" si="192"/>
        <v>-2090962121277.6487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-2090962121277.6487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-8712342171.990202</v>
      </c>
      <c r="L4776" s="444">
        <f t="shared" ca="1" si="192"/>
        <v>-2099674463449.6389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-2099674463449.6389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-8748643597.7068291</v>
      </c>
      <c r="L4777" s="444">
        <f t="shared" ca="1" si="192"/>
        <v>-2108423107047.3457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-2108423107047.3457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-8785096279.3639412</v>
      </c>
      <c r="L4778" s="444">
        <f t="shared" ca="1" si="192"/>
        <v>-2117208203326.7097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-2117208203326.7097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-8821700847.1946239</v>
      </c>
      <c r="L4779" s="444">
        <f t="shared" ca="1" si="192"/>
        <v>-2126029904173.9043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-2126029904173.9043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-8858457934.0579338</v>
      </c>
      <c r="L4780" s="444">
        <f t="shared" ca="1" si="192"/>
        <v>-2134888362107.9622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-2134888362107.9622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-8895368175.4498405</v>
      </c>
      <c r="L4781" s="444">
        <f t="shared" ca="1" si="192"/>
        <v>-2143783730283.4121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-2143783730283.4121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-8932432209.5142155</v>
      </c>
      <c r="L4782" s="444">
        <f t="shared" ca="1" si="192"/>
        <v>-2152716162492.9263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-2152716162492.9263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-8969650677.0538578</v>
      </c>
      <c r="L4783" s="444">
        <f t="shared" ca="1" si="192"/>
        <v>-2161685813169.9802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-2161685813169.9802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-9007024221.541584</v>
      </c>
      <c r="L4784" s="444">
        <f t="shared" ca="1" si="192"/>
        <v>-2170692837391.5217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-2170692837391.5217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-9044553489.1313419</v>
      </c>
      <c r="L4785" s="444">
        <f t="shared" ca="1" si="192"/>
        <v>-2179737390880.6531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-2179737390880.6531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-9082239128.6693878</v>
      </c>
      <c r="L4786" s="444">
        <f t="shared" ca="1" si="192"/>
        <v>-2188819630009.3225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-2188819630009.3225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-9120081791.7055111</v>
      </c>
      <c r="L4787" s="444">
        <f t="shared" ca="1" si="192"/>
        <v>-2197939711801.0281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-2197939711801.0281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-9158082132.5042839</v>
      </c>
      <c r="L4788" s="444">
        <f t="shared" ca="1" si="192"/>
        <v>-2207097793933.5322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-2207097793933.5322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-9196240808.056385</v>
      </c>
      <c r="L4789" s="444">
        <f t="shared" ca="1" si="192"/>
        <v>-2216294034741.5884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-2216294034741.5884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-9234558478.0899506</v>
      </c>
      <c r="L4790" s="444">
        <f t="shared" ca="1" si="192"/>
        <v>-2225528593219.6782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-2225528593219.6782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-9273035805.0819931</v>
      </c>
      <c r="L4791" s="444">
        <f t="shared" ca="1" si="192"/>
        <v>-2234801629024.7603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-2234801629024.7603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-9311673454.2698345</v>
      </c>
      <c r="L4792" s="444">
        <f t="shared" ca="1" si="192"/>
        <v>-2244113302479.0303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-2244113302479.0303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-9350472093.6626263</v>
      </c>
      <c r="L4793" s="444">
        <f t="shared" ca="1" si="192"/>
        <v>-2253463774572.6929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-2253463774572.6929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-9389432394.052887</v>
      </c>
      <c r="L4794" s="444">
        <f t="shared" ca="1" si="192"/>
        <v>-2262853206966.7456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-2262853206966.7456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-9428555029.0281067</v>
      </c>
      <c r="L4795" s="444">
        <f t="shared" ca="1" si="192"/>
        <v>-2272281761995.7739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-2272281761995.7739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-9467840674.9823914</v>
      </c>
      <c r="L4796" s="444">
        <f t="shared" ca="1" si="192"/>
        <v>-2281749602670.7563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-2281749602670.7563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-9507290011.1281509</v>
      </c>
      <c r="L4797" s="444">
        <f t="shared" ca="1" si="192"/>
        <v>-2291256892681.8843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-2291256892681.8843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-9546903719.5078506</v>
      </c>
      <c r="L4798" s="444">
        <f t="shared" ca="1" si="192"/>
        <v>-2300803796401.3921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-2300803796401.3921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-9586682485.0058002</v>
      </c>
      <c r="L4799" s="444">
        <f t="shared" ca="1" si="192"/>
        <v>-2310390478886.3979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-2310390478886.3979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-9626626995.3599911</v>
      </c>
      <c r="L4800" s="444">
        <f t="shared" ca="1" si="192"/>
        <v>-2320017105881.7578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-2320017105881.7578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-9666737941.1739902</v>
      </c>
      <c r="L4801" s="444">
        <f t="shared" ca="1" si="192"/>
        <v>-2329683843822.9316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-2329683843822.9316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-9707016015.9288826</v>
      </c>
      <c r="L4802" s="444">
        <f t="shared" ca="1" si="192"/>
        <v>-2339390859838.8604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-2339390859838.8604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-9747461915.9952507</v>
      </c>
      <c r="L4803" s="444">
        <f t="shared" ca="1" si="192"/>
        <v>-2349138321754.8555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-2349138321754.8555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-9788076340.6452312</v>
      </c>
      <c r="L4804" s="444">
        <f t="shared" ca="1" si="192"/>
        <v>-2358926398095.5005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-2358926398095.5005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-9828859992.0645847</v>
      </c>
      <c r="L4805" s="444">
        <f t="shared" ca="1" si="192"/>
        <v>-2368755258087.5649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-2368755258087.5649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-9869813575.3648529</v>
      </c>
      <c r="L4806" s="444">
        <f t="shared" ca="1" si="192"/>
        <v>-2378625071662.9297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-2378625071662.9297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-9910937798.595541</v>
      </c>
      <c r="L4807" s="444">
        <f t="shared" ca="1" si="192"/>
        <v>-2388536009461.5254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-2388536009461.5254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-9952233372.7563553</v>
      </c>
      <c r="L4808" s="444">
        <f t="shared" ca="1" si="192"/>
        <v>-2398488242834.2817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-2398488242834.2817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-9993701011.8095074</v>
      </c>
      <c r="L4809" s="444">
        <f t="shared" ca="1" si="192"/>
        <v>-2408481943846.0913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-2408481943846.0913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-10035341432.692047</v>
      </c>
      <c r="L4810" s="444">
        <f t="shared" ca="1" si="192"/>
        <v>-2418517285278.7832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-2418517285278.7832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-10077155355.328262</v>
      </c>
      <c r="L4811" s="444">
        <f t="shared" ca="1" si="192"/>
        <v>-2428594440634.1113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-2428594440634.1113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-10119143502.64213</v>
      </c>
      <c r="L4812" s="444">
        <f t="shared" ca="1" si="192"/>
        <v>-2438713584136.7534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-2438713584136.7534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-10161306600.569805</v>
      </c>
      <c r="L4813" s="444">
        <f t="shared" ca="1" si="192"/>
        <v>-2448874890737.3232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-2448874890737.3232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-10203645378.07218</v>
      </c>
      <c r="L4814" s="444">
        <f t="shared" ca="1" si="192"/>
        <v>-2459078536115.3955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-2459078536115.3955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-10246160567.147482</v>
      </c>
      <c r="L4815" s="444">
        <f t="shared" ca="1" si="192"/>
        <v>-2469324696682.543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-2469324696682.543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-10288852902.843929</v>
      </c>
      <c r="L4816" s="444">
        <f t="shared" ca="1" si="192"/>
        <v>-2479613549585.3867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-2479613549585.3867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-10331723123.272444</v>
      </c>
      <c r="L4817" s="444">
        <f t="shared" ca="1" si="192"/>
        <v>-2489945272708.6592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-2489945272708.6592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-10374771969.619413</v>
      </c>
      <c r="L4818" s="444">
        <f t="shared" ca="1" si="192"/>
        <v>-2500320044678.2788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-2500320044678.2788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-10418000186.159494</v>
      </c>
      <c r="L4819" s="444">
        <f t="shared" ca="1" si="192"/>
        <v>-2510738044864.4385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-2510738044864.4385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-10461408520.268494</v>
      </c>
      <c r="L4820" s="444">
        <f t="shared" ca="1" si="192"/>
        <v>-2521199453384.707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-2521199453384.707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-10504997722.436279</v>
      </c>
      <c r="L4821" s="444">
        <f t="shared" ca="1" si="192"/>
        <v>-2531704451107.1436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-2531704451107.1436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-10548768546.279764</v>
      </c>
      <c r="L4822" s="444">
        <f t="shared" ca="1" si="192"/>
        <v>-2542253219653.4233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-2542253219653.4233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-10592721748.555931</v>
      </c>
      <c r="L4823" s="444">
        <f t="shared" ca="1" si="192"/>
        <v>-2552845941401.9795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-2552845941401.9795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-10636858089.174915</v>
      </c>
      <c r="L4824" s="444">
        <f t="shared" ca="1" si="192"/>
        <v>-2563482799491.1543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-2563482799491.1543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-10681178331.213142</v>
      </c>
      <c r="L4825" s="444">
        <f t="shared" ca="1" si="192"/>
        <v>-2574163977822.3677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-2574163977822.3677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-10725683240.926533</v>
      </c>
      <c r="L4826" s="444">
        <f t="shared" ca="1" si="192"/>
        <v>-2584889661063.2944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-2584889661063.2944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-10770373587.763727</v>
      </c>
      <c r="L4827" s="444">
        <f t="shared" ca="1" si="192"/>
        <v>-2595660034651.0581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-2595660034651.0581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-10815250144.379408</v>
      </c>
      <c r="L4828" s="444">
        <f t="shared" ca="1" si="192"/>
        <v>-2606475284795.4375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-2606475284795.4375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-10860313686.647655</v>
      </c>
      <c r="L4829" s="444">
        <f t="shared" ca="1" si="192"/>
        <v>-2617335598482.085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-2617335598482.085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-10905564993.675354</v>
      </c>
      <c r="L4830" s="444">
        <f t="shared" ca="1" si="192"/>
        <v>-2628241163475.7603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-2628241163475.7603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-10951004847.815668</v>
      </c>
      <c r="L4831" s="444">
        <f t="shared" ca="1" si="192"/>
        <v>-2639192168323.5757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-2639192168323.5757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-10996634034.681564</v>
      </c>
      <c r="L4832" s="444">
        <f t="shared" ca="1" si="192"/>
        <v>-2650188802358.2573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-2650188802358.2573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-11042453343.159405</v>
      </c>
      <c r="L4833" s="444">
        <f t="shared" ca="1" si="192"/>
        <v>-2661231255701.4165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-2661231255701.4165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-11088463565.422569</v>
      </c>
      <c r="L4834" s="444">
        <f t="shared" ca="1" si="192"/>
        <v>-2672319719266.8389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-2672319719266.8389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-11134665496.945162</v>
      </c>
      <c r="L4835" s="444">
        <f t="shared" ca="1" si="192"/>
        <v>-2683454384763.7842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-2683454384763.7842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-11181059936.515768</v>
      </c>
      <c r="L4836" s="444">
        <f t="shared" ca="1" si="192"/>
        <v>-2694635444700.2998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-2694635444700.2998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-11227647686.251249</v>
      </c>
      <c r="L4837" s="444">
        <f t="shared" ca="1" si="192"/>
        <v>-2705863092386.5513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-2705863092386.5513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-11274429551.61063</v>
      </c>
      <c r="L4838" s="444">
        <f t="shared" ca="1" si="192"/>
        <v>-2717137521938.1621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-2717137521938.1621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-11321406341.409008</v>
      </c>
      <c r="L4839" s="444">
        <f t="shared" ca="1" si="192"/>
        <v>-2728458928279.5713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-2728458928279.5713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-11368578867.831547</v>
      </c>
      <c r="L4840" s="444">
        <f t="shared" ca="1" si="192"/>
        <v>-2739827507147.4028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-2739827507147.4028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-11415947946.447512</v>
      </c>
      <c r="L4841" s="444">
        <f t="shared" ca="1" si="192"/>
        <v>-2751243455093.8506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-2751243455093.8506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-11463514396.224377</v>
      </c>
      <c r="L4842" s="444">
        <f t="shared" ca="1" si="192"/>
        <v>-2762706969490.0752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-2762706969490.0752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-11511279039.541981</v>
      </c>
      <c r="L4843" s="444">
        <f t="shared" ca="1" si="192"/>
        <v>-2774218248529.6172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-2774218248529.6172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-11559242702.206738</v>
      </c>
      <c r="L4844" s="444">
        <f t="shared" ca="1" si="192"/>
        <v>-2785777491231.8237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-2785777491231.8237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-11607406213.465933</v>
      </c>
      <c r="L4845" s="444">
        <f t="shared" ca="1" si="192"/>
        <v>-2797384897445.2896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-2797384897445.2896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-11655770406.022039</v>
      </c>
      <c r="L4846" s="444">
        <f t="shared" ca="1" si="192"/>
        <v>-2809040667851.3115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-2809040667851.3115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-11704336116.047131</v>
      </c>
      <c r="L4847" s="444">
        <f t="shared" ca="1" si="192"/>
        <v>-2820745003967.3589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-2820745003967.3589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-11753104183.197329</v>
      </c>
      <c r="L4848" s="444">
        <f t="shared" ca="1" si="192"/>
        <v>-2832498108150.5562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-2832498108150.5562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-11802075450.627317</v>
      </c>
      <c r="L4849" s="444">
        <f t="shared" ca="1" si="192"/>
        <v>-2844300183601.1836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-2844300183601.1836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-11851250765.004932</v>
      </c>
      <c r="L4850" s="444">
        <f t="shared" ca="1" si="192"/>
        <v>-2856151434366.1885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-2856151434366.1885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-11900630976.525785</v>
      </c>
      <c r="L4851" s="444">
        <f t="shared" ca="1" si="192"/>
        <v>-2868052065342.7144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-2868052065342.7144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-11950216938.927977</v>
      </c>
      <c r="L4852" s="444">
        <f t="shared" ca="1" si="192"/>
        <v>-2880002282281.6421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-2880002282281.6421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-12000009509.506842</v>
      </c>
      <c r="L4853" s="444">
        <f t="shared" ref="L4853:L5107" ca="1" si="197">I4853-J4853+K4853</f>
        <v>-2892002291791.1489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-2892002291791.1489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-12050009549.129787</v>
      </c>
      <c r="L4854" s="444">
        <f t="shared" ca="1" si="197"/>
        <v>-2904052301340.2788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-2904052301340.2788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-12100217922.251162</v>
      </c>
      <c r="L4855" s="444">
        <f t="shared" ca="1" si="197"/>
        <v>-2916152519262.5298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-2916152519262.5298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-12150635496.927208</v>
      </c>
      <c r="L4856" s="444">
        <f t="shared" ca="1" si="197"/>
        <v>-2928303154759.457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-2928303154759.457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-12201263144.83107</v>
      </c>
      <c r="L4857" s="444">
        <f t="shared" ca="1" si="197"/>
        <v>-2940504417904.2881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-2940504417904.2881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-12252101741.267866</v>
      </c>
      <c r="L4858" s="444">
        <f t="shared" ca="1" si="197"/>
        <v>-2952756519645.5562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-2952756519645.5562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-12303152165.189817</v>
      </c>
      <c r="L4859" s="444">
        <f t="shared" ca="1" si="197"/>
        <v>-2965059671810.7461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-2965059671810.7461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-12354415299.211441</v>
      </c>
      <c r="L4860" s="444">
        <f t="shared" ca="1" si="197"/>
        <v>-2977414087109.9575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-2977414087109.9575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-12405892029.624823</v>
      </c>
      <c r="L4861" s="444">
        <f t="shared" ca="1" si="197"/>
        <v>-2989819979139.5825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-2989819979139.5825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-12457583246.414927</v>
      </c>
      <c r="L4862" s="444">
        <f t="shared" ca="1" si="197"/>
        <v>-3002277562385.9976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-3002277562385.9976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-12509489843.27499</v>
      </c>
      <c r="L4863" s="444">
        <f t="shared" ca="1" si="197"/>
        <v>-3014787052229.2725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-3014787052229.2725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-12561612717.621969</v>
      </c>
      <c r="L4864" s="444">
        <f t="shared" ca="1" si="197"/>
        <v>-3027348664946.8945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-3027348664946.8945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-12613952770.612061</v>
      </c>
      <c r="L4865" s="444">
        <f t="shared" ca="1" si="197"/>
        <v>-3039962617717.5068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-3039962617717.5068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-12666510907.156279</v>
      </c>
      <c r="L4866" s="444">
        <f t="shared" ca="1" si="197"/>
        <v>-3052629128624.6631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-3052629128624.6631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-12719288035.936096</v>
      </c>
      <c r="L4867" s="444">
        <f t="shared" ca="1" si="197"/>
        <v>-3065348416660.5991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-3065348416660.5991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-12772285069.419163</v>
      </c>
      <c r="L4868" s="444">
        <f t="shared" ca="1" si="197"/>
        <v>-3078120701730.0181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-3078120701730.0181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-12825502923.875074</v>
      </c>
      <c r="L4869" s="444">
        <f t="shared" ca="1" si="197"/>
        <v>-3090946204653.8931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-3090946204653.8931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-12878942519.39122</v>
      </c>
      <c r="L4870" s="444">
        <f t="shared" ca="1" si="197"/>
        <v>-3103825147173.2842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-3103825147173.2842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-12932604779.888683</v>
      </c>
      <c r="L4871" s="444">
        <f t="shared" ca="1" si="197"/>
        <v>-3116757751953.1729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-3116757751953.1729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-12986490633.13822</v>
      </c>
      <c r="L4872" s="444">
        <f t="shared" ca="1" si="197"/>
        <v>-3129744242586.311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-3129744242586.311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-13040601010.776297</v>
      </c>
      <c r="L4873" s="444">
        <f t="shared" ca="1" si="197"/>
        <v>-3142784843597.0874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-3142784843597.0874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-13094936848.321198</v>
      </c>
      <c r="L4874" s="444">
        <f t="shared" ca="1" si="197"/>
        <v>-3155879780445.4087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-3155879780445.4087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-13149499085.189203</v>
      </c>
      <c r="L4875" s="444">
        <f t="shared" ca="1" si="197"/>
        <v>-3169029279530.5977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-3169029279530.5977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-13204288664.710823</v>
      </c>
      <c r="L4876" s="444">
        <f t="shared" ca="1" si="197"/>
        <v>-3182233568195.3086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-3182233568195.3086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-13259306534.14712</v>
      </c>
      <c r="L4877" s="444">
        <f t="shared" ca="1" si="197"/>
        <v>-3195492874729.4556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-3195492874729.4556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-13314553644.706064</v>
      </c>
      <c r="L4878" s="444">
        <f t="shared" ca="1" si="197"/>
        <v>-3208807428374.1616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-3208807428374.1616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-13370030951.559006</v>
      </c>
      <c r="L4879" s="444">
        <f t="shared" ca="1" si="197"/>
        <v>-3222177459325.7207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-3222177459325.7207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-13425739413.85717</v>
      </c>
      <c r="L4880" s="444">
        <f t="shared" ca="1" si="197"/>
        <v>-3235603198739.5776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-3235603198739.5776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-13481679994.74824</v>
      </c>
      <c r="L4881" s="444">
        <f t="shared" ca="1" si="197"/>
        <v>-3249084878734.3257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-3249084878734.3257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-13537853661.393024</v>
      </c>
      <c r="L4882" s="444">
        <f t="shared" ca="1" si="197"/>
        <v>-3262622732395.7188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-3262622732395.7188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-13594261384.982161</v>
      </c>
      <c r="L4883" s="444">
        <f t="shared" ca="1" si="197"/>
        <v>-3276216993780.7007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-3276216993780.7007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-13650904140.75292</v>
      </c>
      <c r="L4884" s="444">
        <f t="shared" ca="1" si="197"/>
        <v>-3289867897921.4536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-3289867897921.4536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-13707782908.006056</v>
      </c>
      <c r="L4885" s="444">
        <f t="shared" ca="1" si="197"/>
        <v>-3303575680829.4595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-3303575680829.4595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-13764898670.122747</v>
      </c>
      <c r="L4886" s="444">
        <f t="shared" ca="1" si="197"/>
        <v>-3317340579499.582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-3317340579499.582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-13822252414.581591</v>
      </c>
      <c r="L4887" s="444">
        <f t="shared" ca="1" si="197"/>
        <v>-3331162831914.1636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-3331162831914.1636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-13879845132.975681</v>
      </c>
      <c r="L4888" s="444">
        <f t="shared" ca="1" si="197"/>
        <v>-3345042677047.1392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-3345042677047.1392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-13937677821.029747</v>
      </c>
      <c r="L4889" s="444">
        <f t="shared" ca="1" si="197"/>
        <v>-3358980354868.1689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-3358980354868.1689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-13995751478.617371</v>
      </c>
      <c r="L4890" s="444">
        <f t="shared" ca="1" si="197"/>
        <v>-3372976106346.7861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-3372976106346.7861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-14054067109.778275</v>
      </c>
      <c r="L4891" s="444">
        <f t="shared" ca="1" si="197"/>
        <v>-3387030173456.5645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-3387030173456.5645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-14112625722.735685</v>
      </c>
      <c r="L4892" s="444">
        <f t="shared" ca="1" si="197"/>
        <v>-3401142799179.3003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-3401142799179.3003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-14171428329.913752</v>
      </c>
      <c r="L4893" s="444">
        <f t="shared" ca="1" si="197"/>
        <v>-3415314227509.2139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-3415314227509.2139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-14230475947.955057</v>
      </c>
      <c r="L4894" s="444">
        <f t="shared" ca="1" si="197"/>
        <v>-3429544703457.1689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-3429544703457.1689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-14289769597.738203</v>
      </c>
      <c r="L4895" s="444">
        <f t="shared" ca="1" si="197"/>
        <v>-3443834473054.9072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-3443834473054.9072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-14349310304.395449</v>
      </c>
      <c r="L4896" s="444">
        <f t="shared" ca="1" si="197"/>
        <v>-3458183783359.3027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-3458183783359.3027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-14409099097.330425</v>
      </c>
      <c r="L4897" s="444">
        <f t="shared" ca="1" si="197"/>
        <v>-3472592882456.6333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-3472592882456.6333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-14469137010.235971</v>
      </c>
      <c r="L4898" s="444">
        <f t="shared" ca="1" si="197"/>
        <v>-3487062019466.8691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-3487062019466.8691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-14529425081.111954</v>
      </c>
      <c r="L4899" s="444">
        <f t="shared" ca="1" si="197"/>
        <v>-3501591444547.981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-3501591444547.981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-14589964352.283257</v>
      </c>
      <c r="L4900" s="444">
        <f t="shared" ca="1" si="197"/>
        <v>-3516181408900.2642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-3516181408900.2642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-14650755870.417767</v>
      </c>
      <c r="L4901" s="444">
        <f t="shared" ca="1" si="197"/>
        <v>-3530832164770.6821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-3530832164770.6821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-14711800686.54451</v>
      </c>
      <c r="L4902" s="444">
        <f t="shared" ca="1" si="197"/>
        <v>-3545543965457.2266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-3545543965457.2266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-14773099856.071777</v>
      </c>
      <c r="L4903" s="444">
        <f t="shared" ca="1" si="197"/>
        <v>-3560317065313.2983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-3560317065313.2983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-14834654438.805412</v>
      </c>
      <c r="L4904" s="444">
        <f t="shared" ca="1" si="197"/>
        <v>-3575151719752.1035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-3575151719752.1035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-14896465498.967098</v>
      </c>
      <c r="L4905" s="444">
        <f t="shared" ca="1" si="197"/>
        <v>-3590048185251.0708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-3590048185251.0708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-14958534105.212795</v>
      </c>
      <c r="L4906" s="444">
        <f t="shared" ca="1" si="197"/>
        <v>-3605006719356.2837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-3605006719356.2837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-15020861330.65118</v>
      </c>
      <c r="L4907" s="444">
        <f t="shared" ca="1" si="197"/>
        <v>-3620027580686.9351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-3620027580686.9351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-15083448252.862228</v>
      </c>
      <c r="L4908" s="444">
        <f t="shared" ca="1" si="197"/>
        <v>-3635111028939.7974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-3635111028939.7974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-15146295953.915823</v>
      </c>
      <c r="L4909" s="444">
        <f t="shared" ca="1" si="197"/>
        <v>-3650257324893.7134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-3650257324893.7134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-15209405520.390472</v>
      </c>
      <c r="L4910" s="444">
        <f t="shared" ca="1" si="197"/>
        <v>-3665466730414.104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-3665466730414.104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-15272778043.392099</v>
      </c>
      <c r="L4911" s="444">
        <f t="shared" ca="1" si="197"/>
        <v>-3680739508457.4961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-3680739508457.4961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-15336414618.572901</v>
      </c>
      <c r="L4912" s="444">
        <f t="shared" ca="1" si="197"/>
        <v>-3696075923076.0688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-3696075923076.0688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-15400316346.150284</v>
      </c>
      <c r="L4913" s="444">
        <f t="shared" ca="1" si="197"/>
        <v>-3711476239422.2192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-3711476239422.2192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-15464484330.925913</v>
      </c>
      <c r="L4914" s="444">
        <f t="shared" ca="1" si="197"/>
        <v>-3726940723753.145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-3726940723753.145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-15528919682.304771</v>
      </c>
      <c r="L4915" s="444">
        <f t="shared" ca="1" si="197"/>
        <v>-3742469643435.4497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-3742469643435.4497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-15593623514.314373</v>
      </c>
      <c r="L4916" s="444">
        <f t="shared" ca="1" si="197"/>
        <v>-3758063266949.7642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-3758063266949.7642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-15658596945.62402</v>
      </c>
      <c r="L4917" s="444">
        <f t="shared" ca="1" si="197"/>
        <v>-3773721863895.3882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-3773721863895.3882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-15723841099.564116</v>
      </c>
      <c r="L4918" s="444">
        <f t="shared" ca="1" si="197"/>
        <v>-3789445704994.9521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-3789445704994.9521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-15789357104.145634</v>
      </c>
      <c r="L4919" s="444">
        <f t="shared" ca="1" si="197"/>
        <v>-3805235062099.0977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-3805235062099.0977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-15855146092.079573</v>
      </c>
      <c r="L4920" s="444">
        <f t="shared" ca="1" si="197"/>
        <v>-3821090208191.1772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-3821090208191.1772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-15921209200.796572</v>
      </c>
      <c r="L4921" s="444">
        <f t="shared" ca="1" si="197"/>
        <v>-3837011417391.9736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-3837011417391.9736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-15987547572.466557</v>
      </c>
      <c r="L4922" s="444">
        <f t="shared" ca="1" si="197"/>
        <v>-3852998964964.4404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-3852998964964.4404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-16054162354.018501</v>
      </c>
      <c r="L4923" s="444">
        <f t="shared" ca="1" si="197"/>
        <v>-3869053127318.459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-3869053127318.459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-16121054697.160246</v>
      </c>
      <c r="L4924" s="444">
        <f t="shared" ca="1" si="197"/>
        <v>-3885174182015.6191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-3885174182015.6191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-16188225758.398413</v>
      </c>
      <c r="L4925" s="444">
        <f t="shared" ca="1" si="197"/>
        <v>-3901362407774.0176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-3901362407774.0176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-16255676699.058407</v>
      </c>
      <c r="L4926" s="444">
        <f t="shared" ca="1" si="197"/>
        <v>-3917618084473.0762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-3917618084473.0762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-16323408685.304485</v>
      </c>
      <c r="L4927" s="444">
        <f t="shared" ca="1" si="197"/>
        <v>-3933941493158.3809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-3933941493158.3809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-16391422888.159922</v>
      </c>
      <c r="L4928" s="444">
        <f t="shared" ca="1" si="197"/>
        <v>-3950332916046.541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-3950332916046.541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-16459720483.527254</v>
      </c>
      <c r="L4929" s="444">
        <f t="shared" ca="1" si="197"/>
        <v>-3966792636530.0684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-3966792636530.0684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-16528302652.208616</v>
      </c>
      <c r="L4930" s="444">
        <f t="shared" ca="1" si="197"/>
        <v>-3983320939182.2769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-3983320939182.2769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-16597170579.926153</v>
      </c>
      <c r="L4931" s="444">
        <f t="shared" ca="1" si="197"/>
        <v>-3999918109762.2031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-3999918109762.2031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-16666325457.342512</v>
      </c>
      <c r="L4932" s="444">
        <f t="shared" ca="1" si="197"/>
        <v>-4016584435219.5454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-4016584435219.5454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-16735768480.081442</v>
      </c>
      <c r="L4933" s="444">
        <f t="shared" ca="1" si="197"/>
        <v>-4033320203699.627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-4033320203699.627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-16805500848.748446</v>
      </c>
      <c r="L4934" s="444">
        <f t="shared" ca="1" si="197"/>
        <v>-4050125704548.3755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-4050125704548.3755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-16875523768.951565</v>
      </c>
      <c r="L4935" s="444">
        <f t="shared" ca="1" si="197"/>
        <v>-4067001228317.3271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-4067001228317.3271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-16945838451.322197</v>
      </c>
      <c r="L4936" s="444">
        <f t="shared" ca="1" si="197"/>
        <v>-4083947066768.6494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-4083947066768.6494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-17016446111.536041</v>
      </c>
      <c r="L4937" s="444">
        <f t="shared" ca="1" si="197"/>
        <v>-4100963512880.1855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-4100963512880.1855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-17087347970.334106</v>
      </c>
      <c r="L4938" s="444">
        <f t="shared" ca="1" si="197"/>
        <v>-4118050860850.5195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-4118050860850.5195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-17158545253.543831</v>
      </c>
      <c r="L4939" s="444">
        <f t="shared" ca="1" si="197"/>
        <v>-4135209406104.0635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-4135209406104.0635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-17230039192.100262</v>
      </c>
      <c r="L4940" s="444">
        <f t="shared" ca="1" si="197"/>
        <v>-4152439445296.1636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-4152439445296.1636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-17301831022.067345</v>
      </c>
      <c r="L4941" s="444">
        <f t="shared" ca="1" si="197"/>
        <v>-4169741276318.231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-4169741276318.231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-17373921984.659294</v>
      </c>
      <c r="L4942" s="444">
        <f t="shared" ca="1" si="197"/>
        <v>-4187115198302.8901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-4187115198302.8901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-17446313326.262043</v>
      </c>
      <c r="L4943" s="444">
        <f t="shared" ca="1" si="197"/>
        <v>-4204561511629.1523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-4204561511629.1523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-17519006298.4548</v>
      </c>
      <c r="L4944" s="444">
        <f t="shared" ca="1" si="197"/>
        <v>-4222080517927.6069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-4222080517927.6069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-17592002158.031696</v>
      </c>
      <c r="L4945" s="444">
        <f t="shared" ca="1" si="197"/>
        <v>-4239672520085.6387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-4239672520085.6387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-17665302167.023495</v>
      </c>
      <c r="L4946" s="444">
        <f t="shared" ca="1" si="197"/>
        <v>-4257337822252.6621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-4257337822252.6621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-17738907592.719425</v>
      </c>
      <c r="L4947" s="444">
        <f t="shared" ca="1" si="197"/>
        <v>-4275076729845.3813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-4275076729845.3813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-17812819707.689087</v>
      </c>
      <c r="L4948" s="444">
        <f t="shared" ca="1" si="197"/>
        <v>-4292889549553.0703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-4292889549553.0703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-17887039789.804459</v>
      </c>
      <c r="L4949" s="444">
        <f t="shared" ca="1" si="197"/>
        <v>-4310776589342.875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-4310776589342.875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-17961569122.261982</v>
      </c>
      <c r="L4950" s="444">
        <f t="shared" ca="1" si="197"/>
        <v>-4328738158465.1372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-4328738158465.1372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-18036408993.604736</v>
      </c>
      <c r="L4951" s="444">
        <f t="shared" ca="1" si="197"/>
        <v>-4346774567458.7422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-4346774567458.7422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-18111560697.744759</v>
      </c>
      <c r="L4952" s="444">
        <f t="shared" ca="1" si="197"/>
        <v>-4364886128156.4868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-4364886128156.4868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-18187025533.985363</v>
      </c>
      <c r="L4953" s="444">
        <f t="shared" ca="1" si="197"/>
        <v>-4383073153690.4722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-4383073153690.4722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-18262804807.043633</v>
      </c>
      <c r="L4954" s="444">
        <f t="shared" ca="1" si="197"/>
        <v>-4401335958497.5156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-4401335958497.5156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-18338899827.072983</v>
      </c>
      <c r="L4955" s="444">
        <f t="shared" ca="1" si="197"/>
        <v>-4419674858324.5889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-4419674858324.5889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-18415311909.685787</v>
      </c>
      <c r="L4956" s="444">
        <f t="shared" ca="1" si="197"/>
        <v>-4438090170234.2744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-4438090170234.2744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-18492042375.976143</v>
      </c>
      <c r="L4957" s="444">
        <f t="shared" ca="1" si="197"/>
        <v>-4456582212610.251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-4456582212610.251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-18569092552.542713</v>
      </c>
      <c r="L4958" s="444">
        <f t="shared" ca="1" si="197"/>
        <v>-4475151305162.7939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-4475151305162.7939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-18646463771.511642</v>
      </c>
      <c r="L4959" s="444">
        <f t="shared" ca="1" si="197"/>
        <v>-4493797768934.3057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-4493797768934.3057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-18724157370.559608</v>
      </c>
      <c r="L4960" s="444">
        <f t="shared" ca="1" si="197"/>
        <v>-4512521926304.8652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-4512521926304.8652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-18802174692.936939</v>
      </c>
      <c r="L4961" s="444">
        <f t="shared" ca="1" si="197"/>
        <v>-4531324100997.8018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-4531324100997.8018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-18880517087.490841</v>
      </c>
      <c r="L4962" s="444">
        <f t="shared" ca="1" si="197"/>
        <v>-4550204618085.293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-4550204618085.293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-18959185908.688721</v>
      </c>
      <c r="L4963" s="444">
        <f t="shared" ca="1" si="197"/>
        <v>-4569163803993.9814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-4569163803993.9814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-19038182516.64159</v>
      </c>
      <c r="L4964" s="444">
        <f t="shared" ca="1" si="197"/>
        <v>-4588201986510.623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-4588201986510.623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-19117508277.127594</v>
      </c>
      <c r="L4965" s="444">
        <f t="shared" ca="1" si="197"/>
        <v>-4607319494787.751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-4607319494787.751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-19197164561.615627</v>
      </c>
      <c r="L4966" s="444">
        <f t="shared" ca="1" si="197"/>
        <v>-4626516659349.3662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-4626516659349.3662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-19277152747.289024</v>
      </c>
      <c r="L4967" s="444">
        <f t="shared" ca="1" si="197"/>
        <v>-4645793812096.6553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-4645793812096.6553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-19357474217.069397</v>
      </c>
      <c r="L4968" s="444">
        <f t="shared" ca="1" si="197"/>
        <v>-4665151286313.7246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-4665151286313.7246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-19438130359.640518</v>
      </c>
      <c r="L4969" s="444">
        <f t="shared" ca="1" si="197"/>
        <v>-4684589416673.3652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-4684589416673.3652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-19519122569.472355</v>
      </c>
      <c r="L4970" s="444">
        <f t="shared" ca="1" si="197"/>
        <v>-4704108539242.8379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-4704108539242.8379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-19600452246.845158</v>
      </c>
      <c r="L4971" s="444">
        <f t="shared" ca="1" si="197"/>
        <v>-4723708991489.6826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-4723708991489.6826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-19682120797.873676</v>
      </c>
      <c r="L4972" s="444">
        <f t="shared" ca="1" si="197"/>
        <v>-4743391112287.5566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-4743391112287.5566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-19764129634.531487</v>
      </c>
      <c r="L4973" s="444">
        <f t="shared" ca="1" si="197"/>
        <v>-4763155241922.0879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-4763155241922.0879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-19846480174.675365</v>
      </c>
      <c r="L4974" s="444">
        <f t="shared" ca="1" si="197"/>
        <v>-4783001722096.7637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-4783001722096.7637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-19929173842.069847</v>
      </c>
      <c r="L4975" s="444">
        <f t="shared" ca="1" si="197"/>
        <v>-4802930895938.834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-4802930895938.834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-20012212066.411808</v>
      </c>
      <c r="L4976" s="444">
        <f t="shared" ca="1" si="197"/>
        <v>-4822943108005.2461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-4822943108005.2461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-20095596283.35519</v>
      </c>
      <c r="L4977" s="444">
        <f t="shared" ca="1" si="197"/>
        <v>-4843038704288.6016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-4843038704288.6016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-20179327934.535839</v>
      </c>
      <c r="L4978" s="444">
        <f t="shared" ca="1" si="197"/>
        <v>-4863218032223.1377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-4863218032223.1377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-20263408467.596405</v>
      </c>
      <c r="L4979" s="444">
        <f t="shared" ca="1" si="197"/>
        <v>-4883481440690.7344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-4883481440690.7344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-20347839336.211391</v>
      </c>
      <c r="L4980" s="444">
        <f t="shared" ca="1" si="197"/>
        <v>-4903829280026.9453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-4903829280026.9453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-20432622000.11227</v>
      </c>
      <c r="L4981" s="444">
        <f t="shared" ca="1" si="197"/>
        <v>-4924261902027.0576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-4924261902027.0576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-20517757925.11274</v>
      </c>
      <c r="L4982" s="444">
        <f t="shared" ca="1" si="197"/>
        <v>-4944779659952.1699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-4944779659952.1699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-20603248583.134041</v>
      </c>
      <c r="L4983" s="444">
        <f t="shared" ca="1" si="197"/>
        <v>-4965382908535.3037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-4965382908535.3037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-20689095452.230431</v>
      </c>
      <c r="L4984" s="444">
        <f t="shared" ca="1" si="197"/>
        <v>-4986072003987.5342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-4986072003987.5342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-20775300016.614727</v>
      </c>
      <c r="L4985" s="444">
        <f t="shared" ca="1" si="197"/>
        <v>-5006847304004.1484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-5006847304004.1484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-20861863766.683952</v>
      </c>
      <c r="L4986" s="444">
        <f t="shared" ca="1" si="197"/>
        <v>-5027709167770.832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-5027709167770.832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-20948788199.045132</v>
      </c>
      <c r="L4987" s="444">
        <f t="shared" ca="1" si="197"/>
        <v>-5048657955969.877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-5048657955969.877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-21036074816.541153</v>
      </c>
      <c r="L4988" s="444">
        <f t="shared" ca="1" si="197"/>
        <v>-5069694030786.418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-5069694030786.418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-21123725128.276741</v>
      </c>
      <c r="L4989" s="444">
        <f t="shared" ca="1" si="197"/>
        <v>-5090817755914.6943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-5090817755914.6943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-21211740649.644558</v>
      </c>
      <c r="L4990" s="444">
        <f t="shared" ca="1" si="197"/>
        <v>-5112029496564.3389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-5112029496564.3389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-21300122902.35141</v>
      </c>
      <c r="L4991" s="444">
        <f t="shared" ca="1" si="197"/>
        <v>-5133329619466.6904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-5133329619466.6904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-21388873414.444542</v>
      </c>
      <c r="L4992" s="444">
        <f t="shared" ca="1" si="197"/>
        <v>-5154718492881.1348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-5154718492881.1348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-21477993720.338062</v>
      </c>
      <c r="L4993" s="444">
        <f t="shared" ca="1" si="197"/>
        <v>-5176196486601.4727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-5176196486601.4727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-21567485360.83947</v>
      </c>
      <c r="L4994" s="444">
        <f t="shared" ca="1" si="197"/>
        <v>-5197763971962.3125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-5197763971962.3125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-21657349883.1763</v>
      </c>
      <c r="L4995" s="444">
        <f t="shared" ca="1" si="197"/>
        <v>-5219421321845.4893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-5219421321845.4893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-21747588841.022873</v>
      </c>
      <c r="L4996" s="444">
        <f t="shared" ca="1" si="197"/>
        <v>-5241168910686.5117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-5241168910686.5117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-21838203794.52713</v>
      </c>
      <c r="L4997" s="444">
        <f t="shared" ca="1" si="197"/>
        <v>-5263007114481.0391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-5263007114481.0391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-21929196310.337662</v>
      </c>
      <c r="L4998" s="444">
        <f t="shared" ca="1" si="197"/>
        <v>-5284936310791.377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-5284936310791.377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-22020567961.630737</v>
      </c>
      <c r="L4999" s="444">
        <f t="shared" ca="1" si="197"/>
        <v>-5306956878753.0078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-5306956878753.0078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-22112320328.137531</v>
      </c>
      <c r="L5000" s="444">
        <f t="shared" ca="1" si="197"/>
        <v>-5329069199081.1455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-5329069199081.1455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-22204454996.17144</v>
      </c>
      <c r="L5001" s="444">
        <f t="shared" ca="1" si="197"/>
        <v>-5351273654077.3174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-5351273654077.3174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-22296973558.655487</v>
      </c>
      <c r="L5002" s="444">
        <f t="shared" ca="1" si="197"/>
        <v>-5373570627635.9727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-5373570627635.9727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-22389877615.149887</v>
      </c>
      <c r="L5003" s="444">
        <f t="shared" ca="1" si="197"/>
        <v>-5395960505251.1221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-5395960505251.1221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-22483168771.879677</v>
      </c>
      <c r="L5004" s="444">
        <f t="shared" ca="1" si="197"/>
        <v>-5418443674023.002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-5418443674023.002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-22576848641.762508</v>
      </c>
      <c r="L5005" s="444">
        <f t="shared" ca="1" si="197"/>
        <v>-5441020522664.7646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-5441020522664.7646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-22670918844.43652</v>
      </c>
      <c r="L5006" s="444">
        <f t="shared" ca="1" si="197"/>
        <v>-5463691441509.2012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-5463691441509.2012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-22765381006.288338</v>
      </c>
      <c r="L5007" s="444">
        <f t="shared" ca="1" si="197"/>
        <v>-5486456822515.4893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-5486456822515.4893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-22860236760.481205</v>
      </c>
      <c r="L5008" s="444">
        <f t="shared" ca="1" si="197"/>
        <v>-5509317059275.9707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-5509317059275.9707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-22955487746.983212</v>
      </c>
      <c r="L5009" s="444">
        <f t="shared" ca="1" si="197"/>
        <v>-5532272547022.9541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-5532272547022.9541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-23051135612.595642</v>
      </c>
      <c r="L5010" s="444">
        <f t="shared" ca="1" si="197"/>
        <v>-5555323682635.5498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-5555323682635.5498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-23147182010.981457</v>
      </c>
      <c r="L5011" s="444">
        <f t="shared" ca="1" si="197"/>
        <v>-5578470864646.5313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-5578470864646.5313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-23243628602.693878</v>
      </c>
      <c r="L5012" s="444">
        <f t="shared" ca="1" si="197"/>
        <v>-5601714493249.2256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-5601714493249.2256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-23340477055.205105</v>
      </c>
      <c r="L5013" s="444">
        <f t="shared" ca="1" si="197"/>
        <v>-5625054970304.4307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-5625054970304.4307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-23437729042.935127</v>
      </c>
      <c r="L5014" s="444">
        <f t="shared" ca="1" si="197"/>
        <v>-5648492699347.3662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-5648492699347.3662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-23535386247.280693</v>
      </c>
      <c r="L5015" s="444">
        <f t="shared" ca="1" si="197"/>
        <v>-5672028085594.6465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-5672028085594.6465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-23633450356.64436</v>
      </c>
      <c r="L5016" s="444">
        <f t="shared" ca="1" si="197"/>
        <v>-5695661535951.291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-5695661535951.291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-23731923066.463711</v>
      </c>
      <c r="L5017" s="444">
        <f t="shared" ca="1" si="197"/>
        <v>-5719393459017.7549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-5719393459017.7549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-23830806079.240646</v>
      </c>
      <c r="L5018" s="444">
        <f t="shared" ca="1" si="197"/>
        <v>-5743224265096.9951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-5743224265096.9951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-23930101104.570812</v>
      </c>
      <c r="L5019" s="444">
        <f t="shared" ca="1" si="197"/>
        <v>-5767154366201.5664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-5767154366201.5664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-24029809859.173195</v>
      </c>
      <c r="L5020" s="444">
        <f t="shared" ca="1" si="197"/>
        <v>-5791184176060.7393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-5791184176060.7393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-24129934066.919746</v>
      </c>
      <c r="L5021" s="444">
        <f t="shared" ca="1" si="197"/>
        <v>-5815314110127.6592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-5815314110127.6592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-24230475458.865246</v>
      </c>
      <c r="L5022" s="444">
        <f t="shared" ca="1" si="197"/>
        <v>-5839544585586.5244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-5839544585586.5244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-24331435773.277184</v>
      </c>
      <c r="L5023" s="444">
        <f t="shared" ca="1" si="197"/>
        <v>-5863876021359.8018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-5863876021359.8018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-24432816755.66584</v>
      </c>
      <c r="L5024" s="444">
        <f t="shared" ca="1" si="197"/>
        <v>-5888308838115.4678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-5888308838115.4678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-24534620158.814449</v>
      </c>
      <c r="L5025" s="444">
        <f t="shared" ca="1" si="197"/>
        <v>-5912843458274.2822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-5912843458274.2822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-24636847742.809509</v>
      </c>
      <c r="L5026" s="444">
        <f t="shared" ca="1" si="197"/>
        <v>-5937480306017.0918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-5937480306017.0918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-24739501275.071217</v>
      </c>
      <c r="L5027" s="444">
        <f t="shared" ca="1" si="197"/>
        <v>-5962219807292.1631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-5962219807292.1631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-24842582530.384014</v>
      </c>
      <c r="L5028" s="444">
        <f t="shared" ca="1" si="197"/>
        <v>-5987062389822.5469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-5987062389822.5469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-24946093290.927277</v>
      </c>
      <c r="L5029" s="444">
        <f t="shared" ca="1" si="197"/>
        <v>-6012008483113.4746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-6012008483113.4746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-25050035346.306145</v>
      </c>
      <c r="L5030" s="444">
        <f t="shared" ca="1" si="197"/>
        <v>-6037058518459.7803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-6037058518459.7803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-25154410493.582417</v>
      </c>
      <c r="L5031" s="444">
        <f t="shared" ca="1" si="197"/>
        <v>-6062212928953.3623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-6062212928953.3623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-25259220537.305676</v>
      </c>
      <c r="L5032" s="444">
        <f t="shared" ca="1" si="197"/>
        <v>-6087472149490.668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-6087472149490.668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-25364467289.544449</v>
      </c>
      <c r="L5033" s="444">
        <f t="shared" ca="1" si="197"/>
        <v>-6112836616780.2129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-6112836616780.2129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-25470152569.917553</v>
      </c>
      <c r="L5034" s="444">
        <f t="shared" ca="1" si="197"/>
        <v>-6138306769350.1309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-6138306769350.1309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-25576278205.625546</v>
      </c>
      <c r="L5035" s="444">
        <f t="shared" ca="1" si="197"/>
        <v>-6163883047555.7568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-6163883047555.7568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-25682846031.482319</v>
      </c>
      <c r="L5036" s="444">
        <f t="shared" ca="1" si="197"/>
        <v>-6189565893587.2393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-6189565893587.2393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-25789857889.946831</v>
      </c>
      <c r="L5037" s="444">
        <f t="shared" ca="1" si="197"/>
        <v>-6215355751477.1865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-6215355751477.1865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-25897315631.154945</v>
      </c>
      <c r="L5038" s="444">
        <f t="shared" ca="1" si="197"/>
        <v>-6241253067108.3418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-6241253067108.3418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-26005221112.951424</v>
      </c>
      <c r="L5039" s="444">
        <f t="shared" ca="1" si="197"/>
        <v>-6267258288221.293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-6267258288221.293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-26113576200.922054</v>
      </c>
      <c r="L5040" s="444">
        <f t="shared" ca="1" si="197"/>
        <v>-6293371864422.2148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-6293371864422.2148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-26222382768.425896</v>
      </c>
      <c r="L5041" s="444">
        <f t="shared" ca="1" si="197"/>
        <v>-6319594247190.6406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-6319594247190.6406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-26331642696.62767</v>
      </c>
      <c r="L5042" s="444">
        <f t="shared" ca="1" si="197"/>
        <v>-6345925889887.2686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-6345925889887.2686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-26441357874.530285</v>
      </c>
      <c r="L5043" s="444">
        <f t="shared" ca="1" si="197"/>
        <v>-6372367247761.7988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-6372367247761.7988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-26551530199.007496</v>
      </c>
      <c r="L5044" s="444">
        <f t="shared" ca="1" si="197"/>
        <v>-6398918777960.8066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-6398918777960.8066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-26662161574.836693</v>
      </c>
      <c r="L5045" s="444">
        <f t="shared" ca="1" si="197"/>
        <v>-6425580939535.6436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-6425580939535.6436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-26773253914.73185</v>
      </c>
      <c r="L5046" s="444">
        <f t="shared" ca="1" si="197"/>
        <v>-6452354193450.375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-6452354193450.375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-26884809139.376564</v>
      </c>
      <c r="L5047" s="444">
        <f t="shared" ca="1" si="197"/>
        <v>-6479239002589.752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-6479239002589.752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-26996829177.457298</v>
      </c>
      <c r="L5048" s="444">
        <f t="shared" ca="1" si="197"/>
        <v>-6506235831767.209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-6506235831767.209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-27109315965.696705</v>
      </c>
      <c r="L5049" s="444">
        <f t="shared" ca="1" si="197"/>
        <v>-6533345147732.9053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-6533345147732.9053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-27222271448.887104</v>
      </c>
      <c r="L5050" s="444">
        <f t="shared" ca="1" si="197"/>
        <v>-6560567419181.792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-6560567419181.792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-27335697579.924133</v>
      </c>
      <c r="L5051" s="444">
        <f t="shared" ca="1" si="197"/>
        <v>-6587903116761.7158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-6587903116761.7158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-27449596319.840481</v>
      </c>
      <c r="L5052" s="444">
        <f t="shared" ca="1" si="197"/>
        <v>-6615352713081.5566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-6615352713081.5566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-27563969637.839817</v>
      </c>
      <c r="L5053" s="444">
        <f t="shared" ca="1" si="197"/>
        <v>-6642916682719.3965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-6642916682719.3965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-27678819511.330818</v>
      </c>
      <c r="L5054" s="444">
        <f t="shared" ca="1" si="197"/>
        <v>-6670595502230.7275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-6670595502230.7275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-27794147925.961365</v>
      </c>
      <c r="L5055" s="444">
        <f t="shared" ca="1" si="197"/>
        <v>-6698389650156.6885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-6698389650156.6885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-27909956875.652866</v>
      </c>
      <c r="L5056" s="444">
        <f t="shared" ca="1" si="197"/>
        <v>-6726299607032.3418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-6726299607032.3418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-28026248362.634758</v>
      </c>
      <c r="L5057" s="444">
        <f t="shared" ca="1" si="197"/>
        <v>-6754325855394.9766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-6754325855394.9766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-28143024397.479069</v>
      </c>
      <c r="L5058" s="444">
        <f t="shared" ca="1" si="197"/>
        <v>-6782468879792.4561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-6782468879792.4561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-28260286999.135235</v>
      </c>
      <c r="L5059" s="444">
        <f t="shared" ca="1" si="197"/>
        <v>-6810729166791.5908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-6810729166791.5908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-28378038194.964962</v>
      </c>
      <c r="L5060" s="444">
        <f t="shared" ca="1" si="197"/>
        <v>-6839107204986.5557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-6839107204986.5557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-28496280020.777313</v>
      </c>
      <c r="L5061" s="444">
        <f t="shared" ca="1" si="197"/>
        <v>-6867603485007.333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-6867603485007.333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-28615014520.863888</v>
      </c>
      <c r="L5062" s="444">
        <f t="shared" ca="1" si="197"/>
        <v>-6896218499528.1973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-6896218499528.1973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-28734243748.034153</v>
      </c>
      <c r="L5063" s="444">
        <f t="shared" ca="1" si="197"/>
        <v>-6924952743276.2314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-6924952743276.2314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-28853969763.650963</v>
      </c>
      <c r="L5064" s="444">
        <f t="shared" ca="1" si="197"/>
        <v>-6953806713039.8828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-6953806713039.8828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-28974194637.666183</v>
      </c>
      <c r="L5065" s="444">
        <f t="shared" ca="1" si="197"/>
        <v>-6982780907677.5488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-6982780907677.5488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-29094920448.656452</v>
      </c>
      <c r="L5066" s="444">
        <f t="shared" ca="1" si="197"/>
        <v>-7011875828126.2051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-7011875828126.2051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-29216149283.859192</v>
      </c>
      <c r="L5067" s="444">
        <f t="shared" ca="1" si="197"/>
        <v>-7041091977410.0645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-7041091977410.0645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-29337883239.208599</v>
      </c>
      <c r="L5068" s="444">
        <f t="shared" ca="1" si="197"/>
        <v>-7070429860649.2734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-7070429860649.2734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-29460124419.371967</v>
      </c>
      <c r="L5069" s="444">
        <f t="shared" ca="1" si="197"/>
        <v>-7099889985068.6455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-7099889985068.6455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-29582874937.786022</v>
      </c>
      <c r="L5070" s="444">
        <f t="shared" ca="1" si="197"/>
        <v>-7129472860006.4316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-7129472860006.4316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-29706136916.693466</v>
      </c>
      <c r="L5071" s="444">
        <f t="shared" ca="1" si="197"/>
        <v>-7159178996923.125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-7159178996923.125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-29829912487.179688</v>
      </c>
      <c r="L5072" s="444">
        <f t="shared" ca="1" si="197"/>
        <v>-7189008909410.3047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-7189008909410.3047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-29954203789.209602</v>
      </c>
      <c r="L5073" s="444">
        <f t="shared" ca="1" si="197"/>
        <v>-7218963113199.5146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-7218963113199.5146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-30079012971.664639</v>
      </c>
      <c r="L5074" s="444">
        <f t="shared" ca="1" si="197"/>
        <v>-7249042126171.1797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-7249042126171.1797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-30204342192.379913</v>
      </c>
      <c r="L5075" s="444">
        <f t="shared" ca="1" si="197"/>
        <v>-7279246468363.5596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-7279246468363.5596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-30330193618.181499</v>
      </c>
      <c r="L5076" s="444">
        <f t="shared" ca="1" si="197"/>
        <v>-7309576661981.7412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-7309576661981.7412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-30456569424.92392</v>
      </c>
      <c r="L5077" s="444">
        <f t="shared" ca="1" si="197"/>
        <v>-7340033231406.665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-7340033231406.665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-30583471797.527771</v>
      </c>
      <c r="L5078" s="444">
        <f t="shared" ca="1" si="197"/>
        <v>-7370616703204.1924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-7370616703204.1924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-30710902930.017464</v>
      </c>
      <c r="L5079" s="444">
        <f t="shared" ca="1" si="197"/>
        <v>-7401327606134.21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-7401327606134.21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-30838865025.559208</v>
      </c>
      <c r="L5080" s="444">
        <f t="shared" ca="1" si="197"/>
        <v>-7432166471159.7695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-7432166471159.7695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-30967360296.499039</v>
      </c>
      <c r="L5081" s="444">
        <f t="shared" ca="1" si="197"/>
        <v>-7463133831456.2686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-7463133831456.2686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-31096390964.401119</v>
      </c>
      <c r="L5082" s="444">
        <f t="shared" ca="1" si="197"/>
        <v>-7494230222420.6699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-7494230222420.6699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-31225959260.086121</v>
      </c>
      <c r="L5083" s="444">
        <f t="shared" ca="1" si="197"/>
        <v>-7525456181680.7559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-7525456181680.7559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-31356067423.669815</v>
      </c>
      <c r="L5084" s="444">
        <f t="shared" ca="1" si="197"/>
        <v>-7556812249104.4258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-7556812249104.4258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-31486717704.601768</v>
      </c>
      <c r="L5085" s="444">
        <f t="shared" ca="1" si="197"/>
        <v>-7588298966809.0273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-7588298966809.0273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-31617912361.704285</v>
      </c>
      <c r="L5086" s="444">
        <f t="shared" ca="1" si="197"/>
        <v>-7619916879170.7314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-7619916879170.7314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-31749653663.21138</v>
      </c>
      <c r="L5087" s="444">
        <f t="shared" ca="1" si="197"/>
        <v>-7651666532833.9424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-7651666532833.9424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-31881943886.808098</v>
      </c>
      <c r="L5088" s="444">
        <f t="shared" ca="1" si="197"/>
        <v>-7683548476720.75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-7683548476720.75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-32014785319.669788</v>
      </c>
      <c r="L5089" s="444">
        <f t="shared" ca="1" si="197"/>
        <v>-7715563262040.4199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-7715563262040.4199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-32148180258.501751</v>
      </c>
      <c r="L5090" s="444">
        <f t="shared" ca="1" si="197"/>
        <v>-7747711442298.9219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-7747711442298.9219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-32282131009.578842</v>
      </c>
      <c r="L5091" s="444">
        <f t="shared" ca="1" si="197"/>
        <v>-7779993573308.501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-7779993573308.501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-32416639888.785419</v>
      </c>
      <c r="L5092" s="444">
        <f t="shared" ca="1" si="197"/>
        <v>-7812410213197.2861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-7812410213197.2861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-32551709221.655354</v>
      </c>
      <c r="L5093" s="444">
        <f t="shared" ca="1" si="197"/>
        <v>-7844961922418.9414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-7844961922418.9414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-32687341343.412258</v>
      </c>
      <c r="L5094" s="444">
        <f t="shared" ca="1" si="197"/>
        <v>-7877649263762.3535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-7877649263762.3535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-32823538599.009808</v>
      </c>
      <c r="L5095" s="444">
        <f t="shared" ca="1" si="197"/>
        <v>-7910472802361.3633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-7910472802361.3633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-32960303343.172348</v>
      </c>
      <c r="L5096" s="444">
        <f t="shared" ca="1" si="197"/>
        <v>-7943433105704.5352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-7943433105704.5352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-33097637940.435566</v>
      </c>
      <c r="L5097" s="444">
        <f t="shared" ca="1" si="197"/>
        <v>-7976530743644.9707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-7976530743644.9707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-33235544765.187378</v>
      </c>
      <c r="L5098" s="444">
        <f t="shared" ca="1" si="197"/>
        <v>-8009766288410.1582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-8009766288410.1582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-33374026201.708988</v>
      </c>
      <c r="L5099" s="444">
        <f t="shared" ca="1" si="197"/>
        <v>-8043140314611.8672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-8043140314611.8672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-33513084644.216114</v>
      </c>
      <c r="L5100" s="444">
        <f t="shared" ca="1" si="197"/>
        <v>-8076653399256.083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-8076653399256.083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-33652722496.900345</v>
      </c>
      <c r="L5101" s="444">
        <f t="shared" ca="1" si="197"/>
        <v>-8110306121752.9834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-8110306121752.9834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-33792942173.970764</v>
      </c>
      <c r="L5102" s="444">
        <f t="shared" ca="1" si="197"/>
        <v>-8144099063926.9541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-8144099063926.9541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-33933746099.695641</v>
      </c>
      <c r="L5103" s="444">
        <f t="shared" ca="1" si="197"/>
        <v>-8178032810026.6494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-8178032810026.6494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-34075136708.444378</v>
      </c>
      <c r="L5104" s="444">
        <f t="shared" ca="1" si="197"/>
        <v>-8212107946735.0938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-8212107946735.0938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-34217116444.729561</v>
      </c>
      <c r="L5105" s="444">
        <f t="shared" ca="1" si="197"/>
        <v>-8246325063179.8232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-8246325063179.8232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-34359687763.249264</v>
      </c>
      <c r="L5106" s="444">
        <f t="shared" ca="1" si="197"/>
        <v>-8280684750943.0723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-8280684750943.0723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-34502853128.929466</v>
      </c>
      <c r="L5107" s="444">
        <f t="shared" ca="1" si="197"/>
        <v>-8315187604072.002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-8315187604072.002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-34646615016.966675</v>
      </c>
      <c r="L5108" s="444">
        <f t="shared" ref="L5108:L5362" ca="1" si="202">I5108-J5108+K5108</f>
        <v>-8349834219088.9688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-8349834219088.9688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-34790975912.870705</v>
      </c>
      <c r="L5109" s="444">
        <f t="shared" ca="1" si="202"/>
        <v>-8384625195001.8398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-8384625195001.8398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-34935938312.507668</v>
      </c>
      <c r="L5110" s="444">
        <f t="shared" ca="1" si="202"/>
        <v>-8419561133314.3477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-8419561133314.3477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-35081504722.143112</v>
      </c>
      <c r="L5111" s="444">
        <f t="shared" ca="1" si="202"/>
        <v>-8454642638036.4912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-8454642638036.4912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-35227677658.485382</v>
      </c>
      <c r="L5112" s="444">
        <f t="shared" ca="1" si="202"/>
        <v>-8489870315694.9766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-8489870315694.9766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-35374459648.729065</v>
      </c>
      <c r="L5113" s="444">
        <f t="shared" ca="1" si="202"/>
        <v>-8525244775343.7061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-8525244775343.7061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-35521853230.59877</v>
      </c>
      <c r="L5114" s="444">
        <f t="shared" ca="1" si="202"/>
        <v>-8560766628574.3047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-8560766628574.3047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-35669860952.392937</v>
      </c>
      <c r="L5115" s="444">
        <f t="shared" ca="1" si="202"/>
        <v>-8596436489526.6973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-8596436489526.6973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-35818485373.027908</v>
      </c>
      <c r="L5116" s="444">
        <f t="shared" ca="1" si="202"/>
        <v>-8632254974899.7256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-8632254974899.7256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-35967729062.082191</v>
      </c>
      <c r="L5117" s="444">
        <f t="shared" ca="1" si="202"/>
        <v>-8668222703961.8076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-8668222703961.8076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-36117594599.840866</v>
      </c>
      <c r="L5118" s="444">
        <f t="shared" ca="1" si="202"/>
        <v>-8704340298561.6484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-8704340298561.6484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-36268084577.340202</v>
      </c>
      <c r="L5119" s="444">
        <f t="shared" ca="1" si="202"/>
        <v>-8740608383138.9883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-8740608383138.9883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-36419201596.412445</v>
      </c>
      <c r="L5120" s="444">
        <f t="shared" ca="1" si="202"/>
        <v>-8777027584735.4004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-8777027584735.4004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-36570948269.730827</v>
      </c>
      <c r="L5121" s="444">
        <f t="shared" ca="1" si="202"/>
        <v>-8813598533005.1309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-8813598533005.1309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-36723327220.854713</v>
      </c>
      <c r="L5122" s="444">
        <f t="shared" ca="1" si="202"/>
        <v>-8850321860225.9863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-8850321860225.9863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-36876341084.27494</v>
      </c>
      <c r="L5123" s="444">
        <f t="shared" ca="1" si="202"/>
        <v>-8887198201310.2617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-8887198201310.2617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-37029992505.459427</v>
      </c>
      <c r="L5124" s="444">
        <f t="shared" ca="1" si="202"/>
        <v>-8924228193815.7207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-8924228193815.7207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-37184284140.898834</v>
      </c>
      <c r="L5125" s="444">
        <f t="shared" ca="1" si="202"/>
        <v>-8961412477956.6191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-8961412477956.6191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-37339218658.15258</v>
      </c>
      <c r="L5126" s="444">
        <f t="shared" ca="1" si="202"/>
        <v>-8998751696614.7715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-8998751696614.7715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-37494798735.894882</v>
      </c>
      <c r="L5127" s="444">
        <f t="shared" ca="1" si="202"/>
        <v>-9036246495350.666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-9036246495350.666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-37651027063.961105</v>
      </c>
      <c r="L5128" s="444">
        <f t="shared" ca="1" si="202"/>
        <v>-9073897522414.627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-9073897522414.627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-37807906343.394279</v>
      </c>
      <c r="L5129" s="444">
        <f t="shared" ca="1" si="202"/>
        <v>-9111705428758.0215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-9111705428758.0215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-37965439286.491753</v>
      </c>
      <c r="L5130" s="444">
        <f t="shared" ca="1" si="202"/>
        <v>-9149670868044.5137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-9149670868044.5137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-38123628616.852142</v>
      </c>
      <c r="L5131" s="444">
        <f t="shared" ca="1" si="202"/>
        <v>-9187794496661.3652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-9187794496661.3652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-38282477069.422356</v>
      </c>
      <c r="L5132" s="444">
        <f t="shared" ca="1" si="202"/>
        <v>-9226076973730.7871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-9226076973730.7871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-38441987390.544945</v>
      </c>
      <c r="L5133" s="444">
        <f t="shared" ca="1" si="202"/>
        <v>-9264518961121.332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-9264518961121.332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-38602162338.005547</v>
      </c>
      <c r="L5134" s="444">
        <f t="shared" ca="1" si="202"/>
        <v>-9303121123459.3379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-9303121123459.3379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-38763004681.080574</v>
      </c>
      <c r="L5135" s="444">
        <f t="shared" ca="1" si="202"/>
        <v>-9341884128140.418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-9341884128140.418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-38924517200.585075</v>
      </c>
      <c r="L5136" s="444">
        <f t="shared" ca="1" si="202"/>
        <v>-9380808645341.0039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-9380808645341.0039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-39086702688.920853</v>
      </c>
      <c r="L5137" s="444">
        <f t="shared" ca="1" si="202"/>
        <v>-9419895348029.9238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-9419895348029.9238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-39249563950.12468</v>
      </c>
      <c r="L5138" s="444">
        <f t="shared" ca="1" si="202"/>
        <v>-9459144911980.0488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-9459144911980.0488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-39413103799.91687</v>
      </c>
      <c r="L5139" s="444">
        <f t="shared" ca="1" si="202"/>
        <v>-9498558015779.9648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-9498558015779.9648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-39577325065.749855</v>
      </c>
      <c r="L5140" s="444">
        <f t="shared" ca="1" si="202"/>
        <v>-9538135340845.7148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-9538135340845.7148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-39742230586.857147</v>
      </c>
      <c r="L5141" s="444">
        <f t="shared" ca="1" si="202"/>
        <v>-9577877571432.5723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-9577877571432.5723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-39907823214.302383</v>
      </c>
      <c r="L5142" s="444">
        <f t="shared" ca="1" si="202"/>
        <v>-9617785394646.875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-9617785394646.875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-40074105811.028648</v>
      </c>
      <c r="L5143" s="444">
        <f t="shared" ca="1" si="202"/>
        <v>-9657859500457.9043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-9657859500457.9043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-40241081251.907936</v>
      </c>
      <c r="L5144" s="444">
        <f t="shared" ca="1" si="202"/>
        <v>-9698100581709.8125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-9698100581709.8125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-40408752423.790886</v>
      </c>
      <c r="L5145" s="444">
        <f t="shared" ca="1" si="202"/>
        <v>-9738509334133.6035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-9738509334133.6035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-40577122225.556679</v>
      </c>
      <c r="L5146" s="444">
        <f t="shared" ca="1" si="202"/>
        <v>-9779086456359.1602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-9779086456359.1602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-40746193568.16317</v>
      </c>
      <c r="L5147" s="444">
        <f t="shared" ca="1" si="202"/>
        <v>-9819832649927.3242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-9819832649927.3242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-40915969374.697182</v>
      </c>
      <c r="L5148" s="444">
        <f t="shared" ca="1" si="202"/>
        <v>-9860748619302.0215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-9860748619302.0215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-41086452580.425087</v>
      </c>
      <c r="L5149" s="444">
        <f t="shared" ca="1" si="202"/>
        <v>-9901835071882.4473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-9901835071882.4473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-41257646132.843529</v>
      </c>
      <c r="L5150" s="444">
        <f t="shared" ca="1" si="202"/>
        <v>-9943092718015.291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-9943092718015.291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-41429552991.730377</v>
      </c>
      <c r="L5151" s="444">
        <f t="shared" ca="1" si="202"/>
        <v>-9984522271007.0215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-9984522271007.0215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-41602176129.195923</v>
      </c>
      <c r="L5152" s="444">
        <f t="shared" ca="1" si="202"/>
        <v>-10026124447136.217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-10026124447136.217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-41775518529.734238</v>
      </c>
      <c r="L5153" s="444">
        <f t="shared" ca="1" si="202"/>
        <v>-10067899965665.951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-10067899965665.951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-41949583190.274796</v>
      </c>
      <c r="L5154" s="444">
        <f t="shared" ca="1" si="202"/>
        <v>-10109849548856.227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-10109849548856.227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-42124373120.234276</v>
      </c>
      <c r="L5155" s="444">
        <f t="shared" ca="1" si="202"/>
        <v>-10151973921976.461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-10151973921976.461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-42299891341.568588</v>
      </c>
      <c r="L5156" s="444">
        <f t="shared" ca="1" si="202"/>
        <v>-10194273813318.029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-10194273813318.029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-42476140888.825119</v>
      </c>
      <c r="L5157" s="444">
        <f t="shared" ca="1" si="202"/>
        <v>-10236749954206.854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-10236749954206.854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-42653124809.195221</v>
      </c>
      <c r="L5158" s="444">
        <f t="shared" ca="1" si="202"/>
        <v>-10279403079016.049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-10279403079016.049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-42830846162.566872</v>
      </c>
      <c r="L5159" s="444">
        <f t="shared" ca="1" si="202"/>
        <v>-10322233925178.615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-10322233925178.615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-43009308021.57756</v>
      </c>
      <c r="L5160" s="444">
        <f t="shared" ca="1" si="202"/>
        <v>-10365243233200.193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-10365243233200.193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-43188513471.667473</v>
      </c>
      <c r="L5161" s="444">
        <f t="shared" ca="1" si="202"/>
        <v>-10408431746671.861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-10408431746671.861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-43368465611.132751</v>
      </c>
      <c r="L5162" s="444">
        <f t="shared" ca="1" si="202"/>
        <v>-10451800212282.994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-10451800212282.994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-43549167551.179138</v>
      </c>
      <c r="L5163" s="444">
        <f t="shared" ca="1" si="202"/>
        <v>-10495349379834.174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-10495349379834.174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-43730622415.975723</v>
      </c>
      <c r="L5164" s="444">
        <f t="shared" ca="1" si="202"/>
        <v>-10539080002250.15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-10539080002250.15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-43912833342.708961</v>
      </c>
      <c r="L5165" s="444">
        <f t="shared" ca="1" si="202"/>
        <v>-10582992835592.859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-10582992835592.859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-44095803481.636917</v>
      </c>
      <c r="L5166" s="444">
        <f t="shared" ca="1" si="202"/>
        <v>-10627088639074.496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-10627088639074.496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-44279535996.14373</v>
      </c>
      <c r="L5167" s="444">
        <f t="shared" ca="1" si="202"/>
        <v>-10671368175070.641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-10671368175070.641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-44464034062.794334</v>
      </c>
      <c r="L5168" s="444">
        <f t="shared" ca="1" si="202"/>
        <v>-10715832209133.436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-10715832209133.436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-44649300871.389313</v>
      </c>
      <c r="L5169" s="444">
        <f t="shared" ca="1" si="202"/>
        <v>-10760481510004.824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-10760481510004.824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-44835339625.020103</v>
      </c>
      <c r="L5170" s="444">
        <f t="shared" ca="1" si="202"/>
        <v>-10805316849629.844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-10805316849629.844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-45022153540.124352</v>
      </c>
      <c r="L5171" s="444">
        <f t="shared" ca="1" si="202"/>
        <v>-10850339003169.969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-10850339003169.969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-45209745846.541534</v>
      </c>
      <c r="L5172" s="444">
        <f t="shared" ca="1" si="202"/>
        <v>-10895548749016.51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-10895548749016.51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-45398119787.568787</v>
      </c>
      <c r="L5173" s="444">
        <f t="shared" ca="1" si="202"/>
        <v>-10940946868804.078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-10940946868804.078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-45587278620.016991</v>
      </c>
      <c r="L5174" s="444">
        <f t="shared" ca="1" si="202"/>
        <v>-10986534147424.096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-10986534147424.096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-45777225614.267067</v>
      </c>
      <c r="L5175" s="444">
        <f t="shared" ca="1" si="202"/>
        <v>-11032311373038.363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-11032311373038.363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-45967964054.326515</v>
      </c>
      <c r="L5176" s="444">
        <f t="shared" ca="1" si="202"/>
        <v>-11078279337092.689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-11078279337092.689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-46159497237.886208</v>
      </c>
      <c r="L5177" s="444">
        <f t="shared" ca="1" si="202"/>
        <v>-11124438834330.576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-11124438834330.576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-46351828476.377403</v>
      </c>
      <c r="L5178" s="444">
        <f t="shared" ca="1" si="202"/>
        <v>-11170790662806.953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-11170790662806.953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-46544961095.028969</v>
      </c>
      <c r="L5179" s="444">
        <f t="shared" ca="1" si="202"/>
        <v>-11217335623901.982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-11217335623901.982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-46738898432.924927</v>
      </c>
      <c r="L5180" s="444">
        <f t="shared" ca="1" si="202"/>
        <v>-11264074522334.908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-11264074522334.908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-46933643843.062119</v>
      </c>
      <c r="L5181" s="444">
        <f t="shared" ca="1" si="202"/>
        <v>-11311008166177.971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-11311008166177.971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-47129200692.408211</v>
      </c>
      <c r="L5182" s="444">
        <f t="shared" ca="1" si="202"/>
        <v>-11358137366870.379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-11358137366870.379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-47325572361.959915</v>
      </c>
      <c r="L5183" s="444">
        <f t="shared" ca="1" si="202"/>
        <v>-11405462939232.338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-11405462939232.338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-47522762246.801407</v>
      </c>
      <c r="L5184" s="444">
        <f t="shared" ca="1" si="202"/>
        <v>-11452985701479.139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-11452985701479.139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-47720773756.163078</v>
      </c>
      <c r="L5185" s="444">
        <f t="shared" ca="1" si="202"/>
        <v>-11500706475235.301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-11500706475235.301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-47919610313.480423</v>
      </c>
      <c r="L5186" s="444">
        <f t="shared" ca="1" si="202"/>
        <v>-11548626085548.781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-11548626085548.781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-48119275356.453255</v>
      </c>
      <c r="L5187" s="444">
        <f t="shared" ca="1" si="202"/>
        <v>-11596745360905.234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-11596745360905.234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-48319772337.105141</v>
      </c>
      <c r="L5188" s="444">
        <f t="shared" ca="1" si="202"/>
        <v>-11645065133242.34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-11645065133242.34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-48521104721.843079</v>
      </c>
      <c r="L5189" s="444">
        <f t="shared" ca="1" si="202"/>
        <v>-11693586237964.184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-11693586237964.184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-48723275991.517433</v>
      </c>
      <c r="L5190" s="444">
        <f t="shared" ca="1" si="202"/>
        <v>-11742309513955.701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-11742309513955.701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-48926289641.482086</v>
      </c>
      <c r="L5191" s="444">
        <f t="shared" ca="1" si="202"/>
        <v>-11791235803597.184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-11791235803597.184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-49130149181.65493</v>
      </c>
      <c r="L5192" s="444">
        <f t="shared" ca="1" si="202"/>
        <v>-11840365952778.838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-11840365952778.838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-49334858136.578491</v>
      </c>
      <c r="L5193" s="444">
        <f t="shared" ca="1" si="202"/>
        <v>-11889700810915.416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-11889700810915.416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-49540420045.480896</v>
      </c>
      <c r="L5194" s="444">
        <f t="shared" ca="1" si="202"/>
        <v>-11939241230960.896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-11939241230960.896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-49746838462.337067</v>
      </c>
      <c r="L5195" s="444">
        <f t="shared" ca="1" si="202"/>
        <v>-11988988069423.234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-11988988069423.234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-49954116955.930145</v>
      </c>
      <c r="L5196" s="444">
        <f t="shared" ca="1" si="202"/>
        <v>-12038942186379.164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-12038942186379.164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-50162259109.913185</v>
      </c>
      <c r="L5197" s="444">
        <f t="shared" ca="1" si="202"/>
        <v>-12089104445489.078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-12089104445489.078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-50371268522.871155</v>
      </c>
      <c r="L5198" s="444">
        <f t="shared" ca="1" si="202"/>
        <v>-12139475714011.949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-12139475714011.949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-50581148808.383118</v>
      </c>
      <c r="L5199" s="444">
        <f t="shared" ca="1" si="202"/>
        <v>-12190056862820.332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-12190056862820.332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-50791903595.084717</v>
      </c>
      <c r="L5200" s="444">
        <f t="shared" ca="1" si="202"/>
        <v>-12240848766415.416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-12240848766415.416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-51003536526.730896</v>
      </c>
      <c r="L5201" s="444">
        <f t="shared" ca="1" si="202"/>
        <v>-12291852302942.146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-12291852302942.146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-51216051262.258942</v>
      </c>
      <c r="L5202" s="444">
        <f t="shared" ca="1" si="202"/>
        <v>-12343068354204.406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-12343068354204.406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-51429451475.851692</v>
      </c>
      <c r="L5203" s="444">
        <f t="shared" ca="1" si="202"/>
        <v>-12394497805680.258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-12394497805680.258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-51643740857.001076</v>
      </c>
      <c r="L5204" s="444">
        <f t="shared" ca="1" si="202"/>
        <v>-12446141546537.26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-12446141546537.26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-51858923110.571915</v>
      </c>
      <c r="L5205" s="444">
        <f t="shared" ca="1" si="202"/>
        <v>-12498000469647.832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-12498000469647.832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-52075001956.865967</v>
      </c>
      <c r="L5206" s="444">
        <f t="shared" ca="1" si="202"/>
        <v>-12550075471604.697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-12550075471604.697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-52291981131.686241</v>
      </c>
      <c r="L5207" s="444">
        <f t="shared" ca="1" si="202"/>
        <v>-12602367452736.383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-12602367452736.383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-52509864386.401596</v>
      </c>
      <c r="L5208" s="444">
        <f t="shared" ca="1" si="202"/>
        <v>-12654877317122.785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-12654877317122.785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-52728655488.011604</v>
      </c>
      <c r="L5209" s="444">
        <f t="shared" ca="1" si="202"/>
        <v>-12707605972610.797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-12707605972610.797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-52948358219.211655</v>
      </c>
      <c r="L5210" s="444">
        <f t="shared" ca="1" si="202"/>
        <v>-12760554330830.008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-12760554330830.008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-53168976378.458366</v>
      </c>
      <c r="L5211" s="444">
        <f t="shared" ca="1" si="202"/>
        <v>-12813723307208.467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-12813723307208.467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-53390513780.035278</v>
      </c>
      <c r="L5212" s="444">
        <f t="shared" ca="1" si="202"/>
        <v>-12867113820988.502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-12867113820988.502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-53612974254.118759</v>
      </c>
      <c r="L5213" s="444">
        <f t="shared" ca="1" si="202"/>
        <v>-12920726795242.621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-12920726795242.621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-53836361646.844254</v>
      </c>
      <c r="L5214" s="444">
        <f t="shared" ca="1" si="202"/>
        <v>-12974563156889.465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-12974563156889.465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-54060679820.372772</v>
      </c>
      <c r="L5215" s="444">
        <f t="shared" ca="1" si="202"/>
        <v>-13028623836709.838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-13028623836709.838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-54285932652.957657</v>
      </c>
      <c r="L5216" s="444">
        <f t="shared" ca="1" si="202"/>
        <v>-13082909769362.795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-13082909769362.795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-54512124039.011642</v>
      </c>
      <c r="L5217" s="444">
        <f t="shared" ca="1" si="202"/>
        <v>-13137421893401.807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-13137421893401.807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-54739257889.174194</v>
      </c>
      <c r="L5218" s="444">
        <f t="shared" ca="1" si="202"/>
        <v>-13192161151290.98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-13192161151290.98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-54967338130.379082</v>
      </c>
      <c r="L5219" s="444">
        <f t="shared" ca="1" si="202"/>
        <v>-13247128489421.359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-13247128489421.359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-55196368705.922333</v>
      </c>
      <c r="L5220" s="444">
        <f t="shared" ca="1" si="202"/>
        <v>-13302324858127.281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-13302324858127.281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-55426353575.530334</v>
      </c>
      <c r="L5221" s="444">
        <f t="shared" ca="1" si="202"/>
        <v>-13357751211702.813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-13357751211702.813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-55657296715.428383</v>
      </c>
      <c r="L5222" s="444">
        <f t="shared" ca="1" si="202"/>
        <v>-13413408508418.24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-13413408508418.24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-55889202118.409332</v>
      </c>
      <c r="L5223" s="444">
        <f t="shared" ca="1" si="202"/>
        <v>-13469297710536.65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-13469297710536.65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-56122073793.90271</v>
      </c>
      <c r="L5224" s="444">
        <f t="shared" ca="1" si="202"/>
        <v>-13525419784330.553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-13525419784330.553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-56355915768.043968</v>
      </c>
      <c r="L5225" s="444">
        <f t="shared" ca="1" si="202"/>
        <v>-13581775700098.598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-13581775700098.598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-56590732083.744156</v>
      </c>
      <c r="L5226" s="444">
        <f t="shared" ca="1" si="202"/>
        <v>-13638366432182.342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-13638366432182.342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-56826526800.759758</v>
      </c>
      <c r="L5227" s="444">
        <f t="shared" ca="1" si="202"/>
        <v>-13695192958983.102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-13695192958983.102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-57063303995.762924</v>
      </c>
      <c r="L5228" s="444">
        <f t="shared" ca="1" si="202"/>
        <v>-13752256262978.865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-13752256262978.865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-57301067762.411949</v>
      </c>
      <c r="L5229" s="444">
        <f t="shared" ca="1" si="202"/>
        <v>-13809557330741.277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-13809557330741.277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-57539822211.421989</v>
      </c>
      <c r="L5230" s="444">
        <f t="shared" ca="1" si="202"/>
        <v>-13867097152952.699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-13867097152952.699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-57779571470.636246</v>
      </c>
      <c r="L5231" s="444">
        <f t="shared" ca="1" si="202"/>
        <v>-13924876724423.336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-13924876724423.336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-58020319685.097229</v>
      </c>
      <c r="L5232" s="444">
        <f t="shared" ca="1" si="202"/>
        <v>-13982897044108.434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-13982897044108.434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-58262071017.118477</v>
      </c>
      <c r="L5233" s="444">
        <f t="shared" ca="1" si="202"/>
        <v>-14041159115125.553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-14041159115125.553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-58504829646.356468</v>
      </c>
      <c r="L5234" s="444">
        <f t="shared" ca="1" si="202"/>
        <v>-14099663944771.91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-14099663944771.91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-58748599769.882957</v>
      </c>
      <c r="L5235" s="444">
        <f t="shared" ca="1" si="202"/>
        <v>-14158412544541.793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-14158412544541.793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-58993385602.257469</v>
      </c>
      <c r="L5236" s="444">
        <f t="shared" ca="1" si="202"/>
        <v>-14217405930144.051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-14217405930144.051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-59239191375.600204</v>
      </c>
      <c r="L5237" s="444">
        <f t="shared" ca="1" si="202"/>
        <v>-14276645121519.65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-14276645121519.65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-59486021339.665207</v>
      </c>
      <c r="L5238" s="444">
        <f t="shared" ca="1" si="202"/>
        <v>-14336131142859.316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-14336131142859.316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-59733879761.913826</v>
      </c>
      <c r="L5239" s="444">
        <f t="shared" ca="1" si="202"/>
        <v>-14395865022621.23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-14395865022621.23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-59982770927.588463</v>
      </c>
      <c r="L5240" s="444">
        <f t="shared" ca="1" si="202"/>
        <v>-14455847793548.818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-14455847793548.818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-60232699139.786751</v>
      </c>
      <c r="L5241" s="444">
        <f t="shared" ca="1" si="202"/>
        <v>-14516080492688.605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-14516080492688.605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-60483668719.535858</v>
      </c>
      <c r="L5242" s="444">
        <f t="shared" ca="1" si="202"/>
        <v>-14576564161408.141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-14576564161408.141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-60735684005.867249</v>
      </c>
      <c r="L5243" s="444">
        <f t="shared" ca="1" si="202"/>
        <v>-14637299845414.008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-14637299845414.008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-60988749355.891708</v>
      </c>
      <c r="L5244" s="444">
        <f t="shared" ca="1" si="202"/>
        <v>-14698288594769.9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-14698288594769.9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-61242869144.87458</v>
      </c>
      <c r="L5245" s="444">
        <f t="shared" ca="1" si="202"/>
        <v>-14759531463914.775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-14759531463914.775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-61498047766.311562</v>
      </c>
      <c r="L5246" s="444">
        <f t="shared" ca="1" si="202"/>
        <v>-14821029511681.088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-14821029511681.088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-61754289632.004532</v>
      </c>
      <c r="L5247" s="444">
        <f t="shared" ca="1" si="202"/>
        <v>-14882783801313.092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-14882783801313.092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-62011599172.137878</v>
      </c>
      <c r="L5248" s="444">
        <f t="shared" ca="1" si="202"/>
        <v>-14944795400485.23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-14944795400485.23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-62269980835.355125</v>
      </c>
      <c r="L5249" s="444">
        <f t="shared" ca="1" si="202"/>
        <v>-15007065381320.586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-15007065381320.586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-62529439088.835777</v>
      </c>
      <c r="L5250" s="444">
        <f t="shared" ca="1" si="202"/>
        <v>-15069594820409.422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-15069594820409.422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-62789978418.372589</v>
      </c>
      <c r="L5251" s="444">
        <f t="shared" ca="1" si="202"/>
        <v>-15132384798827.795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-15132384798827.795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-63051603328.449142</v>
      </c>
      <c r="L5252" s="444">
        <f t="shared" ca="1" si="202"/>
        <v>-15195436402156.244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-15195436402156.244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-63314318342.317673</v>
      </c>
      <c r="L5253" s="444">
        <f t="shared" ca="1" si="202"/>
        <v>-15258750720498.563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-15258750720498.563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-63578128002.077339</v>
      </c>
      <c r="L5254" s="444">
        <f t="shared" ca="1" si="202"/>
        <v>-15322328848500.641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-15322328848500.641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-63843036868.75267</v>
      </c>
      <c r="L5255" s="444">
        <f t="shared" ca="1" si="202"/>
        <v>-15386171885369.393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-15386171885369.393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-64109049522.372467</v>
      </c>
      <c r="L5256" s="444">
        <f t="shared" ca="1" si="202"/>
        <v>-15450280934891.766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-15450280934891.766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-64376170562.049019</v>
      </c>
      <c r="L5257" s="444">
        <f t="shared" ca="1" si="202"/>
        <v>-15514657105453.814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-15514657105453.814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-64644404606.057549</v>
      </c>
      <c r="L5258" s="444">
        <f t="shared" ca="1" si="202"/>
        <v>-15579301510059.871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-15579301510059.871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-64913756291.91613</v>
      </c>
      <c r="L5259" s="444">
        <f t="shared" ca="1" si="202"/>
        <v>-15644215266351.787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-15644215266351.787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-65184230276.465782</v>
      </c>
      <c r="L5260" s="444">
        <f t="shared" ca="1" si="202"/>
        <v>-15709399496628.252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-15709399496628.252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-65455831235.95105</v>
      </c>
      <c r="L5261" s="444">
        <f t="shared" ca="1" si="202"/>
        <v>-15774855327864.203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-15774855327864.203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-65728563866.100853</v>
      </c>
      <c r="L5262" s="444">
        <f t="shared" ca="1" si="202"/>
        <v>-15840583891730.305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-15840583891730.305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-66002432882.209602</v>
      </c>
      <c r="L5263" s="444">
        <f t="shared" ca="1" si="202"/>
        <v>-15906586324612.514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-15906586324612.514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-66277443019.218803</v>
      </c>
      <c r="L5264" s="444">
        <f t="shared" ca="1" si="202"/>
        <v>-15972863767631.732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-15972863767631.732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-66553599031.798882</v>
      </c>
      <c r="L5265" s="444">
        <f t="shared" ca="1" si="202"/>
        <v>-16039417366663.531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-16039417366663.531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-66830905694.431381</v>
      </c>
      <c r="L5266" s="444">
        <f t="shared" ca="1" si="202"/>
        <v>-16106248272357.963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-16106248272357.963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-67109367801.491516</v>
      </c>
      <c r="L5267" s="444">
        <f t="shared" ca="1" si="202"/>
        <v>-16173357640159.455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-16173357640159.455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-67388990167.331055</v>
      </c>
      <c r="L5268" s="444">
        <f t="shared" ca="1" si="202"/>
        <v>-16240746630326.785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-16240746630326.785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-67669777626.361603</v>
      </c>
      <c r="L5269" s="444">
        <f t="shared" ca="1" si="202"/>
        <v>-16308416407953.146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-16308416407953.146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-67951735033.138107</v>
      </c>
      <c r="L5270" s="444">
        <f t="shared" ca="1" si="202"/>
        <v>-16376368142986.285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-16376368142986.285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-68234867262.442863</v>
      </c>
      <c r="L5271" s="444">
        <f t="shared" ca="1" si="202"/>
        <v>-16444603010248.729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-16444603010248.729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-68519179209.369698</v>
      </c>
      <c r="L5272" s="444">
        <f t="shared" ca="1" si="202"/>
        <v>-16513122189458.098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-16513122189458.098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-68804675789.408752</v>
      </c>
      <c r="L5273" s="444">
        <f t="shared" ca="1" si="202"/>
        <v>-16581926865247.506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-16581926865247.506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-69091361938.531281</v>
      </c>
      <c r="L5274" s="444">
        <f t="shared" ca="1" si="202"/>
        <v>-16651018227186.037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-16651018227186.037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-69379242613.275162</v>
      </c>
      <c r="L5275" s="444">
        <f t="shared" ca="1" si="202"/>
        <v>-16720397469799.313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-16720397469799.313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-69668322790.830475</v>
      </c>
      <c r="L5276" s="444">
        <f t="shared" ca="1" si="202"/>
        <v>-16790065792590.143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-16790065792590.143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-69958607469.125595</v>
      </c>
      <c r="L5277" s="444">
        <f t="shared" ca="1" si="202"/>
        <v>-16860024400059.268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-16860024400059.268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-70250101666.91362</v>
      </c>
      <c r="L5278" s="444">
        <f t="shared" ca="1" si="202"/>
        <v>-16930274501726.182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-16930274501726.182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-70542810423.859085</v>
      </c>
      <c r="L5279" s="444">
        <f t="shared" ca="1" si="202"/>
        <v>-17000817312150.041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-17000817312150.041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-70836738800.625168</v>
      </c>
      <c r="L5280" s="444">
        <f t="shared" ca="1" si="202"/>
        <v>-17071654050950.666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-17071654050950.666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-71131891878.961105</v>
      </c>
      <c r="L5281" s="444">
        <f t="shared" ca="1" si="202"/>
        <v>-17142785942829.627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-17142785942829.627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-71428274761.790115</v>
      </c>
      <c r="L5282" s="444">
        <f t="shared" ca="1" si="202"/>
        <v>-17214214217591.418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-17214214217591.418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-71725892573.297577</v>
      </c>
      <c r="L5283" s="444">
        <f t="shared" ca="1" si="202"/>
        <v>-17285940110164.715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-17285940110164.715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-72024750459.019638</v>
      </c>
      <c r="L5284" s="444">
        <f t="shared" ca="1" si="202"/>
        <v>-17357964860623.734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-17357964860623.734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-72324853585.93222</v>
      </c>
      <c r="L5285" s="444">
        <f t="shared" ca="1" si="202"/>
        <v>-17430289714209.666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-17430289714209.666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-72626207142.540268</v>
      </c>
      <c r="L5286" s="444">
        <f t="shared" ca="1" si="202"/>
        <v>-17502915921352.207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-17502915921352.207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-72928816338.967529</v>
      </c>
      <c r="L5287" s="444">
        <f t="shared" ca="1" si="202"/>
        <v>-17575844737691.174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-17575844737691.174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-73232686407.046555</v>
      </c>
      <c r="L5288" s="444">
        <f t="shared" ca="1" si="202"/>
        <v>-17649077424098.219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-17649077424098.219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-73537822600.409241</v>
      </c>
      <c r="L5289" s="444">
        <f t="shared" ca="1" si="202"/>
        <v>-17722615246698.629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-17722615246698.629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-73844230194.577621</v>
      </c>
      <c r="L5290" s="444">
        <f t="shared" ca="1" si="202"/>
        <v>-17796459476893.207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-17796459476893.207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-74151914487.055023</v>
      </c>
      <c r="L5291" s="444">
        <f t="shared" ca="1" si="202"/>
        <v>-17870611391380.262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-17870611391380.262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-74460880797.417755</v>
      </c>
      <c r="L5292" s="444">
        <f t="shared" ca="1" si="202"/>
        <v>-17945072272177.68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-17945072272177.68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-74771134467.406998</v>
      </c>
      <c r="L5293" s="444">
        <f t="shared" ca="1" si="202"/>
        <v>-18019843406645.086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-18019843406645.086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-75082680861.021194</v>
      </c>
      <c r="L5294" s="444">
        <f t="shared" ca="1" si="202"/>
        <v>-18094926087506.105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-18094926087506.105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-75395525364.608765</v>
      </c>
      <c r="L5295" s="444">
        <f t="shared" ca="1" si="202"/>
        <v>-18170321612870.715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-18170321612870.715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-75709673386.961304</v>
      </c>
      <c r="L5296" s="444">
        <f t="shared" ca="1" si="202"/>
        <v>-18246031286257.676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-18246031286257.676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-76025130359.406982</v>
      </c>
      <c r="L5297" s="444">
        <f t="shared" ca="1" si="202"/>
        <v>-18322056416617.082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-18322056416617.082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-76341901735.90451</v>
      </c>
      <c r="L5298" s="444">
        <f t="shared" ca="1" si="202"/>
        <v>-18398398318352.988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-18398398318352.988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-76659992993.137451</v>
      </c>
      <c r="L5299" s="444">
        <f t="shared" ca="1" si="202"/>
        <v>-18475058311346.125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-18475058311346.125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-76979409630.608856</v>
      </c>
      <c r="L5300" s="444">
        <f t="shared" ca="1" si="202"/>
        <v>-18552037720976.734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-18552037720976.734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-77300157170.736389</v>
      </c>
      <c r="L5301" s="444">
        <f t="shared" ca="1" si="202"/>
        <v>-18629337878147.473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-18629337878147.473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-77622241158.9478</v>
      </c>
      <c r="L5302" s="444">
        <f t="shared" ca="1" si="202"/>
        <v>-18706960119306.422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-18706960119306.422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-77945667163.776764</v>
      </c>
      <c r="L5303" s="444">
        <f t="shared" ca="1" si="202"/>
        <v>-18784905786470.199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-18784905786470.199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-78270440776.959167</v>
      </c>
      <c r="L5304" s="444">
        <f t="shared" ca="1" si="202"/>
        <v>-18863176227247.16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-18863176227247.16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-78596567613.529831</v>
      </c>
      <c r="L5305" s="444">
        <f t="shared" ca="1" si="202"/>
        <v>-18941772794860.691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-18941772794860.691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-78924053311.91954</v>
      </c>
      <c r="L5306" s="444">
        <f t="shared" ca="1" si="202"/>
        <v>-19020696848172.609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-19020696848172.609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-79252903534.052536</v>
      </c>
      <c r="L5307" s="444">
        <f t="shared" ca="1" si="202"/>
        <v>-19099949751706.66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-19099949751706.66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-79583123965.444412</v>
      </c>
      <c r="L5308" s="444">
        <f t="shared" ca="1" si="202"/>
        <v>-19179532875672.105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-19179532875672.105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-79914720315.300446</v>
      </c>
      <c r="L5309" s="444">
        <f t="shared" ca="1" si="202"/>
        <v>-19259447595987.406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-19259447595987.406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-80247698316.614197</v>
      </c>
      <c r="L5310" s="444">
        <f t="shared" ca="1" si="202"/>
        <v>-19339695294304.02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-19339695294304.02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-80582063726.266754</v>
      </c>
      <c r="L5311" s="444">
        <f t="shared" ca="1" si="202"/>
        <v>-19420277358030.285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-19420277358030.285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-80917822325.12619</v>
      </c>
      <c r="L5312" s="444">
        <f t="shared" ca="1" si="202"/>
        <v>-19501195180355.41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-19501195180355.41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-81254979918.147537</v>
      </c>
      <c r="L5313" s="444">
        <f t="shared" ca="1" si="202"/>
        <v>-19582450160273.559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-19582450160273.559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-81593542334.47316</v>
      </c>
      <c r="L5314" s="444">
        <f t="shared" ca="1" si="202"/>
        <v>-19664043702608.031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-19664043702608.031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-81933515427.533463</v>
      </c>
      <c r="L5315" s="444">
        <f t="shared" ca="1" si="202"/>
        <v>-19745977218035.566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-19745977218035.566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-82274905075.148193</v>
      </c>
      <c r="L5316" s="444">
        <f t="shared" ca="1" si="202"/>
        <v>-19828252123110.715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-19828252123110.715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-82617717179.627975</v>
      </c>
      <c r="L5317" s="444">
        <f t="shared" ca="1" si="202"/>
        <v>-19910869840290.344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-19910869840290.344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-82961957667.876434</v>
      </c>
      <c r="L5318" s="444">
        <f t="shared" ca="1" si="202"/>
        <v>-19993831797958.219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-19993831797958.219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-83307632491.492584</v>
      </c>
      <c r="L5319" s="444">
        <f t="shared" ca="1" si="202"/>
        <v>-20077139430449.711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-20077139430449.711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-83654747626.873795</v>
      </c>
      <c r="L5320" s="444">
        <f t="shared" ca="1" si="202"/>
        <v>-20160794178076.586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-20160794178076.586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-84003309075.319107</v>
      </c>
      <c r="L5321" s="444">
        <f t="shared" ca="1" si="202"/>
        <v>-20244797487151.906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-20244797487151.906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-84353322863.132935</v>
      </c>
      <c r="L5322" s="444">
        <f t="shared" ca="1" si="202"/>
        <v>-20329150810015.039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-20329150810015.039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-84704795041.729324</v>
      </c>
      <c r="L5323" s="444">
        <f t="shared" ca="1" si="202"/>
        <v>-20413855605056.77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-20413855605056.77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-85057731687.736542</v>
      </c>
      <c r="L5324" s="444">
        <f t="shared" ca="1" si="202"/>
        <v>-20498913336744.508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-20498913336744.508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-85412138903.102112</v>
      </c>
      <c r="L5325" s="444">
        <f t="shared" ca="1" si="202"/>
        <v>-20584325475647.609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-20584325475647.609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-85768022815.198364</v>
      </c>
      <c r="L5326" s="444">
        <f t="shared" ca="1" si="202"/>
        <v>-20670093498462.809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-20670093498462.809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-86125389576.928375</v>
      </c>
      <c r="L5327" s="444">
        <f t="shared" ca="1" si="202"/>
        <v>-20756218888039.738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-20756218888039.738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-86484245366.832245</v>
      </c>
      <c r="L5328" s="444">
        <f t="shared" ca="1" si="202"/>
        <v>-20842703133406.57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-20842703133406.57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-86844596389.194046</v>
      </c>
      <c r="L5329" s="444">
        <f t="shared" ca="1" si="202"/>
        <v>-20929547729795.766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-20929547729795.766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-87206448874.149017</v>
      </c>
      <c r="L5330" s="444">
        <f t="shared" ca="1" si="202"/>
        <v>-21016754178669.914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-21016754178669.914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-87569809077.791306</v>
      </c>
      <c r="L5331" s="444">
        <f t="shared" ca="1" si="202"/>
        <v>-21104323987747.707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-21104323987747.707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-87934683282.282104</v>
      </c>
      <c r="L5332" s="444">
        <f t="shared" ca="1" si="202"/>
        <v>-21192258671029.988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-21192258671029.988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-88301077795.958282</v>
      </c>
      <c r="L5333" s="444">
        <f t="shared" ca="1" si="202"/>
        <v>-21280559748825.945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-21280559748825.945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-88668998953.441437</v>
      </c>
      <c r="L5334" s="444">
        <f t="shared" ca="1" si="202"/>
        <v>-21369228747779.387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-21369228747779.387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-89038453115.747437</v>
      </c>
      <c r="L5335" s="444">
        <f t="shared" ca="1" si="202"/>
        <v>-21458267200895.133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-21458267200895.133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-89409446670.396393</v>
      </c>
      <c r="L5336" s="444">
        <f t="shared" ca="1" si="202"/>
        <v>-21547676647565.527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-21547676647565.527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-89781986031.523026</v>
      </c>
      <c r="L5337" s="444">
        <f t="shared" ca="1" si="202"/>
        <v>-21637458633597.051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-21637458633597.051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-90156077639.987717</v>
      </c>
      <c r="L5338" s="444">
        <f t="shared" ca="1" si="202"/>
        <v>-21727614711237.039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-21727614711237.039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-90531727963.487656</v>
      </c>
      <c r="L5339" s="444">
        <f t="shared" ca="1" si="202"/>
        <v>-21818146439200.527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-21818146439200.527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-90908943496.668869</v>
      </c>
      <c r="L5340" s="444">
        <f t="shared" ca="1" si="202"/>
        <v>-21909055382697.195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-21909055382697.195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-91287730761.238312</v>
      </c>
      <c r="L5341" s="444">
        <f t="shared" ca="1" si="202"/>
        <v>-22000343113458.434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-22000343113458.434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-91668096306.076813</v>
      </c>
      <c r="L5342" s="444">
        <f t="shared" ca="1" si="202"/>
        <v>-22092011209764.512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-22092011209764.512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-92050046707.352127</v>
      </c>
      <c r="L5343" s="444">
        <f t="shared" ca="1" si="202"/>
        <v>-22184061256471.863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-22184061256471.863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-92433588568.632767</v>
      </c>
      <c r="L5344" s="444">
        <f t="shared" ca="1" si="202"/>
        <v>-22276494845040.496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-22276494845040.496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-92818728521.00206</v>
      </c>
      <c r="L5345" s="444">
        <f t="shared" ca="1" si="202"/>
        <v>-22369313573561.5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-22369313573561.5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-93205473223.172913</v>
      </c>
      <c r="L5346" s="444">
        <f t="shared" ca="1" si="202"/>
        <v>-22462519046784.672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-22462519046784.672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-93593829361.602798</v>
      </c>
      <c r="L5347" s="444">
        <f t="shared" ca="1" si="202"/>
        <v>-22556112876146.273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-22556112876146.273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-93983803650.609467</v>
      </c>
      <c r="L5348" s="444">
        <f t="shared" ca="1" si="202"/>
        <v>-22650096679796.883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-22650096679796.883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-94375402832.487015</v>
      </c>
      <c r="L5349" s="444">
        <f t="shared" ca="1" si="202"/>
        <v>-22744472082629.371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-22744472082629.371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-94768633677.622375</v>
      </c>
      <c r="L5350" s="444">
        <f t="shared" ca="1" si="202"/>
        <v>-22839240716306.992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-22839240716306.992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-95163502984.612473</v>
      </c>
      <c r="L5351" s="444">
        <f t="shared" ca="1" si="202"/>
        <v>-22934404219291.605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-22934404219291.605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-95560017580.381683</v>
      </c>
      <c r="L5352" s="444">
        <f t="shared" ca="1" si="202"/>
        <v>-23029964236871.988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-23029964236871.988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-95958184320.299957</v>
      </c>
      <c r="L5353" s="444">
        <f t="shared" ca="1" si="202"/>
        <v>-23125922421192.289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-23125922421192.289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-96358010088.301208</v>
      </c>
      <c r="L5354" s="444">
        <f t="shared" ca="1" si="202"/>
        <v>-23222280431280.59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-23222280431280.59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-96759501797.002457</v>
      </c>
      <c r="L5355" s="444">
        <f t="shared" ca="1" si="202"/>
        <v>-23319039933077.594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-23319039933077.594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-97162666387.823303</v>
      </c>
      <c r="L5356" s="444">
        <f t="shared" ca="1" si="202"/>
        <v>-23416202599465.418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-23416202599465.418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-97567510831.105911</v>
      </c>
      <c r="L5357" s="444">
        <f t="shared" ca="1" si="202"/>
        <v>-23513770110296.523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-23513770110296.523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-97974042126.235519</v>
      </c>
      <c r="L5358" s="444">
        <f t="shared" ca="1" si="202"/>
        <v>-23611744152422.758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-23611744152422.758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-98382267301.76149</v>
      </c>
      <c r="L5359" s="444">
        <f t="shared" ca="1" si="202"/>
        <v>-23710126419724.52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-23710126419724.52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-98792193415.518829</v>
      </c>
      <c r="L5360" s="444">
        <f t="shared" ca="1" si="202"/>
        <v>-23808918613140.039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-23808918613140.039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-99203827554.750168</v>
      </c>
      <c r="L5361" s="444">
        <f t="shared" ca="1" si="202"/>
        <v>-23908122440694.789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-23908122440694.789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-99617176836.228287</v>
      </c>
      <c r="L5362" s="444">
        <f t="shared" ca="1" si="202"/>
        <v>-24007739617531.016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-24007739617531.016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-100032248406.37923</v>
      </c>
      <c r="L5363" s="444">
        <f t="shared" ref="L5363:L5617" ca="1" si="207">I5363-J5363+K5363</f>
        <v>-24107771865937.395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-24107771865937.395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-100449049441.40581</v>
      </c>
      <c r="L5364" s="444">
        <f t="shared" ca="1" si="207"/>
        <v>-24208220915378.801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-24208220915378.801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-100867587147.41167</v>
      </c>
      <c r="L5365" s="444">
        <f t="shared" ca="1" si="207"/>
        <v>-24309088502526.211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-24309088502526.211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-101287868760.52588</v>
      </c>
      <c r="L5366" s="444">
        <f t="shared" ca="1" si="207"/>
        <v>-24410376371286.738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-24410376371286.738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-101709901547.02808</v>
      </c>
      <c r="L5367" s="444">
        <f t="shared" ca="1" si="207"/>
        <v>-24512086272833.766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-24512086272833.766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-102133692803.47403</v>
      </c>
      <c r="L5368" s="444">
        <f t="shared" ca="1" si="207"/>
        <v>-24614219965637.238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-24614219965637.238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-102559249856.82182</v>
      </c>
      <c r="L5369" s="444">
        <f t="shared" ca="1" si="207"/>
        <v>-24716779215494.059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-24716779215494.059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-102986580064.55858</v>
      </c>
      <c r="L5370" s="444">
        <f t="shared" ca="1" si="207"/>
        <v>-24819765795558.617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-24819765795558.617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-103415690814.82758</v>
      </c>
      <c r="L5371" s="444">
        <f t="shared" ca="1" si="207"/>
        <v>-24923181486373.445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-24923181486373.445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-103846589526.55602</v>
      </c>
      <c r="L5372" s="444">
        <f t="shared" ca="1" si="207"/>
        <v>-25027028075900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-25027028075900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-104279283649.58333</v>
      </c>
      <c r="L5373" s="444">
        <f t="shared" ca="1" si="207"/>
        <v>-25131307359549.582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-25131307359549.582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-104713780664.78992</v>
      </c>
      <c r="L5374" s="444">
        <f t="shared" ca="1" si="207"/>
        <v>-25236021140214.371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-25236021140214.371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-105150088084.22655</v>
      </c>
      <c r="L5375" s="444">
        <f t="shared" ca="1" si="207"/>
        <v>-25341171228298.598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-25341171228298.598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-105588213451.24416</v>
      </c>
      <c r="L5376" s="444">
        <f t="shared" ca="1" si="207"/>
        <v>-25446759441749.844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-25446759441749.844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-106028164340.62434</v>
      </c>
      <c r="L5377" s="444">
        <f t="shared" ca="1" si="207"/>
        <v>-25552787606090.469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-25552787606090.469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-106469948358.71028</v>
      </c>
      <c r="L5378" s="444">
        <f t="shared" ca="1" si="207"/>
        <v>-25659257554449.18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-25659257554449.18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-106913573143.53825</v>
      </c>
      <c r="L5379" s="444">
        <f t="shared" ca="1" si="207"/>
        <v>-25766171127592.719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-25766171127592.719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-107359046364.96967</v>
      </c>
      <c r="L5380" s="444">
        <f t="shared" ca="1" si="207"/>
        <v>-25873530173957.688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-25873530173957.688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-107806375724.8237</v>
      </c>
      <c r="L5381" s="444">
        <f t="shared" ca="1" si="207"/>
        <v>-25981336549682.512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-25981336549682.512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-108255568957.01047</v>
      </c>
      <c r="L5382" s="444">
        <f t="shared" ca="1" si="207"/>
        <v>-26089592118639.523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-26089592118639.523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-108706633827.66467</v>
      </c>
      <c r="L5383" s="444">
        <f t="shared" ca="1" si="207"/>
        <v>-26198298752467.188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-26198298752467.188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-109159578135.27995</v>
      </c>
      <c r="L5384" s="444">
        <f t="shared" ca="1" si="207"/>
        <v>-26307458330602.469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-26307458330602.469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-109614409710.84361</v>
      </c>
      <c r="L5385" s="444">
        <f t="shared" ca="1" si="207"/>
        <v>-26417072740313.313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-26417072740313.313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-110071136417.97214</v>
      </c>
      <c r="L5386" s="444">
        <f t="shared" ca="1" si="207"/>
        <v>-26527143876731.285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-26527143876731.285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-110529766153.04701</v>
      </c>
      <c r="L5387" s="444">
        <f t="shared" ca="1" si="207"/>
        <v>-26637673642884.332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-26637673642884.332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-110990306845.35138</v>
      </c>
      <c r="L5388" s="444">
        <f t="shared" ca="1" si="207"/>
        <v>-26748663949729.684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-26748663949729.684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-111452766457.20702</v>
      </c>
      <c r="L5389" s="444">
        <f t="shared" ca="1" si="207"/>
        <v>-26860116716186.891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-26860116716186.891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-111917152984.11205</v>
      </c>
      <c r="L5390" s="444">
        <f t="shared" ca="1" si="207"/>
        <v>-26972033869171.004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-26972033869171.004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-112383474454.87918</v>
      </c>
      <c r="L5391" s="444">
        <f t="shared" ca="1" si="207"/>
        <v>-27084417343625.883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-27084417343625.883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-112851738931.77451</v>
      </c>
      <c r="L5392" s="444">
        <f t="shared" ca="1" si="207"/>
        <v>-27197269082557.656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-27197269082557.656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-113321954510.65691</v>
      </c>
      <c r="L5393" s="444">
        <f t="shared" ca="1" si="207"/>
        <v>-27310591037068.313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-27310591037068.313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-113794129321.11797</v>
      </c>
      <c r="L5394" s="444">
        <f t="shared" ca="1" si="207"/>
        <v>-27424385166389.43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-27424385166389.43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-114268271526.62262</v>
      </c>
      <c r="L5395" s="444">
        <f t="shared" ca="1" si="207"/>
        <v>-27538653437916.051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-27538653437916.051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-114744389324.65022</v>
      </c>
      <c r="L5396" s="444">
        <f t="shared" ca="1" si="207"/>
        <v>-27653397827240.699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-27653397827240.699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-115222490946.83624</v>
      </c>
      <c r="L5397" s="444">
        <f t="shared" ca="1" si="207"/>
        <v>-27768620318187.535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-27768620318187.535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-115702584659.11475</v>
      </c>
      <c r="L5398" s="444">
        <f t="shared" ca="1" si="207"/>
        <v>-27884322902846.648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-27884322902846.648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-116184678761.86104</v>
      </c>
      <c r="L5399" s="444">
        <f t="shared" ca="1" si="207"/>
        <v>-28000507581608.508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-28000507581608.508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-116668781590.03543</v>
      </c>
      <c r="L5400" s="444">
        <f t="shared" ca="1" si="207"/>
        <v>-28117176363198.543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-28117176363198.543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-117154901513.32724</v>
      </c>
      <c r="L5401" s="444">
        <f t="shared" ca="1" si="207"/>
        <v>-28234331264711.871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-28234331264711.871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-117643046936.29948</v>
      </c>
      <c r="L5402" s="444">
        <f t="shared" ca="1" si="207"/>
        <v>-28351974311648.172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-28351974311648.172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-118133226298.53404</v>
      </c>
      <c r="L5403" s="444">
        <f t="shared" ca="1" si="207"/>
        <v>-28470107537946.707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-28470107537946.707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-118625448074.77794</v>
      </c>
      <c r="L5404" s="444">
        <f t="shared" ca="1" si="207"/>
        <v>-28588732986021.484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-28588732986021.484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-119119720775.08952</v>
      </c>
      <c r="L5405" s="444">
        <f t="shared" ca="1" si="207"/>
        <v>-28707852706796.574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-28707852706796.574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-119616052944.98572</v>
      </c>
      <c r="L5406" s="444">
        <f t="shared" ca="1" si="207"/>
        <v>-28827468759741.559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-28827468759741.559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-120114453165.58983</v>
      </c>
      <c r="L5407" s="444">
        <f t="shared" ca="1" si="207"/>
        <v>-28947583212907.148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-28947583212907.148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-120614930053.77979</v>
      </c>
      <c r="L5408" s="444">
        <f t="shared" ca="1" si="207"/>
        <v>-29068198142960.93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-29068198142960.93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-121117492262.3372</v>
      </c>
      <c r="L5409" s="444">
        <f t="shared" ca="1" si="207"/>
        <v>-29189315635223.266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-29189315635223.266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-121622148480.09695</v>
      </c>
      <c r="L5410" s="444">
        <f t="shared" ca="1" si="207"/>
        <v>-29310937783703.363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-29310937783703.363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-122128907432.09735</v>
      </c>
      <c r="L5411" s="444">
        <f t="shared" ca="1" si="207"/>
        <v>-29433066691135.461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-29433066691135.461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-122637777879.73106</v>
      </c>
      <c r="L5412" s="444">
        <f t="shared" ca="1" si="207"/>
        <v>-29555704469015.191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-29555704469015.191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-123148768620.89661</v>
      </c>
      <c r="L5413" s="444">
        <f t="shared" ca="1" si="207"/>
        <v>-29678853237636.09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-29678853237636.09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-123661888490.15038</v>
      </c>
      <c r="L5414" s="444">
        <f t="shared" ca="1" si="207"/>
        <v>-29802515126126.238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-29802515126126.238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-124177146358.85933</v>
      </c>
      <c r="L5415" s="444">
        <f t="shared" ca="1" si="207"/>
        <v>-29926692272485.098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-29926692272485.098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-124694551135.35457</v>
      </c>
      <c r="L5416" s="444">
        <f t="shared" ca="1" si="207"/>
        <v>-30051386823620.453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-30051386823620.453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-125214111765.08521</v>
      </c>
      <c r="L5417" s="444">
        <f t="shared" ca="1" si="207"/>
        <v>-30176600935385.539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-30176600935385.539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-125735837230.77307</v>
      </c>
      <c r="L5418" s="444">
        <f t="shared" ca="1" si="207"/>
        <v>-30302336772616.313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-30302336772616.313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-126259736552.56798</v>
      </c>
      <c r="L5419" s="444">
        <f t="shared" ca="1" si="207"/>
        <v>-30428596509168.879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-30428596509168.879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-126785818788.20364</v>
      </c>
      <c r="L5420" s="444">
        <f t="shared" ca="1" si="207"/>
        <v>-30555382327957.082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-30555382327957.082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-127314093033.15453</v>
      </c>
      <c r="L5421" s="444">
        <f t="shared" ca="1" si="207"/>
        <v>-30682696420990.238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-30682696420990.238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-127844568420.79266</v>
      </c>
      <c r="L5422" s="444">
        <f t="shared" ca="1" si="207"/>
        <v>-30810540989411.031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-30810540989411.031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-128377254122.54596</v>
      </c>
      <c r="L5423" s="444">
        <f t="shared" ca="1" si="207"/>
        <v>-30938918243533.578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-30938918243533.578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-128912159348.05656</v>
      </c>
      <c r="L5424" s="444">
        <f t="shared" ca="1" si="207"/>
        <v>-31067830402881.633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-31067830402881.633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-129449293345.34015</v>
      </c>
      <c r="L5425" s="444">
        <f t="shared" ca="1" si="207"/>
        <v>-31197279696226.973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-31197279696226.973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-129988665400.94574</v>
      </c>
      <c r="L5426" s="444">
        <f t="shared" ca="1" si="207"/>
        <v>-31327268361627.918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-31327268361627.918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-130530284840.11632</v>
      </c>
      <c r="L5427" s="444">
        <f t="shared" ca="1" si="207"/>
        <v>-31457798646468.035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-31457798646468.035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-131074161026.95015</v>
      </c>
      <c r="L5428" s="444">
        <f t="shared" ca="1" si="207"/>
        <v>-31588872807494.984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-31588872807494.984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-131620303364.56244</v>
      </c>
      <c r="L5429" s="444">
        <f t="shared" ca="1" si="207"/>
        <v>-31720493110859.547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-31720493110859.547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-132168721295.24811</v>
      </c>
      <c r="L5430" s="444">
        <f t="shared" ca="1" si="207"/>
        <v>-31852661832154.797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-31852661832154.797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-132719424300.64499</v>
      </c>
      <c r="L5431" s="444">
        <f t="shared" ca="1" si="207"/>
        <v>-31985381256455.441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-31985381256455.441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-133272421901.89767</v>
      </c>
      <c r="L5432" s="444">
        <f t="shared" ca="1" si="207"/>
        <v>-32118653678357.34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-32118653678357.34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-133827723659.82225</v>
      </c>
      <c r="L5433" s="444">
        <f t="shared" ca="1" si="207"/>
        <v>-32252481402017.16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-32252481402017.16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-134385339175.0715</v>
      </c>
      <c r="L5434" s="444">
        <f t="shared" ca="1" si="207"/>
        <v>-32386866741192.23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-32386866741192.23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-134945278088.30096</v>
      </c>
      <c r="L5435" s="444">
        <f t="shared" ca="1" si="207"/>
        <v>-32521812019280.531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-32521812019280.531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-135507550080.33554</v>
      </c>
      <c r="L5436" s="444">
        <f t="shared" ca="1" si="207"/>
        <v>-32657319569360.867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-32657319569360.867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-136072164872.33693</v>
      </c>
      <c r="L5437" s="444">
        <f t="shared" ca="1" si="207"/>
        <v>-32793391734233.203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-32793391734233.203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-136639132225.97168</v>
      </c>
      <c r="L5438" s="444">
        <f t="shared" ca="1" si="207"/>
        <v>-32930030866459.176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-32930030866459.176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-137208461943.57991</v>
      </c>
      <c r="L5439" s="444">
        <f t="shared" ca="1" si="207"/>
        <v>-33067239328402.754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-33067239328402.754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-137780163868.34482</v>
      </c>
      <c r="L5440" s="444">
        <f t="shared" ca="1" si="207"/>
        <v>-33205019492271.098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-33205019492271.098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-138354247884.46292</v>
      </c>
      <c r="L5441" s="444">
        <f t="shared" ca="1" si="207"/>
        <v>-33343373740155.563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-33343373740155.563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-138930723917.31485</v>
      </c>
      <c r="L5442" s="444">
        <f t="shared" ca="1" si="207"/>
        <v>-33482304464072.879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-33482304464072.879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-139509601933.63699</v>
      </c>
      <c r="L5443" s="444">
        <f t="shared" ca="1" si="207"/>
        <v>-33621814066006.516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-33621814066006.516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-140090891941.69382</v>
      </c>
      <c r="L5444" s="444">
        <f t="shared" ca="1" si="207"/>
        <v>-33761904957948.211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-33761904957948.211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-140674603991.45087</v>
      </c>
      <c r="L5445" s="444">
        <f t="shared" ca="1" si="207"/>
        <v>-33902579561939.66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-33902579561939.66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-141260748174.7486</v>
      </c>
      <c r="L5446" s="444">
        <f t="shared" ca="1" si="207"/>
        <v>-34043840310114.41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-34043840310114.41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-141849334625.47672</v>
      </c>
      <c r="L5447" s="444">
        <f t="shared" ca="1" si="207"/>
        <v>-34185689644739.887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-34185689644739.887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-142440373519.74954</v>
      </c>
      <c r="L5448" s="444">
        <f t="shared" ca="1" si="207"/>
        <v>-34328130018259.637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-34328130018259.637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-143033875076.08182</v>
      </c>
      <c r="L5449" s="444">
        <f t="shared" ca="1" si="207"/>
        <v>-34471163893335.719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-34471163893335.719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-143629849555.56549</v>
      </c>
      <c r="L5450" s="444">
        <f t="shared" ca="1" si="207"/>
        <v>-34614793742891.285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-34614793742891.285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-144228307262.047</v>
      </c>
      <c r="L5451" s="444">
        <f t="shared" ca="1" si="207"/>
        <v>-34759022050153.332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-34759022050153.332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-144829258542.30554</v>
      </c>
      <c r="L5452" s="444">
        <f t="shared" ca="1" si="207"/>
        <v>-34903851308695.637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-34903851308695.637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-145432713786.23184</v>
      </c>
      <c r="L5453" s="444">
        <f t="shared" ca="1" si="207"/>
        <v>-35049284022481.867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-35049284022481.867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-146038683427.00775</v>
      </c>
      <c r="L5454" s="444">
        <f t="shared" ca="1" si="207"/>
        <v>-35195322705908.875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-35195322705908.875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-146647177941.28699</v>
      </c>
      <c r="L5455" s="444">
        <f t="shared" ca="1" si="207"/>
        <v>-35341969883850.164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-35341969883850.164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-147258207849.37567</v>
      </c>
      <c r="L5456" s="444">
        <f t="shared" ca="1" si="207"/>
        <v>-35489228091699.539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-35489228091699.539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-147871783715.41473</v>
      </c>
      <c r="L5457" s="444">
        <f t="shared" ca="1" si="207"/>
        <v>-35637099875414.953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-35637099875414.953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-148487916147.56232</v>
      </c>
      <c r="L5458" s="444">
        <f t="shared" ca="1" si="207"/>
        <v>-35785587791562.516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-35785587791562.516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-149106615798.17715</v>
      </c>
      <c r="L5459" s="444">
        <f t="shared" ca="1" si="207"/>
        <v>-35934694407360.695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-35934694407360.695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-149727893364.0029</v>
      </c>
      <c r="L5460" s="444">
        <f t="shared" ca="1" si="207"/>
        <v>-36084422300724.695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-36084422300724.695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-150351759586.35291</v>
      </c>
      <c r="L5461" s="444">
        <f t="shared" ca="1" si="207"/>
        <v>-36234774060311.047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-36234774060311.047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-150978225251.29602</v>
      </c>
      <c r="L5462" s="444">
        <f t="shared" ca="1" si="207"/>
        <v>-36385752285562.344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-36385752285562.344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-151607301189.84311</v>
      </c>
      <c r="L5463" s="444">
        <f t="shared" ca="1" si="207"/>
        <v>-36537359586752.188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-36537359586752.188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-152238998278.13412</v>
      </c>
      <c r="L5464" s="444">
        <f t="shared" ca="1" si="207"/>
        <v>-36689598585030.32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-36689598585030.32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-152873327437.62634</v>
      </c>
      <c r="L5465" s="444">
        <f t="shared" ca="1" si="207"/>
        <v>-36842471912467.945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-36842471912467.945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-153510299635.28311</v>
      </c>
      <c r="L5466" s="444">
        <f t="shared" ca="1" si="207"/>
        <v>-36995982212103.227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-36995982212103.227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-154149925883.76343</v>
      </c>
      <c r="L5467" s="444">
        <f t="shared" ca="1" si="207"/>
        <v>-37150132137986.992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-37150132137986.992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-154792217241.61246</v>
      </c>
      <c r="L5468" s="444">
        <f t="shared" ca="1" si="207"/>
        <v>-37304924355228.602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-37304924355228.602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-155437184813.45251</v>
      </c>
      <c r="L5469" s="444">
        <f t="shared" ca="1" si="207"/>
        <v>-37460361540042.055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-37460361540042.055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-156084839750.17523</v>
      </c>
      <c r="L5470" s="444">
        <f t="shared" ca="1" si="207"/>
        <v>-37616446379792.227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-37616446379792.227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-156735193249.13428</v>
      </c>
      <c r="L5471" s="444">
        <f t="shared" ca="1" si="207"/>
        <v>-37773181573041.359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-37773181573041.359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-157388256554.33899</v>
      </c>
      <c r="L5472" s="444">
        <f t="shared" ca="1" si="207"/>
        <v>-37930569829595.695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-37930569829595.695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-158044040956.64874</v>
      </c>
      <c r="L5473" s="444">
        <f t="shared" ca="1" si="207"/>
        <v>-38088613870552.344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-38088613870552.344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-158702557793.96811</v>
      </c>
      <c r="L5474" s="444">
        <f t="shared" ca="1" si="207"/>
        <v>-38247316428346.313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-38247316428346.313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-159363818451.44296</v>
      </c>
      <c r="L5475" s="444">
        <f t="shared" ca="1" si="207"/>
        <v>-38406680246797.758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-38406680246797.758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-160027834361.65732</v>
      </c>
      <c r="L5476" s="444">
        <f t="shared" ca="1" si="207"/>
        <v>-38566708081159.414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-38566708081159.414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-160694617004.8309</v>
      </c>
      <c r="L5477" s="444">
        <f t="shared" ca="1" si="207"/>
        <v>-38727402698164.242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-38727402698164.242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-161364177909.01767</v>
      </c>
      <c r="L5478" s="444">
        <f t="shared" ca="1" si="207"/>
        <v>-38888766876073.258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-38888766876073.258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-162036528650.30524</v>
      </c>
      <c r="L5479" s="444">
        <f t="shared" ca="1" si="207"/>
        <v>-39050803404723.563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-39050803404723.563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-162711680853.01483</v>
      </c>
      <c r="L5480" s="444">
        <f t="shared" ca="1" si="207"/>
        <v>-39213515085576.578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-39213515085576.578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-163389646189.9024</v>
      </c>
      <c r="L5481" s="444">
        <f t="shared" ca="1" si="207"/>
        <v>-39376904731766.484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-39376904731766.484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-164070436382.36035</v>
      </c>
      <c r="L5482" s="444">
        <f t="shared" ca="1" si="207"/>
        <v>-39540975168148.844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-39540975168148.844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-164754063200.62018</v>
      </c>
      <c r="L5483" s="444">
        <f t="shared" ca="1" si="207"/>
        <v>-39705729231349.461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-39705729231349.461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-165440538463.95609</v>
      </c>
      <c r="L5484" s="444">
        <f t="shared" ca="1" si="207"/>
        <v>-39871169769813.414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-39871169769813.414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-166129874040.88922</v>
      </c>
      <c r="L5485" s="444">
        <f t="shared" ca="1" si="207"/>
        <v>-40037299643854.305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-40037299643854.305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-166822081849.39294</v>
      </c>
      <c r="L5486" s="444">
        <f t="shared" ca="1" si="207"/>
        <v>-40204121725703.695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-40204121725703.695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-167517173857.09872</v>
      </c>
      <c r="L5487" s="444">
        <f t="shared" ca="1" si="207"/>
        <v>-40371638899560.797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-40371638899560.797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-168215162081.50333</v>
      </c>
      <c r="L5488" s="444">
        <f t="shared" ca="1" si="207"/>
        <v>-40539854061642.297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-40539854061642.297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-168916058590.17624</v>
      </c>
      <c r="L5489" s="444">
        <f t="shared" ca="1" si="207"/>
        <v>-40708770120232.477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-40708770120232.477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-169619875500.96866</v>
      </c>
      <c r="L5490" s="444">
        <f t="shared" ca="1" si="207"/>
        <v>-40878389995733.445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-40878389995733.445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-170326624982.22269</v>
      </c>
      <c r="L5491" s="444">
        <f t="shared" ca="1" si="207"/>
        <v>-41048716620715.672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-41048716620715.672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-171036319252.98196</v>
      </c>
      <c r="L5492" s="444">
        <f t="shared" ca="1" si="207"/>
        <v>-41219752939968.656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-41219752939968.656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-171748970583.20273</v>
      </c>
      <c r="L5493" s="444">
        <f t="shared" ca="1" si="207"/>
        <v>-41391501910551.859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-41391501910551.859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-172464591293.96606</v>
      </c>
      <c r="L5494" s="444">
        <f t="shared" ca="1" si="207"/>
        <v>-41563966501845.828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-41563966501845.828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-173183193757.69095</v>
      </c>
      <c r="L5495" s="444">
        <f t="shared" ca="1" si="207"/>
        <v>-41737149695603.516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-41737149695603.516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-173904790398.34799</v>
      </c>
      <c r="L5496" s="444">
        <f t="shared" ca="1" si="207"/>
        <v>-41911054486001.867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-41911054486001.867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-174629393691.67444</v>
      </c>
      <c r="L5497" s="444">
        <f t="shared" ca="1" si="207"/>
        <v>-42085683879693.539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-42085683879693.539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-175357016165.38974</v>
      </c>
      <c r="L5498" s="444">
        <f t="shared" ca="1" si="207"/>
        <v>-42261040895858.93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-42261040895858.93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-176087670399.4122</v>
      </c>
      <c r="L5499" s="444">
        <f t="shared" ca="1" si="207"/>
        <v>-42437128566258.344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-42437128566258.344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-176821369026.07642</v>
      </c>
      <c r="L5500" s="444">
        <f t="shared" ca="1" si="207"/>
        <v>-42613949935284.422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-42613949935284.422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-177558124730.35175</v>
      </c>
      <c r="L5501" s="444">
        <f t="shared" ca="1" si="207"/>
        <v>-42791508060014.773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-42791508060014.773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-178297950250.06155</v>
      </c>
      <c r="L5502" s="444">
        <f t="shared" ca="1" si="207"/>
        <v>-42969806010264.836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-42969806010264.836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-179040858376.10349</v>
      </c>
      <c r="L5503" s="444">
        <f t="shared" ca="1" si="207"/>
        <v>-43148846868640.938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-43148846868640.938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-179786861952.67056</v>
      </c>
      <c r="L5504" s="444">
        <f t="shared" ca="1" si="207"/>
        <v>-43328633730593.609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-43328633730593.609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-180535973877.47336</v>
      </c>
      <c r="L5505" s="444">
        <f t="shared" ca="1" si="207"/>
        <v>-43509169704471.086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-43509169704471.086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-181288207101.96286</v>
      </c>
      <c r="L5506" s="444">
        <f t="shared" ca="1" si="207"/>
        <v>-43690457911573.047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-43690457911573.047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-182043574631.55435</v>
      </c>
      <c r="L5507" s="444">
        <f t="shared" ca="1" si="207"/>
        <v>-43872501486204.602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-43872501486204.602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-182802089525.85251</v>
      </c>
      <c r="L5508" s="444">
        <f t="shared" ca="1" si="207"/>
        <v>-44055303575730.453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-44055303575730.453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-183563764898.87689</v>
      </c>
      <c r="L5509" s="444">
        <f t="shared" ca="1" si="207"/>
        <v>-44238867340629.328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-44238867340629.328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-184328613919.28888</v>
      </c>
      <c r="L5510" s="444">
        <f t="shared" ca="1" si="207"/>
        <v>-44423195954548.617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-44423195954548.617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-185096649810.61923</v>
      </c>
      <c r="L5511" s="444">
        <f t="shared" ca="1" si="207"/>
        <v>-44608292604359.234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-44608292604359.234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-185867885851.4968</v>
      </c>
      <c r="L5512" s="444">
        <f t="shared" ca="1" si="207"/>
        <v>-44794160490210.734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-44794160490210.734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-186642335375.87805</v>
      </c>
      <c r="L5513" s="444">
        <f t="shared" ca="1" si="207"/>
        <v>-44980802825586.609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-44980802825586.609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-187420011773.27753</v>
      </c>
      <c r="L5514" s="444">
        <f t="shared" ca="1" si="207"/>
        <v>-45168222837359.891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-45168222837359.891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-188200928488.99954</v>
      </c>
      <c r="L5515" s="444">
        <f t="shared" ca="1" si="207"/>
        <v>-45356423765848.891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-45356423765848.891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-188985099024.37036</v>
      </c>
      <c r="L5516" s="444">
        <f t="shared" ca="1" si="207"/>
        <v>-45545408864873.258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-45545408864873.258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-189772536936.97189</v>
      </c>
      <c r="L5517" s="444">
        <f t="shared" ca="1" si="207"/>
        <v>-45735181401810.227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-45735181401810.227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-190563255840.87595</v>
      </c>
      <c r="L5518" s="444">
        <f t="shared" ca="1" si="207"/>
        <v>-45925744657651.102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-45925744657651.102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-191357269406.87958</v>
      </c>
      <c r="L5519" s="444">
        <f t="shared" ca="1" si="207"/>
        <v>-46117101927057.984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-46117101927057.984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-192154591362.74161</v>
      </c>
      <c r="L5520" s="444">
        <f t="shared" ca="1" si="207"/>
        <v>-46309256518420.727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-46309256518420.727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-192955235493.41968</v>
      </c>
      <c r="L5521" s="444">
        <f t="shared" ca="1" si="207"/>
        <v>-46502211753914.148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-46502211753914.148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-193759215641.30896</v>
      </c>
      <c r="L5522" s="444">
        <f t="shared" ca="1" si="207"/>
        <v>-46695970969555.461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-46695970969555.461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-194566545706.48108</v>
      </c>
      <c r="L5523" s="444">
        <f t="shared" ca="1" si="207"/>
        <v>-46890537515261.945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-46890537515261.945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-195377239646.92477</v>
      </c>
      <c r="L5524" s="444">
        <f t="shared" ca="1" si="207"/>
        <v>-47085914754908.867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-47085914754908.867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-196191311478.78696</v>
      </c>
      <c r="L5525" s="444">
        <f t="shared" ca="1" si="207"/>
        <v>-47282106066387.656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-47282106066387.656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-197008775276.61523</v>
      </c>
      <c r="L5526" s="444">
        <f t="shared" ca="1" si="207"/>
        <v>-47479114841664.273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-47479114841664.273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-197829645173.60114</v>
      </c>
      <c r="L5527" s="444">
        <f t="shared" ca="1" si="207"/>
        <v>-47676944486837.875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-47676944486837.875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-198653935361.82446</v>
      </c>
      <c r="L5528" s="444">
        <f t="shared" ca="1" si="207"/>
        <v>-47875598422199.703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-47875598422199.703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-199481660092.49875</v>
      </c>
      <c r="L5529" s="444">
        <f t="shared" ca="1" si="207"/>
        <v>-48075080082292.203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-48075080082292.203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-200312833676.2175</v>
      </c>
      <c r="L5530" s="444">
        <f t="shared" ca="1" si="207"/>
        <v>-48275392915968.422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-48275392915968.422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-201147470483.20175</v>
      </c>
      <c r="L5531" s="444">
        <f t="shared" ca="1" si="207"/>
        <v>-48476540386451.625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-48476540386451.625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-201985584943.54843</v>
      </c>
      <c r="L5532" s="444">
        <f t="shared" ca="1" si="207"/>
        <v>-48678525971395.172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-48678525971395.172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-202827191547.47989</v>
      </c>
      <c r="L5533" s="444">
        <f t="shared" ca="1" si="207"/>
        <v>-48881353162942.648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-48881353162942.648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-203672304845.59436</v>
      </c>
      <c r="L5534" s="444">
        <f t="shared" ca="1" si="207"/>
        <v>-49085025467788.242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-49085025467788.242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-204520939449.11768</v>
      </c>
      <c r="L5535" s="444">
        <f t="shared" ca="1" si="207"/>
        <v>-49289546407237.359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-49289546407237.359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-205373110030.15567</v>
      </c>
      <c r="L5536" s="444">
        <f t="shared" ca="1" si="207"/>
        <v>-49494919517267.516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-49494919517267.516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-206228831321.94797</v>
      </c>
      <c r="L5537" s="444">
        <f t="shared" ca="1" si="207"/>
        <v>-49701148348589.461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-49701148348589.461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-207088118119.12274</v>
      </c>
      <c r="L5538" s="444">
        <f t="shared" ca="1" si="207"/>
        <v>-49908236466708.586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-49908236466708.586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-207950985277.95245</v>
      </c>
      <c r="L5539" s="444">
        <f t="shared" ca="1" si="207"/>
        <v>-50116187451986.539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-50116187451986.539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-208817447716.61057</v>
      </c>
      <c r="L5540" s="444">
        <f t="shared" ca="1" si="207"/>
        <v>-50325004899703.148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-50325004899703.148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-209687520415.42978</v>
      </c>
      <c r="L5541" s="444">
        <f t="shared" ca="1" si="207"/>
        <v>-50534692420118.578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-50534692420118.578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-210561218417.16074</v>
      </c>
      <c r="L5542" s="444">
        <f t="shared" ca="1" si="207"/>
        <v>-50745253638535.742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-50745253638535.742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-211438556827.23227</v>
      </c>
      <c r="L5543" s="444">
        <f t="shared" ca="1" si="207"/>
        <v>-50956692195362.977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-50956692195362.977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-212319550814.01239</v>
      </c>
      <c r="L5544" s="444">
        <f t="shared" ca="1" si="207"/>
        <v>-51169011746176.992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-51169011746176.992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-213204215609.0708</v>
      </c>
      <c r="L5545" s="444">
        <f t="shared" ca="1" si="207"/>
        <v>-51382215961786.063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-51382215961786.063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-214092566507.44193</v>
      </c>
      <c r="L5546" s="444">
        <f t="shared" ca="1" si="207"/>
        <v>-51596308528293.508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-51596308528293.508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-214984618867.88962</v>
      </c>
      <c r="L5547" s="444">
        <f t="shared" ca="1" si="207"/>
        <v>-51811293147161.398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-51811293147161.398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-215880388113.17249</v>
      </c>
      <c r="L5548" s="444">
        <f t="shared" ca="1" si="207"/>
        <v>-52027173535274.57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-52027173535274.57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-216779889730.3107</v>
      </c>
      <c r="L5549" s="444">
        <f t="shared" ca="1" si="207"/>
        <v>-52243953425004.883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-52243953425004.883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-217683139270.85367</v>
      </c>
      <c r="L5550" s="444">
        <f t="shared" ca="1" si="207"/>
        <v>-52461636564275.734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-52461636564275.734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-218590152351.1489</v>
      </c>
      <c r="L5551" s="444">
        <f t="shared" ca="1" si="207"/>
        <v>-52680226716626.883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-52680226716626.883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-219500944652.612</v>
      </c>
      <c r="L5552" s="444">
        <f t="shared" ca="1" si="207"/>
        <v>-52899727661279.492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-52899727661279.492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-220415531921.99789</v>
      </c>
      <c r="L5553" s="444">
        <f t="shared" ca="1" si="207"/>
        <v>-53120143193201.492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-53120143193201.492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-221333929971.67288</v>
      </c>
      <c r="L5554" s="444">
        <f t="shared" ca="1" si="207"/>
        <v>-53341477123173.164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-53341477123173.164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-222256154679.88818</v>
      </c>
      <c r="L5555" s="444">
        <f t="shared" ca="1" si="207"/>
        <v>-53563733277853.055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-53563733277853.055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-223182221991.05438</v>
      </c>
      <c r="L5556" s="444">
        <f t="shared" ca="1" si="207"/>
        <v>-53786915499844.109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-53786915499844.109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-224112147916.01712</v>
      </c>
      <c r="L5557" s="444">
        <f t="shared" ca="1" si="207"/>
        <v>-54011027647760.125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-54011027647760.125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-225045948532.33386</v>
      </c>
      <c r="L5558" s="444">
        <f t="shared" ca="1" si="207"/>
        <v>-54236073596292.461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-54236073596292.461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-225983639984.55191</v>
      </c>
      <c r="L5559" s="444">
        <f t="shared" ca="1" si="207"/>
        <v>-54462057236277.016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-54462057236277.016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-226925238484.48755</v>
      </c>
      <c r="L5560" s="444">
        <f t="shared" ca="1" si="207"/>
        <v>-54688982474761.5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-54688982474761.5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-227870760311.50626</v>
      </c>
      <c r="L5561" s="444">
        <f t="shared" ca="1" si="207"/>
        <v>-54916853235073.008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-54916853235073.008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-228820221812.8042</v>
      </c>
      <c r="L5562" s="444">
        <f t="shared" ca="1" si="207"/>
        <v>-55145673456885.813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-55145673456885.813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-229773639403.69089</v>
      </c>
      <c r="L5563" s="444">
        <f t="shared" ca="1" si="207"/>
        <v>-55375447096289.5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-55375447096289.5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-230731029567.87292</v>
      </c>
      <c r="L5564" s="444">
        <f t="shared" ca="1" si="207"/>
        <v>-55606178125857.375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-55606178125857.375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-231692408857.73904</v>
      </c>
      <c r="L5565" s="444">
        <f t="shared" ca="1" si="207"/>
        <v>-55837870534715.117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-55837870534715.117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-232657793894.64627</v>
      </c>
      <c r="L5566" s="444">
        <f t="shared" ca="1" si="207"/>
        <v>-56070528328609.766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-56070528328609.766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-233627201369.20737</v>
      </c>
      <c r="L5567" s="444">
        <f t="shared" ca="1" si="207"/>
        <v>-56304155529978.977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-56304155529978.977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-234600648041.57907</v>
      </c>
      <c r="L5568" s="444">
        <f t="shared" ca="1" si="207"/>
        <v>-56538756178020.555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-56538756178020.555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-235578150741.75232</v>
      </c>
      <c r="L5569" s="444">
        <f t="shared" ca="1" si="207"/>
        <v>-56774334328762.305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-56774334328762.305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-236559726369.84296</v>
      </c>
      <c r="L5570" s="444">
        <f t="shared" ca="1" si="207"/>
        <v>-57010894055132.148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-57010894055132.148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-237545391896.38394</v>
      </c>
      <c r="L5571" s="444">
        <f t="shared" ca="1" si="207"/>
        <v>-57248439447028.531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-57248439447028.531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-238535164362.61887</v>
      </c>
      <c r="L5572" s="444">
        <f t="shared" ca="1" si="207"/>
        <v>-57486974611391.148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-57486974611391.148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-239529060880.79642</v>
      </c>
      <c r="L5573" s="444">
        <f t="shared" ca="1" si="207"/>
        <v>-57726503672271.945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-57726503672271.945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-240527098634.4664</v>
      </c>
      <c r="L5574" s="444">
        <f t="shared" ca="1" si="207"/>
        <v>-57967030770906.414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-57967030770906.414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-241529294878.77673</v>
      </c>
      <c r="L5575" s="444">
        <f t="shared" ca="1" si="207"/>
        <v>-58208560065785.188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-58208560065785.188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-242535666940.77158</v>
      </c>
      <c r="L5576" s="444">
        <f t="shared" ca="1" si="207"/>
        <v>-58451095732725.961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-58451095732725.961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-243546232219.6915</v>
      </c>
      <c r="L5577" s="444">
        <f t="shared" ca="1" si="207"/>
        <v>-58694641964945.656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-58694641964945.656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-244561008187.27353</v>
      </c>
      <c r="L5578" s="444">
        <f t="shared" ca="1" si="207"/>
        <v>-58939202973132.93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-58939202973132.93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-245580012388.05386</v>
      </c>
      <c r="L5579" s="444">
        <f t="shared" ca="1" si="207"/>
        <v>-59184782985520.984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-59184782985520.984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-246603262439.67078</v>
      </c>
      <c r="L5580" s="444">
        <f t="shared" ca="1" si="207"/>
        <v>-59431386247960.656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-59431386247960.656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-247630776033.1694</v>
      </c>
      <c r="L5581" s="444">
        <f t="shared" ca="1" si="207"/>
        <v>-59679017023993.828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-59679017023993.828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-248662570933.30765</v>
      </c>
      <c r="L5582" s="444">
        <f t="shared" ca="1" si="207"/>
        <v>-59927679594927.133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-59927679594927.133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-249698664978.86304</v>
      </c>
      <c r="L5583" s="444">
        <f t="shared" ca="1" si="207"/>
        <v>-60177378259905.992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-60177378259905.992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-250739076082.94162</v>
      </c>
      <c r="L5584" s="444">
        <f t="shared" ca="1" si="207"/>
        <v>-60428117335988.938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-60428117335988.938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-251783822233.28723</v>
      </c>
      <c r="L5585" s="444">
        <f t="shared" ca="1" si="207"/>
        <v>-60679901158222.227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-60679901158222.227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-252832921492.59262</v>
      </c>
      <c r="L5586" s="444">
        <f t="shared" ca="1" si="207"/>
        <v>-60932734079714.82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-60932734079714.82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-253886391998.81174</v>
      </c>
      <c r="L5587" s="444">
        <f t="shared" ca="1" si="207"/>
        <v>-61186620471713.633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-61186620471713.633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-254944251965.47348</v>
      </c>
      <c r="L5588" s="444">
        <f t="shared" ca="1" si="207"/>
        <v>-61441564723679.109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-61441564723679.109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-256006519681.99625</v>
      </c>
      <c r="L5589" s="444">
        <f t="shared" ca="1" si="207"/>
        <v>-61697571243361.109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-61697571243361.109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-257073213514.00461</v>
      </c>
      <c r="L5590" s="444">
        <f t="shared" ca="1" si="207"/>
        <v>-61954644456875.117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-61954644456875.117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-258144351903.64633</v>
      </c>
      <c r="L5591" s="444">
        <f t="shared" ca="1" si="207"/>
        <v>-62212788808778.766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-62212788808778.766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-259219953369.91156</v>
      </c>
      <c r="L5592" s="444">
        <f t="shared" ca="1" si="207"/>
        <v>-62472008762148.68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-62472008762148.68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-260300036508.95282</v>
      </c>
      <c r="L5593" s="444">
        <f t="shared" ca="1" si="207"/>
        <v>-62732308798657.633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-62732308798657.633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-261384619994.40677</v>
      </c>
      <c r="L5594" s="444">
        <f t="shared" ca="1" si="207"/>
        <v>-62993693418652.039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-62993693418652.039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-262473722577.71686</v>
      </c>
      <c r="L5595" s="444">
        <f t="shared" ca="1" si="207"/>
        <v>-63256167141229.758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-63256167141229.758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-263567363088.45731</v>
      </c>
      <c r="L5596" s="444">
        <f t="shared" ca="1" si="207"/>
        <v>-63519734504318.219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-63519734504318.219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-264665560434.65921</v>
      </c>
      <c r="L5597" s="444">
        <f t="shared" ca="1" si="207"/>
        <v>-63784400064752.875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-63784400064752.875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-265768333603.13696</v>
      </c>
      <c r="L5598" s="444">
        <f t="shared" ca="1" si="207"/>
        <v>-64050168398356.016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-64050168398356.016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-266875701659.81674</v>
      </c>
      <c r="L5599" s="444">
        <f t="shared" ca="1" si="207"/>
        <v>-64317044100015.836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-64317044100015.836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-267987683750.06598</v>
      </c>
      <c r="L5600" s="444">
        <f t="shared" ca="1" si="207"/>
        <v>-64585031783765.898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-64585031783765.898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-269104299099.02454</v>
      </c>
      <c r="L5601" s="444">
        <f t="shared" ca="1" si="207"/>
        <v>-64854136082864.922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-64854136082864.922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-270225567011.93719</v>
      </c>
      <c r="L5602" s="444">
        <f t="shared" ca="1" si="207"/>
        <v>-65124361649876.859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-65124361649876.859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-271351506874.48691</v>
      </c>
      <c r="L5603" s="444">
        <f t="shared" ca="1" si="207"/>
        <v>-65395713156751.344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-65395713156751.344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-272482138153.13055</v>
      </c>
      <c r="L5604" s="444">
        <f t="shared" ca="1" si="207"/>
        <v>-65668195294904.477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-65668195294904.477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-273617480395.4353</v>
      </c>
      <c r="L5605" s="444">
        <f t="shared" ca="1" si="207"/>
        <v>-65941812775299.914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-65941812775299.914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-274757553230.41635</v>
      </c>
      <c r="L5606" s="444">
        <f t="shared" ca="1" si="207"/>
        <v>-66216570328530.328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-66216570328530.328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-275902376368.87634</v>
      </c>
      <c r="L5607" s="444">
        <f t="shared" ca="1" si="207"/>
        <v>-66492472704899.203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-66492472704899.203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-277051969603.7467</v>
      </c>
      <c r="L5608" s="444">
        <f t="shared" ca="1" si="207"/>
        <v>-66769524674502.953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-66769524674502.953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-278206352810.42896</v>
      </c>
      <c r="L5609" s="444">
        <f t="shared" ca="1" si="207"/>
        <v>-67047731027313.383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-67047731027313.383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-279365545947.1391</v>
      </c>
      <c r="L5610" s="444">
        <f t="shared" ca="1" si="207"/>
        <v>-67327096573260.523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-67327096573260.523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-280529569055.2522</v>
      </c>
      <c r="L5611" s="444">
        <f t="shared" ca="1" si="207"/>
        <v>-67607626142315.773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-67607626142315.773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-281698442259.64905</v>
      </c>
      <c r="L5612" s="444">
        <f t="shared" ca="1" si="207"/>
        <v>-67889324584575.422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-67889324584575.422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-282872185769.06427</v>
      </c>
      <c r="L5613" s="444">
        <f t="shared" ca="1" si="207"/>
        <v>-68172196770344.484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-68172196770344.484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-284050819876.43536</v>
      </c>
      <c r="L5614" s="444">
        <f t="shared" ca="1" si="207"/>
        <v>-68456247590220.922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-68456247590220.922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-285234364959.25385</v>
      </c>
      <c r="L5615" s="444">
        <f t="shared" ca="1" si="207"/>
        <v>-68741481955180.172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-68741481955180.172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-286422841479.91736</v>
      </c>
      <c r="L5616" s="444">
        <f t="shared" ca="1" si="207"/>
        <v>-69027904796660.086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-69027904796660.086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-287616269986.08368</v>
      </c>
      <c r="L5617" s="444">
        <f t="shared" ca="1" si="207"/>
        <v>-69315521066646.172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-69315521066646.172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-288814671111.0257</v>
      </c>
      <c r="L5618" s="444">
        <f t="shared" ref="L5618:L5872" ca="1" si="212">I5618-J5618+K5618</f>
        <v>-69604335737757.195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-69604335737757.195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-290018065573.98828</v>
      </c>
      <c r="L5619" s="444">
        <f t="shared" ca="1" si="212"/>
        <v>-69894353803331.188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-69894353803331.188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-291226474180.54663</v>
      </c>
      <c r="L5620" s="444">
        <f t="shared" ca="1" si="212"/>
        <v>-70185580277511.734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-70185580277511.734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-292439917822.96558</v>
      </c>
      <c r="L5621" s="444">
        <f t="shared" ca="1" si="212"/>
        <v>-70478020195334.703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-70478020195334.703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-293658417480.56128</v>
      </c>
      <c r="L5622" s="444">
        <f t="shared" ca="1" si="212"/>
        <v>-70771678612815.266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-70771678612815.266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-294881994220.0636</v>
      </c>
      <c r="L5623" s="444">
        <f t="shared" ca="1" si="212"/>
        <v>-71066560607035.328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-71066560607035.328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-296110669195.98053</v>
      </c>
      <c r="L5624" s="444">
        <f t="shared" ca="1" si="212"/>
        <v>-71362671276231.313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-71362671276231.313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-297344463650.96381</v>
      </c>
      <c r="L5625" s="444">
        <f t="shared" ca="1" si="212"/>
        <v>-71660015739882.281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-71660015739882.281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-298583398916.17615</v>
      </c>
      <c r="L5626" s="444">
        <f t="shared" ca="1" si="212"/>
        <v>-71958599138798.453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-71958599138798.453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-299827496411.66022</v>
      </c>
      <c r="L5627" s="444">
        <f t="shared" ca="1" si="212"/>
        <v>-72258426635210.109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-72258426635210.109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-301076777646.7088</v>
      </c>
      <c r="L5628" s="444">
        <f t="shared" ca="1" si="212"/>
        <v>-72559503412856.813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-72559503412856.813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-302331264220.23669</v>
      </c>
      <c r="L5629" s="444">
        <f t="shared" ca="1" si="212"/>
        <v>-72861834677077.047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-72861834677077.047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-303590977821.15436</v>
      </c>
      <c r="L5630" s="444">
        <f t="shared" ca="1" si="212"/>
        <v>-73165425654898.203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-73165425654898.203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-304855940228.74249</v>
      </c>
      <c r="L5631" s="444">
        <f t="shared" ca="1" si="212"/>
        <v>-73470281595126.953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-73470281595126.953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-306126173313.02899</v>
      </c>
      <c r="L5632" s="444">
        <f t="shared" ca="1" si="212"/>
        <v>-73776407768439.984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-73776407768439.984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-307401699035.16663</v>
      </c>
      <c r="L5633" s="444">
        <f t="shared" ca="1" si="212"/>
        <v>-74083809467475.156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-74083809467475.156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-308682539447.81317</v>
      </c>
      <c r="L5634" s="444">
        <f t="shared" ca="1" si="212"/>
        <v>-74392492006922.969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-74392492006922.969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-309968716695.51239</v>
      </c>
      <c r="L5635" s="444">
        <f t="shared" ca="1" si="212"/>
        <v>-74702460723618.484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-74702460723618.484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-311260253015.07703</v>
      </c>
      <c r="L5636" s="444">
        <f t="shared" ca="1" si="212"/>
        <v>-75013720976633.563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-75013720976633.563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-312557170735.97314</v>
      </c>
      <c r="L5637" s="444">
        <f t="shared" ca="1" si="212"/>
        <v>-75326278147369.531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-75326278147369.531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-313859492280.70636</v>
      </c>
      <c r="L5638" s="444">
        <f t="shared" ca="1" si="212"/>
        <v>-75640137639650.234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-75640137639650.234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-315167240165.20929</v>
      </c>
      <c r="L5639" s="444">
        <f t="shared" ca="1" si="212"/>
        <v>-75955304879815.438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-75955304879815.438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-316480436999.23096</v>
      </c>
      <c r="L5640" s="444">
        <f t="shared" ca="1" si="212"/>
        <v>-76271785316814.672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-76271785316814.672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-317799105486.72778</v>
      </c>
      <c r="L5641" s="444">
        <f t="shared" ca="1" si="212"/>
        <v>-76589584422301.406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-76589584422301.406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-319123268426.25586</v>
      </c>
      <c r="L5642" s="444">
        <f t="shared" ca="1" si="212"/>
        <v>-76908707690727.656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-76908707690727.656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-320452948711.36523</v>
      </c>
      <c r="L5643" s="444">
        <f t="shared" ca="1" si="212"/>
        <v>-77229160639439.016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-77229160639439.016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-321788169330.99591</v>
      </c>
      <c r="L5644" s="444">
        <f t="shared" ca="1" si="212"/>
        <v>-77550948808770.016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-77550948808770.016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-323128953369.87506</v>
      </c>
      <c r="L5645" s="444">
        <f t="shared" ca="1" si="212"/>
        <v>-77874077762139.891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-77874077762139.891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-324475324008.9162</v>
      </c>
      <c r="L5646" s="444">
        <f t="shared" ca="1" si="212"/>
        <v>-78198553086148.813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-78198553086148.813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-325827304525.62006</v>
      </c>
      <c r="L5647" s="444">
        <f t="shared" ca="1" si="212"/>
        <v>-78524380390674.438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-78524380390674.438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-327184918294.47681</v>
      </c>
      <c r="L5648" s="444">
        <f t="shared" ca="1" si="212"/>
        <v>-78851565308968.922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-78851565308968.922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-328548188787.37048</v>
      </c>
      <c r="L5649" s="444">
        <f t="shared" ca="1" si="212"/>
        <v>-79180113497756.297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-79180113497756.297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-329917139573.98456</v>
      </c>
      <c r="L5650" s="444">
        <f t="shared" ca="1" si="212"/>
        <v>-79510030637330.281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-79510030637330.281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-331291794322.20947</v>
      </c>
      <c r="L5651" s="444">
        <f t="shared" ca="1" si="212"/>
        <v>-79841322431652.484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-79841322431652.484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-332672176798.552</v>
      </c>
      <c r="L5652" s="444">
        <f t="shared" ca="1" si="212"/>
        <v>-80173994608451.031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-80173994608451.031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-334058310868.54596</v>
      </c>
      <c r="L5653" s="444">
        <f t="shared" ca="1" si="212"/>
        <v>-80508052919319.578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-80508052919319.578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-335450220497.16492</v>
      </c>
      <c r="L5654" s="444">
        <f t="shared" ca="1" si="212"/>
        <v>-80843503139816.75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-80843503139816.75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-336847929749.23645</v>
      </c>
      <c r="L5655" s="444">
        <f t="shared" ca="1" si="212"/>
        <v>-81180351069565.984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-81180351069565.984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-338251462789.85828</v>
      </c>
      <c r="L5656" s="444">
        <f t="shared" ca="1" si="212"/>
        <v>-81518602532355.844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-81518602532355.844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-339660843884.81604</v>
      </c>
      <c r="L5657" s="444">
        <f t="shared" ca="1" si="212"/>
        <v>-81858263376240.656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-81858263376240.656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-341076097401.00275</v>
      </c>
      <c r="L5658" s="444">
        <f t="shared" ca="1" si="212"/>
        <v>-82199339473641.656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-82199339473641.656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-342497247806.84021</v>
      </c>
      <c r="L5659" s="444">
        <f t="shared" ca="1" si="212"/>
        <v>-82541836721448.5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-82541836721448.5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-343924319672.70209</v>
      </c>
      <c r="L5660" s="444">
        <f t="shared" ca="1" si="212"/>
        <v>-82885761041121.203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-82885761041121.203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-345357337671.33832</v>
      </c>
      <c r="L5661" s="444">
        <f t="shared" ca="1" si="212"/>
        <v>-83231118378792.547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-83231118378792.547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-346796326578.30225</v>
      </c>
      <c r="L5662" s="444">
        <f t="shared" ca="1" si="212"/>
        <v>-83577914705370.844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-83577914705370.844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-348241311272.37854</v>
      </c>
      <c r="L5663" s="444">
        <f t="shared" ca="1" si="212"/>
        <v>-83926156016643.219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-83926156016643.219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-349692316736.01343</v>
      </c>
      <c r="L5664" s="444">
        <f t="shared" ca="1" si="212"/>
        <v>-84275848333379.234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-84275848333379.234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-351149368055.74683</v>
      </c>
      <c r="L5665" s="444">
        <f t="shared" ca="1" si="212"/>
        <v>-84626997701434.984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-84626997701434.984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-352612490422.64575</v>
      </c>
      <c r="L5666" s="444">
        <f t="shared" ca="1" si="212"/>
        <v>-84979610191857.625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-84979610191857.625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-354081709132.74011</v>
      </c>
      <c r="L5667" s="444">
        <f t="shared" ca="1" si="212"/>
        <v>-85333691900990.359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-85333691900990.359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-355557049587.45984</v>
      </c>
      <c r="L5668" s="444">
        <f t="shared" ca="1" si="212"/>
        <v>-85689248950577.813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-85689248950577.813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-357038537294.07422</v>
      </c>
      <c r="L5669" s="444">
        <f t="shared" ca="1" si="212"/>
        <v>-86046287487871.891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-86046287487871.891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-358526197866.13287</v>
      </c>
      <c r="L5670" s="444">
        <f t="shared" ca="1" si="212"/>
        <v>-86404813685738.031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-86404813685738.031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-360020057023.90845</v>
      </c>
      <c r="L5671" s="444">
        <f t="shared" ca="1" si="212"/>
        <v>-86764833742761.938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-86764833742761.938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-361520140594.84143</v>
      </c>
      <c r="L5672" s="444">
        <f t="shared" ca="1" si="212"/>
        <v>-87126353883356.781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-87126353883356.781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-363026474513.98657</v>
      </c>
      <c r="L5673" s="444">
        <f t="shared" ca="1" si="212"/>
        <v>-87489380357870.766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-87489380357870.766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-364539084824.46155</v>
      </c>
      <c r="L5674" s="444">
        <f t="shared" ca="1" si="212"/>
        <v>-87853919442695.234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-87853919442695.234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-366057997677.89679</v>
      </c>
      <c r="L5675" s="444">
        <f t="shared" ca="1" si="212"/>
        <v>-88219977440373.125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-88219977440373.125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-367583239334.888</v>
      </c>
      <c r="L5676" s="444">
        <f t="shared" ca="1" si="212"/>
        <v>-88587560679708.016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-88587560679708.016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-369114836165.45007</v>
      </c>
      <c r="L5677" s="444">
        <f t="shared" ca="1" si="212"/>
        <v>-88956675515873.469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-88956675515873.469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-370652814649.47278</v>
      </c>
      <c r="L5678" s="444">
        <f t="shared" ca="1" si="212"/>
        <v>-89327328330522.938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-89327328330522.938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-372197201377.17889</v>
      </c>
      <c r="L5679" s="444">
        <f t="shared" ca="1" si="212"/>
        <v>-89699525531900.109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-89699525531900.109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-373748023049.5838</v>
      </c>
      <c r="L5680" s="444">
        <f t="shared" ca="1" si="212"/>
        <v>-90073273554949.688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-90073273554949.688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-375305306478.95703</v>
      </c>
      <c r="L5681" s="444">
        <f t="shared" ca="1" si="212"/>
        <v>-90448578861428.641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-90448578861428.641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-376869078589.28601</v>
      </c>
      <c r="L5682" s="444">
        <f t="shared" ca="1" si="212"/>
        <v>-90825447940017.922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-90825447940017.922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-378439366416.74133</v>
      </c>
      <c r="L5683" s="444">
        <f t="shared" ca="1" si="212"/>
        <v>-91203887306434.656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-91203887306434.656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-380016197110.14441</v>
      </c>
      <c r="L5684" s="444">
        <f t="shared" ca="1" si="212"/>
        <v>-91583903503544.797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-91583903503544.797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-381599597931.43665</v>
      </c>
      <c r="L5685" s="444">
        <f t="shared" ca="1" si="212"/>
        <v>-91965503101476.234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-91965503101476.234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-383189596256.151</v>
      </c>
      <c r="L5686" s="444">
        <f t="shared" ca="1" si="212"/>
        <v>-92348692697732.391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-92348692697732.391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-384786219573.88495</v>
      </c>
      <c r="L5687" s="444">
        <f t="shared" ca="1" si="212"/>
        <v>-92733478917306.281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-92733478917306.281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-386389495488.77618</v>
      </c>
      <c r="L5688" s="444">
        <f t="shared" ca="1" si="212"/>
        <v>-93119868412795.063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-93119868412795.063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-387999451719.97943</v>
      </c>
      <c r="L5689" s="444">
        <f t="shared" ca="1" si="212"/>
        <v>-93507867864515.047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-93507867864515.047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-389616116102.146</v>
      </c>
      <c r="L5690" s="444">
        <f t="shared" ca="1" si="212"/>
        <v>-93897483980617.188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-93897483980617.188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-391239516585.90497</v>
      </c>
      <c r="L5691" s="444">
        <f t="shared" ca="1" si="212"/>
        <v>-94288723497203.094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-94288723497203.094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-392869681238.34619</v>
      </c>
      <c r="L5692" s="444">
        <f t="shared" ca="1" si="212"/>
        <v>-94681593178441.438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-94681593178441.438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-394506638243.50598</v>
      </c>
      <c r="L5693" s="444">
        <f t="shared" ca="1" si="212"/>
        <v>-95076099816684.938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-95076099816684.938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-396150415902.85388</v>
      </c>
      <c r="L5694" s="444">
        <f t="shared" ca="1" si="212"/>
        <v>-95472250232587.797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-95472250232587.797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-397801042635.78247</v>
      </c>
      <c r="L5695" s="444">
        <f t="shared" ca="1" si="212"/>
        <v>-95870051275223.578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-95870051275223.578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-399458546980.09827</v>
      </c>
      <c r="L5696" s="444">
        <f t="shared" ca="1" si="212"/>
        <v>-96269509822203.672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-96269509822203.672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-401122957592.51532</v>
      </c>
      <c r="L5697" s="444">
        <f t="shared" ca="1" si="212"/>
        <v>-96670632779796.188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-96670632779796.188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-402794303249.15076</v>
      </c>
      <c r="L5698" s="444">
        <f t="shared" ca="1" si="212"/>
        <v>-97073427083045.344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-97073427083045.344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-404472612846.02228</v>
      </c>
      <c r="L5699" s="444">
        <f t="shared" ca="1" si="212"/>
        <v>-97477899695891.359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-97477899695891.359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-406157915399.5473</v>
      </c>
      <c r="L5700" s="444">
        <f t="shared" ca="1" si="212"/>
        <v>-97884057611290.906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-97884057611290.906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-407850240047.04541</v>
      </c>
      <c r="L5701" s="444">
        <f t="shared" ca="1" si="212"/>
        <v>-98291907851337.953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-98291907851337.953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-409549616047.24146</v>
      </c>
      <c r="L5702" s="444">
        <f t="shared" ca="1" si="212"/>
        <v>-98701457467385.188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-98701457467385.188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-411256072780.77161</v>
      </c>
      <c r="L5703" s="444">
        <f t="shared" ca="1" si="212"/>
        <v>-99112713540165.953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-99112713540165.953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-412969639750.69147</v>
      </c>
      <c r="L5704" s="444">
        <f t="shared" ca="1" si="212"/>
        <v>-99525683179916.641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-99525683179916.641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-414690346582.98602</v>
      </c>
      <c r="L5705" s="444">
        <f t="shared" ca="1" si="212"/>
        <v>-99940373526499.625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-99940373526499.625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-416418223027.08179</v>
      </c>
      <c r="L5706" s="444">
        <f t="shared" ca="1" si="212"/>
        <v>-100356791749526.7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-100356791749526.7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-418153298956.36127</v>
      </c>
      <c r="L5707" s="444">
        <f t="shared" ca="1" si="212"/>
        <v>-100774945048483.06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-100774945048483.06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-419895604368.67944</v>
      </c>
      <c r="L5708" s="444">
        <f t="shared" ca="1" si="212"/>
        <v>-101194840652851.73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-101194840652851.73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-421645169386.8822</v>
      </c>
      <c r="L5709" s="444">
        <f t="shared" ca="1" si="212"/>
        <v>-101616485822238.61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-101616485822238.61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-423402024259.32751</v>
      </c>
      <c r="L5710" s="444">
        <f t="shared" ca="1" si="212"/>
        <v>-102039887846497.94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-102039887846497.94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-425166199360.40808</v>
      </c>
      <c r="L5711" s="444">
        <f t="shared" ca="1" si="212"/>
        <v>-102465054045858.34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-102465054045858.34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-426937725191.07642</v>
      </c>
      <c r="L5712" s="444">
        <f t="shared" ca="1" si="212"/>
        <v>-102891991771049.42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-102891991771049.42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-428716632379.37256</v>
      </c>
      <c r="L5713" s="444">
        <f t="shared" ca="1" si="212"/>
        <v>-103320708403428.8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-103320708403428.8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-430502951680.95331</v>
      </c>
      <c r="L5714" s="444">
        <f t="shared" ca="1" si="212"/>
        <v>-103751211355109.75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-103751211355109.75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-432296713979.62396</v>
      </c>
      <c r="L5715" s="444">
        <f t="shared" ca="1" si="212"/>
        <v>-104183508069089.38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-104183508069089.38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-434097950287.87238</v>
      </c>
      <c r="L5716" s="444">
        <f t="shared" ca="1" si="212"/>
        <v>-104617606019377.25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-104617606019377.25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-435906691747.40521</v>
      </c>
      <c r="L5717" s="444">
        <f t="shared" ca="1" si="212"/>
        <v>-105053512711124.66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-105053512711124.66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-437722969629.68604</v>
      </c>
      <c r="L5718" s="444">
        <f t="shared" ca="1" si="212"/>
        <v>-105491235680754.34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-105491235680754.34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-439546815336.47644</v>
      </c>
      <c r="L5719" s="444">
        <f t="shared" ca="1" si="212"/>
        <v>-105930782496090.81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-105930782496090.81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-441378260400.37836</v>
      </c>
      <c r="L5720" s="444">
        <f t="shared" ca="1" si="212"/>
        <v>-106372160756491.19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-106372160756491.19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-443217336485.37994</v>
      </c>
      <c r="L5721" s="444">
        <f t="shared" ca="1" si="212"/>
        <v>-106815378092976.56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-106815378092976.56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-445064075387.40234</v>
      </c>
      <c r="L5722" s="444">
        <f t="shared" ca="1" si="212"/>
        <v>-107260442168363.97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-107260442168363.97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-446918509034.84985</v>
      </c>
      <c r="L5723" s="444">
        <f t="shared" ca="1" si="212"/>
        <v>-107707360677398.81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-107707360677398.81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-448780669489.16168</v>
      </c>
      <c r="L5724" s="444">
        <f t="shared" ca="1" si="212"/>
        <v>-108156141346887.97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-108156141346887.97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-450650588945.36652</v>
      </c>
      <c r="L5725" s="444">
        <f t="shared" ca="1" si="212"/>
        <v>-108606791935833.33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-108606791935833.33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-452528299732.63885</v>
      </c>
      <c r="L5726" s="444">
        <f t="shared" ca="1" si="212"/>
        <v>-109059320235565.97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-109059320235565.97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-454413834314.85822</v>
      </c>
      <c r="L5727" s="444">
        <f t="shared" ca="1" si="212"/>
        <v>-109513734069880.83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-109513734069880.83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-456307225291.1701</v>
      </c>
      <c r="L5728" s="444">
        <f t="shared" ca="1" si="212"/>
        <v>-109970041295172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-109970041295172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-458208505396.54999</v>
      </c>
      <c r="L5729" s="444">
        <f t="shared" ca="1" si="212"/>
        <v>-110428249800568.55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-110428249800568.55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-460117707502.36896</v>
      </c>
      <c r="L5730" s="444">
        <f t="shared" ca="1" si="212"/>
        <v>-110888367508070.92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-110888367508070.92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-462034864616.96216</v>
      </c>
      <c r="L5731" s="444">
        <f t="shared" ca="1" si="212"/>
        <v>-111350402372687.89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-111350402372687.89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-463960009886.19958</v>
      </c>
      <c r="L5732" s="444">
        <f t="shared" ca="1" si="212"/>
        <v>-111814362382574.09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-111814362382574.09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-465893176594.05865</v>
      </c>
      <c r="L5733" s="444">
        <f t="shared" ca="1" si="212"/>
        <v>-112280255559168.16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-112280255559168.16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-467834398163.20062</v>
      </c>
      <c r="L5734" s="444">
        <f t="shared" ca="1" si="212"/>
        <v>-112748089957331.36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-112748089957331.36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-469783708155.5473</v>
      </c>
      <c r="L5735" s="444">
        <f t="shared" ca="1" si="212"/>
        <v>-113217873665486.91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-113217873665486.91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-471741140272.86206</v>
      </c>
      <c r="L5736" s="444">
        <f t="shared" ca="1" si="212"/>
        <v>-113689614805759.77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-113689614805759.77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-473706728357.3324</v>
      </c>
      <c r="L5737" s="444">
        <f t="shared" ca="1" si="212"/>
        <v>-114163321534117.09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-114163321534117.09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-475680506392.15454</v>
      </c>
      <c r="L5738" s="444">
        <f t="shared" ca="1" si="212"/>
        <v>-114639002040509.25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-114639002040509.25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-477662508502.12189</v>
      </c>
      <c r="L5739" s="444">
        <f t="shared" ca="1" si="212"/>
        <v>-115116664549011.38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-115116664549011.38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-479652768954.21405</v>
      </c>
      <c r="L5740" s="444">
        <f t="shared" ca="1" si="212"/>
        <v>-115596317317965.59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-115596317317965.59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-481651322158.18988</v>
      </c>
      <c r="L5741" s="444">
        <f t="shared" ca="1" si="212"/>
        <v>-116077968640123.78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-116077968640123.78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-483658202667.18237</v>
      </c>
      <c r="L5742" s="444">
        <f t="shared" ca="1" si="212"/>
        <v>-116561626842790.97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-116561626842790.97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-485673445178.29572</v>
      </c>
      <c r="L5743" s="444">
        <f t="shared" ca="1" si="212"/>
        <v>-117047300287969.27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-117047300287969.27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-487697084533.20526</v>
      </c>
      <c r="L5744" s="444">
        <f t="shared" ca="1" si="212"/>
        <v>-117534997372502.47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-117534997372502.47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-489729155718.76025</v>
      </c>
      <c r="L5745" s="444">
        <f t="shared" ca="1" si="212"/>
        <v>-118024726528221.23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-118024726528221.23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-491769693867.58844</v>
      </c>
      <c r="L5746" s="444">
        <f t="shared" ca="1" si="212"/>
        <v>-118516496222088.83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-118516496222088.83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-493818734258.70343</v>
      </c>
      <c r="L5747" s="444">
        <f t="shared" ca="1" si="212"/>
        <v>-119010314956347.53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-119010314956347.53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-495876312318.11469</v>
      </c>
      <c r="L5748" s="444">
        <f t="shared" ca="1" si="212"/>
        <v>-119506191268665.64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-119506191268665.64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-497942463619.44012</v>
      </c>
      <c r="L5749" s="444">
        <f t="shared" ca="1" si="212"/>
        <v>-120004133732285.08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-120004133732285.08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-500017223884.52118</v>
      </c>
      <c r="L5750" s="444">
        <f t="shared" ca="1" si="212"/>
        <v>-120504150956169.59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-120504150956169.59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-502100628984.04004</v>
      </c>
      <c r="L5751" s="444">
        <f t="shared" ca="1" si="212"/>
        <v>-121006251585153.64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-121006251585153.64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-504192714938.14014</v>
      </c>
      <c r="L5752" s="444">
        <f t="shared" ca="1" si="212"/>
        <v>-121510444300091.78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-121510444300091.78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-506293517917.04907</v>
      </c>
      <c r="L5753" s="444">
        <f t="shared" ca="1" si="212"/>
        <v>-122016737818008.83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-122016737818008.83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-508403074241.70337</v>
      </c>
      <c r="L5754" s="444">
        <f t="shared" ca="1" si="212"/>
        <v>-122525140892250.53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-122525140892250.53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-510521420384.3772</v>
      </c>
      <c r="L5755" s="444">
        <f t="shared" ca="1" si="212"/>
        <v>-123035662312634.91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-123035662312634.91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-512648592969.31201</v>
      </c>
      <c r="L5756" s="444">
        <f t="shared" ca="1" si="212"/>
        <v>-123548310905604.22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-123548310905604.22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-514784628773.35089</v>
      </c>
      <c r="L5757" s="444">
        <f t="shared" ca="1" si="212"/>
        <v>-124063095534377.56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-124063095534377.56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-516929564726.57318</v>
      </c>
      <c r="L5758" s="444">
        <f t="shared" ca="1" si="212"/>
        <v>-124580025099104.14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-124580025099104.14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-519083437912.9339</v>
      </c>
      <c r="L5759" s="444">
        <f t="shared" ca="1" si="212"/>
        <v>-125099108537017.08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-125099108537017.08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-521246285570.90448</v>
      </c>
      <c r="L5760" s="444">
        <f t="shared" ca="1" si="212"/>
        <v>-125620354822587.98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-125620354822587.98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-523418145094.11658</v>
      </c>
      <c r="L5761" s="444">
        <f t="shared" ca="1" si="212"/>
        <v>-126143772967682.09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-126143772967682.09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-525599054032.00873</v>
      </c>
      <c r="L5762" s="444">
        <f t="shared" ca="1" si="212"/>
        <v>-126669372021714.11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-126669372021714.11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-527789050090.47546</v>
      </c>
      <c r="L5763" s="444">
        <f t="shared" ca="1" si="212"/>
        <v>-127197161071804.58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-127197161071804.58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-529988171132.5191</v>
      </c>
      <c r="L5764" s="444">
        <f t="shared" ca="1" si="212"/>
        <v>-127727149242937.09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-127727149242937.09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-532196455178.90454</v>
      </c>
      <c r="L5765" s="444">
        <f t="shared" ca="1" si="212"/>
        <v>-128259345698116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-128259345698116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-534413940408.81665</v>
      </c>
      <c r="L5766" s="444">
        <f t="shared" ca="1" si="212"/>
        <v>-128793759638524.81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-128793759638524.81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-536640665160.51996</v>
      </c>
      <c r="L5767" s="444">
        <f t="shared" ca="1" si="212"/>
        <v>-129330400303685.33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-129330400303685.33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-538876667932.02228</v>
      </c>
      <c r="L5768" s="444">
        <f t="shared" ca="1" si="212"/>
        <v>-129869276971617.34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-129869276971617.34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-541121987381.73895</v>
      </c>
      <c r="L5769" s="444">
        <f t="shared" ca="1" si="212"/>
        <v>-130410398958999.08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-130410398958999.08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-543376662329.16284</v>
      </c>
      <c r="L5770" s="444">
        <f t="shared" ca="1" si="212"/>
        <v>-130953775621328.23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-130953775621328.23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-545640731755.53424</v>
      </c>
      <c r="L5771" s="444">
        <f t="shared" ca="1" si="212"/>
        <v>-131499416353083.77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-131499416353083.77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-547914234804.51569</v>
      </c>
      <c r="L5772" s="444">
        <f t="shared" ca="1" si="212"/>
        <v>-132047330587888.28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-132047330587888.28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-550197210782.8678</v>
      </c>
      <c r="L5773" s="444">
        <f t="shared" ca="1" si="212"/>
        <v>-132597527798671.16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-132597527798671.16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-552489699161.12976</v>
      </c>
      <c r="L5774" s="444">
        <f t="shared" ca="1" si="212"/>
        <v>-133150017497832.28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-133150017497832.28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-554791739574.30115</v>
      </c>
      <c r="L5775" s="444">
        <f t="shared" ca="1" si="212"/>
        <v>-133704809237406.58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-133704809237406.58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-557103371822.52747</v>
      </c>
      <c r="L5776" s="444">
        <f t="shared" ca="1" si="212"/>
        <v>-134261912609229.11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-134261912609229.11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-559424635871.78796</v>
      </c>
      <c r="L5777" s="444">
        <f t="shared" ca="1" si="212"/>
        <v>-134821337245100.89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-134821337245100.89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-561755571854.58716</v>
      </c>
      <c r="L5778" s="444">
        <f t="shared" ca="1" si="212"/>
        <v>-135383092816955.48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-135383092816955.48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-564096220070.64783</v>
      </c>
      <c r="L5779" s="444">
        <f t="shared" ca="1" si="212"/>
        <v>-135947189037026.13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-135947189037026.13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-566446620987.60889</v>
      </c>
      <c r="L5780" s="444">
        <f t="shared" ca="1" si="212"/>
        <v>-136513635658013.73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-136513635658013.73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-568806815241.72388</v>
      </c>
      <c r="L5781" s="444">
        <f t="shared" ca="1" si="212"/>
        <v>-137082442473255.45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-137082442473255.45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-571176843638.56433</v>
      </c>
      <c r="L5782" s="444">
        <f t="shared" ca="1" si="212"/>
        <v>-137653619316894.02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-137653619316894.02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-573556747153.7251</v>
      </c>
      <c r="L5783" s="444">
        <f t="shared" ca="1" si="212"/>
        <v>-138227176064047.73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-138227176064047.73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-575946566933.53223</v>
      </c>
      <c r="L5784" s="444">
        <f t="shared" ca="1" si="212"/>
        <v>-138803122630981.27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-138803122630981.27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-578346344295.75525</v>
      </c>
      <c r="L5785" s="444">
        <f t="shared" ca="1" si="212"/>
        <v>-139381468975277.02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-139381468975277.02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-580756120730.32092</v>
      </c>
      <c r="L5786" s="444">
        <f t="shared" ca="1" si="212"/>
        <v>-139962225096007.34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-139962225096007.34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-583175937900.03064</v>
      </c>
      <c r="L5787" s="444">
        <f t="shared" ca="1" si="212"/>
        <v>-140545401033907.38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-140545401033907.38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-585605837641.28076</v>
      </c>
      <c r="L5788" s="444">
        <f t="shared" ca="1" si="212"/>
        <v>-141131006871548.66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-141131006871548.66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-588045861964.78601</v>
      </c>
      <c r="L5789" s="444">
        <f t="shared" ca="1" si="212"/>
        <v>-141719052733513.44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-141719052733513.44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-590496053056.30603</v>
      </c>
      <c r="L5790" s="444">
        <f t="shared" ca="1" si="212"/>
        <v>-142309548786569.75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-142309548786569.75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-592956453277.3739</v>
      </c>
      <c r="L5791" s="444">
        <f t="shared" ca="1" si="212"/>
        <v>-142902505239847.13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-142902505239847.13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-595427105166.02966</v>
      </c>
      <c r="L5792" s="444">
        <f t="shared" ca="1" si="212"/>
        <v>-143497932345013.16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-143497932345013.16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-597908051437.55481</v>
      </c>
      <c r="L5793" s="444">
        <f t="shared" ca="1" si="212"/>
        <v>-144095840396450.72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-144095840396450.72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-600399334985.2113</v>
      </c>
      <c r="L5794" s="444">
        <f t="shared" ca="1" si="212"/>
        <v>-144696239731435.94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-144696239731435.94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-602900998880.98303</v>
      </c>
      <c r="L5795" s="444">
        <f t="shared" ca="1" si="212"/>
        <v>-145299140730316.91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-145299140730316.91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-605413086376.32043</v>
      </c>
      <c r="L5796" s="444">
        <f t="shared" ca="1" si="212"/>
        <v>-145904553816693.22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-145904553816693.22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-607935640902.88843</v>
      </c>
      <c r="L5797" s="444">
        <f t="shared" ca="1" si="212"/>
        <v>-146512489457596.09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-146512489457596.09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-610468706073.31702</v>
      </c>
      <c r="L5798" s="444">
        <f t="shared" ca="1" si="212"/>
        <v>-147122958163669.41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-147122958163669.41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-613012325681.95581</v>
      </c>
      <c r="L5799" s="444">
        <f t="shared" ca="1" si="212"/>
        <v>-147735970489351.38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-147735970489351.38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-615566543705.63074</v>
      </c>
      <c r="L5800" s="444">
        <f t="shared" ca="1" si="212"/>
        <v>-148351537033057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-148351537033057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-618131404304.40417</v>
      </c>
      <c r="L5801" s="444">
        <f t="shared" ca="1" si="212"/>
        <v>-148969668437361.41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-148969668437361.41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-620706951822.33923</v>
      </c>
      <c r="L5802" s="444">
        <f t="shared" ca="1" si="212"/>
        <v>-149590375389183.75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-149590375389183.75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-623293230788.26563</v>
      </c>
      <c r="L5803" s="444">
        <f t="shared" ca="1" si="212"/>
        <v>-150213668619972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-150213668619972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-625890285916.55005</v>
      </c>
      <c r="L5804" s="444">
        <f t="shared" ca="1" si="212"/>
        <v>-150839558905888.56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-150839558905888.56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-628498162107.86902</v>
      </c>
      <c r="L5805" s="444">
        <f t="shared" ca="1" si="212"/>
        <v>-151468057067996.44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-151468057067996.44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-631116904449.98511</v>
      </c>
      <c r="L5806" s="444">
        <f t="shared" ca="1" si="212"/>
        <v>-152099173972446.44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-152099173972446.44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-633746558218.52686</v>
      </c>
      <c r="L5807" s="444">
        <f t="shared" ca="1" si="212"/>
        <v>-152732920530664.97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-152732920530664.97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-636387168877.77075</v>
      </c>
      <c r="L5808" s="444">
        <f t="shared" ca="1" si="212"/>
        <v>-153369307699542.75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-153369307699542.75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-639038782081.4281</v>
      </c>
      <c r="L5809" s="444">
        <f t="shared" ca="1" si="212"/>
        <v>-154008346481624.19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-154008346481624.19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-641701443673.43408</v>
      </c>
      <c r="L5810" s="444">
        <f t="shared" ca="1" si="212"/>
        <v>-154650047925297.63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-154650047925297.63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-644375199688.74011</v>
      </c>
      <c r="L5811" s="444">
        <f t="shared" ca="1" si="212"/>
        <v>-155294423124986.38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-155294423124986.38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-647060096354.10986</v>
      </c>
      <c r="L5812" s="444">
        <f t="shared" ca="1" si="212"/>
        <v>-155941483221340.5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-155941483221340.5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-649756180088.9187</v>
      </c>
      <c r="L5813" s="444">
        <f t="shared" ca="1" si="212"/>
        <v>-156591239401429.41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-156591239401429.41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-652463497505.95581</v>
      </c>
      <c r="L5814" s="444">
        <f t="shared" ca="1" si="212"/>
        <v>-157243702898935.38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-157243702898935.38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-655182095412.23071</v>
      </c>
      <c r="L5815" s="444">
        <f t="shared" ca="1" si="212"/>
        <v>-157898884994347.59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-157898884994347.59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-657912020809.78162</v>
      </c>
      <c r="L5816" s="444">
        <f t="shared" ca="1" si="212"/>
        <v>-158556797015157.38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-158556797015157.38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-660653320896.48901</v>
      </c>
      <c r="L5817" s="444">
        <f t="shared" ca="1" si="212"/>
        <v>-159217450336053.88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-159217450336053.88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-663406043066.89111</v>
      </c>
      <c r="L5818" s="444">
        <f t="shared" ca="1" si="212"/>
        <v>-159880856379120.78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-159880856379120.78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-666170234913.0033</v>
      </c>
      <c r="L5819" s="444">
        <f t="shared" ca="1" si="212"/>
        <v>-160547026614033.78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-160547026614033.78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-668945944225.14075</v>
      </c>
      <c r="L5820" s="444">
        <f t="shared" ca="1" si="212"/>
        <v>-161215972558258.94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-161215972558258.94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-671733218992.74561</v>
      </c>
      <c r="L5821" s="444">
        <f t="shared" ca="1" si="212"/>
        <v>-161887705777251.69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-161887705777251.69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-674532107405.21533</v>
      </c>
      <c r="L5822" s="444">
        <f t="shared" ca="1" si="212"/>
        <v>-162562237884656.91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-162562237884656.91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-677342657852.73706</v>
      </c>
      <c r="L5823" s="444">
        <f t="shared" ca="1" si="212"/>
        <v>-163239580542509.66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-163239580542509.66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-680164918927.12354</v>
      </c>
      <c r="L5824" s="444">
        <f t="shared" ca="1" si="212"/>
        <v>-163919745461436.78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-163919745461436.78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-682998939422.6532</v>
      </c>
      <c r="L5825" s="444">
        <f t="shared" ca="1" si="212"/>
        <v>-164602744400859.44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-164602744400859.44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-685844768336.91431</v>
      </c>
      <c r="L5826" s="444">
        <f t="shared" ca="1" si="212"/>
        <v>-165288589169196.34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-165288589169196.34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-688702454871.65137</v>
      </c>
      <c r="L5827" s="444">
        <f t="shared" ca="1" si="212"/>
        <v>-165977291624068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-165977291624068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-691572048433.6167</v>
      </c>
      <c r="L5828" s="444">
        <f t="shared" ca="1" si="212"/>
        <v>-166668863672501.63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-166668863672501.63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-694453598635.42346</v>
      </c>
      <c r="L5829" s="444">
        <f t="shared" ca="1" si="212"/>
        <v>-167363317271137.06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-167363317271137.06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-697347155296.40442</v>
      </c>
      <c r="L5830" s="444">
        <f t="shared" ca="1" si="212"/>
        <v>-168060664426433.47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-168060664426433.47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-700252768443.47278</v>
      </c>
      <c r="L5831" s="444">
        <f t="shared" ca="1" si="212"/>
        <v>-168760917194876.94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-168760917194876.94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-703170488311.98718</v>
      </c>
      <c r="L5832" s="444">
        <f t="shared" ca="1" si="212"/>
        <v>-169464087683188.94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-169464087683188.94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-706100365346.62061</v>
      </c>
      <c r="L5833" s="444">
        <f t="shared" ca="1" si="212"/>
        <v>-170170188048535.56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-170170188048535.56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-709042450202.23145</v>
      </c>
      <c r="L5834" s="444">
        <f t="shared" ca="1" si="212"/>
        <v>-170879230498737.78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-170879230498737.78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-711996793744.74072</v>
      </c>
      <c r="L5835" s="444">
        <f t="shared" ca="1" si="212"/>
        <v>-171591227292482.53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-171591227292482.53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-714963447052.0105</v>
      </c>
      <c r="L5836" s="444">
        <f t="shared" ca="1" si="212"/>
        <v>-172306190739534.53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-172306190739534.53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-717942461414.72717</v>
      </c>
      <c r="L5837" s="444">
        <f t="shared" ca="1" si="212"/>
        <v>-173024133200949.25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-173024133200949.25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-720933888337.28857</v>
      </c>
      <c r="L5838" s="444">
        <f t="shared" ca="1" si="212"/>
        <v>-173745067089286.53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-173745067089286.53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-723937779538.69385</v>
      </c>
      <c r="L5839" s="444">
        <f t="shared" ca="1" si="212"/>
        <v>-174469004868825.22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-174469004868825.22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-726954186953.43835</v>
      </c>
      <c r="L5840" s="444">
        <f t="shared" ca="1" si="212"/>
        <v>-175195959055778.66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-175195959055778.66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-729983162732.41101</v>
      </c>
      <c r="L5841" s="444">
        <f t="shared" ca="1" si="212"/>
        <v>-175925942218511.06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-175925942218511.06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-733024759243.79614</v>
      </c>
      <c r="L5842" s="444">
        <f t="shared" ca="1" si="212"/>
        <v>-176658966977754.84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-176658966977754.84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-736079029073.97852</v>
      </c>
      <c r="L5843" s="444">
        <f t="shared" ca="1" si="212"/>
        <v>-177395046006828.81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-177395046006828.81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-739146025028.45337</v>
      </c>
      <c r="L5844" s="444">
        <f t="shared" ca="1" si="212"/>
        <v>-178134192031857.28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-178134192031857.28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-742225800132.73865</v>
      </c>
      <c r="L5845" s="444">
        <f t="shared" ca="1" si="212"/>
        <v>-178876417831990.03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-178876417831990.03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-745318407633.29175</v>
      </c>
      <c r="L5846" s="444">
        <f t="shared" ca="1" si="212"/>
        <v>-179621736239623.31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-179621736239623.31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-748423900998.43042</v>
      </c>
      <c r="L5847" s="444">
        <f t="shared" ca="1" si="212"/>
        <v>-180370160140621.75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-180370160140621.75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-751542333919.25732</v>
      </c>
      <c r="L5848" s="444">
        <f t="shared" ca="1" si="212"/>
        <v>-181121702474541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-181121702474541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-754673760310.58752</v>
      </c>
      <c r="L5849" s="444">
        <f t="shared" ca="1" si="212"/>
        <v>-181876376234851.59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-181876376234851.59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-757818234311.88159</v>
      </c>
      <c r="L5850" s="444">
        <f t="shared" ca="1" si="212"/>
        <v>-182634194469163.47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-182634194469163.47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-760975810288.18115</v>
      </c>
      <c r="L5851" s="444">
        <f t="shared" ca="1" si="212"/>
        <v>-183395170279451.66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-183395170279451.66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-764146542831.04858</v>
      </c>
      <c r="L5852" s="444">
        <f t="shared" ca="1" si="212"/>
        <v>-184159316822282.72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-184159316822282.72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-767330486759.51135</v>
      </c>
      <c r="L5853" s="444">
        <f t="shared" ca="1" si="212"/>
        <v>-184926647309042.22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-184926647309042.22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-770527697121.00928</v>
      </c>
      <c r="L5854" s="444">
        <f t="shared" ca="1" si="212"/>
        <v>-185697175006163.22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-185697175006163.22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-773738229192.34668</v>
      </c>
      <c r="L5855" s="444">
        <f t="shared" ca="1" si="212"/>
        <v>-186470913235355.56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-186470913235355.56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-776962138480.64819</v>
      </c>
      <c r="L5856" s="444">
        <f t="shared" ca="1" si="212"/>
        <v>-187247875373836.22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-187247875373836.22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-780199480724.31763</v>
      </c>
      <c r="L5857" s="444">
        <f t="shared" ca="1" si="212"/>
        <v>-188028074854560.53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-188028074854560.53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-783450311894.0022</v>
      </c>
      <c r="L5858" s="444">
        <f t="shared" ca="1" si="212"/>
        <v>-188811525166454.53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-188811525166454.53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-786714688193.56055</v>
      </c>
      <c r="L5859" s="444">
        <f t="shared" ca="1" si="212"/>
        <v>-189598239854648.09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-189598239854648.09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-789992666061.03369</v>
      </c>
      <c r="L5860" s="444">
        <f t="shared" ca="1" si="212"/>
        <v>-190388232520709.13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-190388232520709.13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-793284302169.62134</v>
      </c>
      <c r="L5861" s="444">
        <f t="shared" ca="1" si="212"/>
        <v>-191181516822878.75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-191181516822878.75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-796589653428.6615</v>
      </c>
      <c r="L5862" s="444">
        <f t="shared" ca="1" si="212"/>
        <v>-191978106476307.41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-191978106476307.41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-799908776984.61414</v>
      </c>
      <c r="L5863" s="444">
        <f t="shared" ca="1" si="212"/>
        <v>-192778015253292.03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-192778015253292.03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-803241730222.05017</v>
      </c>
      <c r="L5864" s="444">
        <f t="shared" ca="1" si="212"/>
        <v>-193581256983514.09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-193581256983514.09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-806588570764.64209</v>
      </c>
      <c r="L5865" s="444">
        <f t="shared" ca="1" si="212"/>
        <v>-194387845554278.75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-194387845554278.75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-809949356476.1615</v>
      </c>
      <c r="L5866" s="444">
        <f t="shared" ca="1" si="212"/>
        <v>-195197794910754.91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-195197794910754.91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-813324145461.47876</v>
      </c>
      <c r="L5867" s="444">
        <f t="shared" ca="1" si="212"/>
        <v>-196011119056216.38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-196011119056216.38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-816712996067.56824</v>
      </c>
      <c r="L5868" s="444">
        <f t="shared" ca="1" si="212"/>
        <v>-196827832052283.94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-196827832052283.94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-820115966884.51636</v>
      </c>
      <c r="L5869" s="444">
        <f t="shared" ca="1" si="212"/>
        <v>-197647948019168.47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-197647948019168.47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-823533116746.53528</v>
      </c>
      <c r="L5870" s="444">
        <f t="shared" ca="1" si="212"/>
        <v>-198471481135915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-198471481135915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-826964504732.97913</v>
      </c>
      <c r="L5871" s="444">
        <f t="shared" ca="1" si="212"/>
        <v>-199298445640647.97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-199298445640647.97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-830410190169.36658</v>
      </c>
      <c r="L5872" s="444">
        <f t="shared" ca="1" si="212"/>
        <v>-200128855830817.34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-200128855830817.34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-833870232628.40564</v>
      </c>
      <c r="L5873" s="444">
        <f t="shared" ref="L5873:L6127" ca="1" si="217">I5873-J5873+K5873</f>
        <v>-200962726063445.75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-200962726063445.75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-837344691931.02393</v>
      </c>
      <c r="L5874" s="444">
        <f t="shared" ca="1" si="217"/>
        <v>-201800070755376.78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-201800070755376.78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-840833628147.4032</v>
      </c>
      <c r="L5875" s="444">
        <f t="shared" ca="1" si="217"/>
        <v>-202640904383524.19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-202640904383524.19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-844337101598.01746</v>
      </c>
      <c r="L5876" s="444">
        <f t="shared" ca="1" si="217"/>
        <v>-203485241485122.22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-203485241485122.22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-847855172854.6759</v>
      </c>
      <c r="L5877" s="444">
        <f t="shared" ca="1" si="217"/>
        <v>-204333096657976.91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-204333096657976.91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-851387902741.57043</v>
      </c>
      <c r="L5878" s="444">
        <f t="shared" ca="1" si="217"/>
        <v>-205184484560718.47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-205184484560718.47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-854935352336.3269</v>
      </c>
      <c r="L5879" s="444">
        <f t="shared" ca="1" si="217"/>
        <v>-206039419913054.78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-206039419913054.78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-858497582971.06152</v>
      </c>
      <c r="L5880" s="444">
        <f t="shared" ca="1" si="217"/>
        <v>-206897917496025.84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-206897917496025.84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-862074656233.44104</v>
      </c>
      <c r="L5881" s="444">
        <f t="shared" ca="1" si="217"/>
        <v>-207759992152259.28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-207759992152259.28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-865666633967.74695</v>
      </c>
      <c r="L5882" s="444">
        <f t="shared" ca="1" si="217"/>
        <v>-208625658786227.03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-208625658786227.03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-869273578275.94592</v>
      </c>
      <c r="L5883" s="444">
        <f t="shared" ca="1" si="217"/>
        <v>-209494932364502.97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-209494932364502.97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-872895551518.76233</v>
      </c>
      <c r="L5884" s="444">
        <f t="shared" ca="1" si="217"/>
        <v>-210367827916021.72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-210367827916021.72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-876532616316.7572</v>
      </c>
      <c r="L5885" s="444">
        <f t="shared" ca="1" si="217"/>
        <v>-211244360532338.47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-211244360532338.47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-880184835551.41028</v>
      </c>
      <c r="L5886" s="444">
        <f t="shared" ca="1" si="217"/>
        <v>-212124545367889.88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-212124545367889.88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-883852272366.20776</v>
      </c>
      <c r="L5887" s="444">
        <f t="shared" ca="1" si="217"/>
        <v>-213008397640256.09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-213008397640256.09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-887534990167.73376</v>
      </c>
      <c r="L5888" s="444">
        <f t="shared" ca="1" si="217"/>
        <v>-213895932630423.81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-213895932630423.81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-891233052626.76587</v>
      </c>
      <c r="L5889" s="444">
        <f t="shared" ca="1" si="217"/>
        <v>-214787165683050.59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-214787165683050.59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-894946523679.37744</v>
      </c>
      <c r="L5890" s="444">
        <f t="shared" ca="1" si="217"/>
        <v>-215682112206729.97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-215682112206729.97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-898675467528.0415</v>
      </c>
      <c r="L5891" s="444">
        <f t="shared" ca="1" si="217"/>
        <v>-216580787674258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-216580787674258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-902419948642.7417</v>
      </c>
      <c r="L5892" s="444">
        <f t="shared" ca="1" si="217"/>
        <v>-217483207622900.75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-217483207622900.75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-906180031762.08643</v>
      </c>
      <c r="L5893" s="444">
        <f t="shared" ca="1" si="217"/>
        <v>-218389387654662.84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-218389387654662.84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-909955781894.42847</v>
      </c>
      <c r="L5894" s="444">
        <f t="shared" ca="1" si="217"/>
        <v>-219299343436557.28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-219299343436557.28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-913747264318.98865</v>
      </c>
      <c r="L5895" s="444">
        <f t="shared" ca="1" si="217"/>
        <v>-220213090700876.28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-220213090700876.28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-917554544586.98438</v>
      </c>
      <c r="L5896" s="444">
        <f t="shared" ca="1" si="217"/>
        <v>-221130645245463.25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-221130645245463.25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-921377688522.76343</v>
      </c>
      <c r="L5897" s="444">
        <f t="shared" ca="1" si="217"/>
        <v>-222052022933986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-222052022933986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-925216762224.94165</v>
      </c>
      <c r="L5898" s="444">
        <f t="shared" ca="1" si="217"/>
        <v>-222977239696210.94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-222977239696210.94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-929071832067.54541</v>
      </c>
      <c r="L5899" s="444">
        <f t="shared" ca="1" si="217"/>
        <v>-223906311528278.47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-223906311528278.47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-932942964701.16028</v>
      </c>
      <c r="L5900" s="444">
        <f t="shared" ca="1" si="217"/>
        <v>-224839254492979.63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-224839254492979.63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-936830227054.08179</v>
      </c>
      <c r="L5901" s="444">
        <f t="shared" ca="1" si="217"/>
        <v>-225776084720033.72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-225776084720033.72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-940733686333.474</v>
      </c>
      <c r="L5902" s="444">
        <f t="shared" ca="1" si="217"/>
        <v>-226716818406367.19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-226716818406367.19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-944653410026.52991</v>
      </c>
      <c r="L5903" s="444">
        <f t="shared" ca="1" si="217"/>
        <v>-227661471816393.72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-227661471816393.72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-948589465901.64063</v>
      </c>
      <c r="L5904" s="444">
        <f t="shared" ca="1" si="217"/>
        <v>-228610061282295.38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-228610061282295.38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-952541922009.56396</v>
      </c>
      <c r="L5905" s="444">
        <f t="shared" ca="1" si="217"/>
        <v>-229562603204304.94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-229562603204304.94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-956510846684.60388</v>
      </c>
      <c r="L5906" s="444">
        <f t="shared" ca="1" si="217"/>
        <v>-230519114050989.53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-230519114050989.53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-960496308545.78967</v>
      </c>
      <c r="L5907" s="444">
        <f t="shared" ca="1" si="217"/>
        <v>-231479610359535.31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-231479610359535.31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-964498376498.06384</v>
      </c>
      <c r="L5908" s="444">
        <f t="shared" ca="1" si="217"/>
        <v>-232444108736033.38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-232444108736033.38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-968517119733.47241</v>
      </c>
      <c r="L5909" s="444">
        <f t="shared" ca="1" si="217"/>
        <v>-233412625855766.84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-233412625855766.84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-972552607732.36169</v>
      </c>
      <c r="L5910" s="444">
        <f t="shared" ca="1" si="217"/>
        <v>-234385178463499.22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-234385178463499.22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-976604910264.5802</v>
      </c>
      <c r="L5911" s="444">
        <f t="shared" ca="1" si="217"/>
        <v>-235361783373763.81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-235361783373763.81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-980674097390.68237</v>
      </c>
      <c r="L5912" s="444">
        <f t="shared" ca="1" si="217"/>
        <v>-236342457471154.5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-236342457471154.5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-984760239463.14368</v>
      </c>
      <c r="L5913" s="444">
        <f t="shared" ca="1" si="217"/>
        <v>-237327217710617.66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-237327217710617.66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-988863407127.57361</v>
      </c>
      <c r="L5914" s="444">
        <f t="shared" ca="1" si="217"/>
        <v>-238316081117745.22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-238316081117745.22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-992983671323.93835</v>
      </c>
      <c r="L5915" s="444">
        <f t="shared" ca="1" si="217"/>
        <v>-239309064789069.16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-239309064789069.16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-997121103287.78809</v>
      </c>
      <c r="L5916" s="444">
        <f t="shared" ca="1" si="217"/>
        <v>-240306185892356.94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-240306185892356.94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-1001275774551.4871</v>
      </c>
      <c r="L5917" s="444">
        <f t="shared" ca="1" si="217"/>
        <v>-241307461666908.44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-241307461666908.44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-1005447756945.4519</v>
      </c>
      <c r="L5918" s="444">
        <f t="shared" ca="1" si="217"/>
        <v>-242312909423853.88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-242312909423853.88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-1009637122599.391</v>
      </c>
      <c r="L5919" s="444">
        <f t="shared" ca="1" si="217"/>
        <v>-243322546546453.28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-243322546546453.28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-1013843943943.5553</v>
      </c>
      <c r="L5920" s="444">
        <f t="shared" ca="1" si="217"/>
        <v>-244336390490396.84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-244336390490396.84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-1018068293709.9868</v>
      </c>
      <c r="L5921" s="444">
        <f t="shared" ca="1" si="217"/>
        <v>-245354458784106.84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-245354458784106.84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-1022310244933.7787</v>
      </c>
      <c r="L5922" s="444">
        <f t="shared" ca="1" si="217"/>
        <v>-246376769029040.63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-246376769029040.63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-1026569870954.3359</v>
      </c>
      <c r="L5923" s="444">
        <f t="shared" ca="1" si="217"/>
        <v>-247403338899994.97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-247403338899994.97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-1030847245416.6455</v>
      </c>
      <c r="L5924" s="444">
        <f t="shared" ca="1" si="217"/>
        <v>-248434186145411.63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-248434186145411.63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-1035142442272.5485</v>
      </c>
      <c r="L5925" s="444">
        <f t="shared" ca="1" si="217"/>
        <v>-249469328587684.19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-249469328587684.19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-1039455535782.0175</v>
      </c>
      <c r="L5926" s="444">
        <f t="shared" ca="1" si="217"/>
        <v>-250508784123466.22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-250508784123466.22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-1043786600514.4425</v>
      </c>
      <c r="L5927" s="444">
        <f t="shared" ca="1" si="217"/>
        <v>-251552570723980.66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-251552570723980.66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-1048135711349.9194</v>
      </c>
      <c r="L5928" s="444">
        <f t="shared" ca="1" si="217"/>
        <v>-252600706435330.56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-252600706435330.56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-1052502943480.5439</v>
      </c>
      <c r="L5929" s="444">
        <f t="shared" ca="1" si="217"/>
        <v>-253653209378811.09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-253653209378811.09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-1056888372411.7128</v>
      </c>
      <c r="L5930" s="444">
        <f t="shared" ca="1" si="217"/>
        <v>-254710097751222.81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-254710097751222.81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-1061292073963.4282</v>
      </c>
      <c r="L5931" s="444">
        <f t="shared" ca="1" si="217"/>
        <v>-255771389825186.25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-255771389825186.25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-1065714124271.6094</v>
      </c>
      <c r="L5932" s="444">
        <f t="shared" ca="1" si="217"/>
        <v>-256837103949457.88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-256837103949457.88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-1070154599789.4078</v>
      </c>
      <c r="L5933" s="444">
        <f t="shared" ca="1" si="217"/>
        <v>-257907258549247.28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-257907258549247.28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-1074613577288.5303</v>
      </c>
      <c r="L5934" s="444">
        <f t="shared" ca="1" si="217"/>
        <v>-258981872126535.81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-258981872126535.81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-1079091133860.5659</v>
      </c>
      <c r="L5935" s="444">
        <f t="shared" ca="1" si="217"/>
        <v>-260060963260396.38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-260060963260396.38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-1083587346918.3181</v>
      </c>
      <c r="L5936" s="444">
        <f t="shared" ca="1" si="217"/>
        <v>-261144550607314.69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-261144550607314.69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-1088102294197.1445</v>
      </c>
      <c r="L5937" s="444">
        <f t="shared" ca="1" si="217"/>
        <v>-262232652901511.84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-262232652901511.84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-1092636053756.2993</v>
      </c>
      <c r="L5938" s="444">
        <f t="shared" ca="1" si="217"/>
        <v>-263325288955268.16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-263325288955268.16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-1097188703980.2839</v>
      </c>
      <c r="L5939" s="444">
        <f t="shared" ca="1" si="217"/>
        <v>-264422477659248.44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-264422477659248.44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-1101760323580.2019</v>
      </c>
      <c r="L5940" s="444">
        <f t="shared" ca="1" si="217"/>
        <v>-265524237982828.63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-265524237982828.63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-1106350991595.1191</v>
      </c>
      <c r="L5941" s="444">
        <f t="shared" ca="1" si="217"/>
        <v>-266630588974423.75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-266630588974423.75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-1110960787393.4324</v>
      </c>
      <c r="L5942" s="444">
        <f t="shared" ca="1" si="217"/>
        <v>-267741549761817.19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-267741549761817.19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-1115589790674.238</v>
      </c>
      <c r="L5943" s="444">
        <f t="shared" ca="1" si="217"/>
        <v>-268857139552491.44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-268857139552491.44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-1120238081468.7144</v>
      </c>
      <c r="L5944" s="444">
        <f t="shared" ca="1" si="217"/>
        <v>-269977377633960.16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-269977377633960.16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-1124905740141.5007</v>
      </c>
      <c r="L5945" s="444">
        <f t="shared" ca="1" si="217"/>
        <v>-271102283374101.66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-271102283374101.66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-1129592847392.0903</v>
      </c>
      <c r="L5946" s="444">
        <f t="shared" ca="1" si="217"/>
        <v>-272231876221493.75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-272231876221493.75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-1134299484256.2239</v>
      </c>
      <c r="L5947" s="444">
        <f t="shared" ca="1" si="217"/>
        <v>-273366175705749.97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-273366175705749.97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-1139025732107.2915</v>
      </c>
      <c r="L5948" s="444">
        <f t="shared" ca="1" si="217"/>
        <v>-274505201437857.25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-274505201437857.25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-1143771672657.7385</v>
      </c>
      <c r="L5949" s="444">
        <f t="shared" ca="1" si="217"/>
        <v>-275648973110515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-275648973110515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-1148537387960.4792</v>
      </c>
      <c r="L5950" s="444">
        <f t="shared" ca="1" si="217"/>
        <v>-276797510498475.47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-276797510498475.47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-1153322960410.3145</v>
      </c>
      <c r="L5951" s="444">
        <f t="shared" ca="1" si="217"/>
        <v>-277950833458885.78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-277950833458885.78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-1158128472745.3574</v>
      </c>
      <c r="L5952" s="444">
        <f t="shared" ca="1" si="217"/>
        <v>-279108961931631.13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-279108961931631.13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-1162954008048.4629</v>
      </c>
      <c r="L5953" s="444">
        <f t="shared" ca="1" si="217"/>
        <v>-280271915939679.59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-280271915939679.59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-1167799649748.665</v>
      </c>
      <c r="L5954" s="444">
        <f t="shared" ca="1" si="217"/>
        <v>-281439715589428.25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-281439715589428.25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-1172665481622.6177</v>
      </c>
      <c r="L5955" s="444">
        <f t="shared" ca="1" si="217"/>
        <v>-282612381071050.88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-282612381071050.88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-1177551587796.0454</v>
      </c>
      <c r="L5956" s="444">
        <f t="shared" ca="1" si="217"/>
        <v>-283789932658846.94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-283789932658846.94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-1182458052745.1956</v>
      </c>
      <c r="L5957" s="444">
        <f t="shared" ca="1" si="217"/>
        <v>-284972390711592.13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-284972390711592.13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-1187384961298.3005</v>
      </c>
      <c r="L5958" s="444">
        <f t="shared" ca="1" si="217"/>
        <v>-286159775672890.44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-286159775672890.44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-1192332398637.0435</v>
      </c>
      <c r="L5959" s="444">
        <f t="shared" ca="1" si="217"/>
        <v>-287352108071527.5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-287352108071527.5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-1197300450298.0313</v>
      </c>
      <c r="L5960" s="444">
        <f t="shared" ca="1" si="217"/>
        <v>-288549408521825.5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-288549408521825.5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-1202289202174.2729</v>
      </c>
      <c r="L5961" s="444">
        <f t="shared" ca="1" si="217"/>
        <v>-289751697723999.75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-289751697723999.75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-1207298740516.6655</v>
      </c>
      <c r="L5962" s="444">
        <f t="shared" ca="1" si="217"/>
        <v>-290958996464516.44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-290958996464516.44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-1212329151935.4851</v>
      </c>
      <c r="L5963" s="444">
        <f t="shared" ca="1" si="217"/>
        <v>-292171325616451.94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-292171325616451.94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-1217380523401.8831</v>
      </c>
      <c r="L5964" s="444">
        <f t="shared" ca="1" si="217"/>
        <v>-293388706139853.81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-293388706139853.81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-1222452942249.3909</v>
      </c>
      <c r="L5965" s="444">
        <f t="shared" ca="1" si="217"/>
        <v>-294611159082103.19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-294611159082103.19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-1227546496175.4299</v>
      </c>
      <c r="L5966" s="444">
        <f t="shared" ca="1" si="217"/>
        <v>-295838705578278.63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-295838705578278.63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-1232661273242.8276</v>
      </c>
      <c r="L5967" s="444">
        <f t="shared" ca="1" si="217"/>
        <v>-297071366851521.44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-297071366851521.44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-1237797361881.3394</v>
      </c>
      <c r="L5968" s="444">
        <f t="shared" ca="1" si="217"/>
        <v>-298309164213402.75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-298309164213402.75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-1242954850889.1782</v>
      </c>
      <c r="L5969" s="444">
        <f t="shared" ca="1" si="217"/>
        <v>-299552119064291.94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-299552119064291.94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-1248133829434.5498</v>
      </c>
      <c r="L5970" s="444">
        <f t="shared" ca="1" si="217"/>
        <v>-300800252893726.5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-300800252893726.5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-1253334387057.1938</v>
      </c>
      <c r="L5971" s="444">
        <f t="shared" ca="1" si="217"/>
        <v>-302053587280783.69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-302053587280783.69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-1258556613669.9321</v>
      </c>
      <c r="L5972" s="444">
        <f t="shared" ca="1" si="217"/>
        <v>-303312143894453.63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-303312143894453.63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-1263800599560.2234</v>
      </c>
      <c r="L5973" s="444">
        <f t="shared" ca="1" si="217"/>
        <v>-304575944494013.88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-304575944494013.88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-1269066435391.7244</v>
      </c>
      <c r="L5974" s="444">
        <f t="shared" ca="1" si="217"/>
        <v>-305845010929405.63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-305845010929405.63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-1274354212205.8567</v>
      </c>
      <c r="L5975" s="444">
        <f t="shared" ca="1" si="217"/>
        <v>-307119365141611.5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-307119365141611.5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-1279664021423.3813</v>
      </c>
      <c r="L5976" s="444">
        <f t="shared" ca="1" si="217"/>
        <v>-308399029163034.88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-308399029163034.88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-1284995954845.9785</v>
      </c>
      <c r="L5977" s="444">
        <f t="shared" ca="1" si="217"/>
        <v>-309684025117880.88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-309684025117880.88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-1290350104657.8369</v>
      </c>
      <c r="L5978" s="444">
        <f t="shared" ca="1" si="217"/>
        <v>-310974375222538.69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-310974375222538.69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-1295726563427.2446</v>
      </c>
      <c r="L5979" s="444">
        <f t="shared" ca="1" si="217"/>
        <v>-312270101785965.94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-312270101785965.94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-1301125424108.1914</v>
      </c>
      <c r="L5980" s="444">
        <f t="shared" ca="1" si="217"/>
        <v>-313571227210074.13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-313571227210074.13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-1306546780041.9756</v>
      </c>
      <c r="L5981" s="444">
        <f t="shared" ca="1" si="217"/>
        <v>-314877773990116.13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-314877773990116.13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-1311990724958.8171</v>
      </c>
      <c r="L5982" s="444">
        <f t="shared" ca="1" si="217"/>
        <v>-316189764715074.94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-316189764715074.94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-1317457352979.479</v>
      </c>
      <c r="L5983" s="444">
        <f t="shared" ca="1" si="217"/>
        <v>-317507222068054.44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-317507222068054.44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-1322946758616.8936</v>
      </c>
      <c r="L5984" s="444">
        <f t="shared" ca="1" si="217"/>
        <v>-318830168826671.31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-318830168826671.31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-1328459036777.7971</v>
      </c>
      <c r="L5985" s="444">
        <f t="shared" ca="1" si="217"/>
        <v>-320158627863449.13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-320158627863449.13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-1333994282764.3713</v>
      </c>
      <c r="L5986" s="444">
        <f t="shared" ca="1" si="217"/>
        <v>-321492622146213.5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-321492622146213.5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-1339552592275.8896</v>
      </c>
      <c r="L5987" s="444">
        <f t="shared" ca="1" si="217"/>
        <v>-322832174738489.38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-322832174738489.38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-1345134061410.3723</v>
      </c>
      <c r="L5988" s="444">
        <f t="shared" ca="1" si="217"/>
        <v>-324177308799899.75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-324177308799899.75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-1350738786666.249</v>
      </c>
      <c r="L5989" s="444">
        <f t="shared" ca="1" si="217"/>
        <v>-325528047586566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-325528047586566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-1356366864944.0249</v>
      </c>
      <c r="L5990" s="444">
        <f t="shared" ca="1" si="217"/>
        <v>-326884414451510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-326884414451510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-1362018393547.9583</v>
      </c>
      <c r="L5991" s="444">
        <f t="shared" ca="1" si="217"/>
        <v>-328246432845057.94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-328246432845057.94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-1367693470187.7415</v>
      </c>
      <c r="L5992" s="444">
        <f t="shared" ca="1" si="217"/>
        <v>-329614126315245.69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-329614126315245.69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-1373392192980.1904</v>
      </c>
      <c r="L5993" s="444">
        <f t="shared" ca="1" si="217"/>
        <v>-330987518508225.88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-330987518508225.88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-1379114660450.9412</v>
      </c>
      <c r="L5994" s="444">
        <f t="shared" ca="1" si="217"/>
        <v>-332366633168676.81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-332366633168676.81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-1384860971536.1533</v>
      </c>
      <c r="L5995" s="444">
        <f t="shared" ca="1" si="217"/>
        <v>-333751494140212.94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-333751494140212.94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-1390631225584.2205</v>
      </c>
      <c r="L5996" s="444">
        <f t="shared" ca="1" si="217"/>
        <v>-335142125365797.19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-335142125365797.19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-1396425522357.4883</v>
      </c>
      <c r="L5997" s="444">
        <f t="shared" ca="1" si="217"/>
        <v>-336538550888154.69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-336538550888154.69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-1402243962033.9778</v>
      </c>
      <c r="L5998" s="444">
        <f t="shared" ca="1" si="217"/>
        <v>-337940794850188.69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-337940794850188.69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-1408086645209.1196</v>
      </c>
      <c r="L5999" s="444">
        <f t="shared" ca="1" si="217"/>
        <v>-339348881495397.81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-339348881495397.81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-1413953672897.491</v>
      </c>
      <c r="L6000" s="444">
        <f t="shared" ca="1" si="217"/>
        <v>-340762835168295.31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-340762835168295.31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-1419845146534.5637</v>
      </c>
      <c r="L6001" s="444">
        <f t="shared" ca="1" si="217"/>
        <v>-342182680314829.88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-342182680314829.88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-1425761167978.4578</v>
      </c>
      <c r="L6002" s="444">
        <f t="shared" ca="1" si="217"/>
        <v>-343608441482808.31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-343608441482808.31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-1431701839511.7012</v>
      </c>
      <c r="L6003" s="444">
        <f t="shared" ca="1" si="217"/>
        <v>-345040143322320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-345040143322320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-1437667263843</v>
      </c>
      <c r="L6004" s="444">
        <f t="shared" ca="1" si="217"/>
        <v>-346477810586163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-346477810586163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-1443657544109.0125</v>
      </c>
      <c r="L6005" s="444">
        <f t="shared" ca="1" si="217"/>
        <v>-347921468130272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-347921468130272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-1449672783876.1333</v>
      </c>
      <c r="L6006" s="444">
        <f t="shared" ca="1" si="217"/>
        <v>-349371140914148.13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-349371140914148.13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-1455713087142.2839</v>
      </c>
      <c r="L6007" s="444">
        <f t="shared" ca="1" si="217"/>
        <v>-350826854001290.44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-350826854001290.44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-1461778558338.7102</v>
      </c>
      <c r="L6008" s="444">
        <f t="shared" ca="1" si="217"/>
        <v>-352288632559629.13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-352288632559629.13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-1467869302331.7881</v>
      </c>
      <c r="L6009" s="444">
        <f t="shared" ca="1" si="217"/>
        <v>-353756501861960.94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-353756501861960.94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-1473985424424.8372</v>
      </c>
      <c r="L6010" s="444">
        <f t="shared" ca="1" si="217"/>
        <v>-355230487286385.75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-355230487286385.75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-1480127030359.9407</v>
      </c>
      <c r="L6011" s="444">
        <f t="shared" ca="1" si="217"/>
        <v>-356710614316745.69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-356710614316745.69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-1486294226319.7737</v>
      </c>
      <c r="L6012" s="444">
        <f t="shared" ca="1" si="217"/>
        <v>-358196908543065.44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-358196908543065.44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-1492487118929.4392</v>
      </c>
      <c r="L6013" s="444">
        <f t="shared" ca="1" si="217"/>
        <v>-359689395661994.88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-359689395661994.88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-1498705815258.312</v>
      </c>
      <c r="L6014" s="444">
        <f t="shared" ca="1" si="217"/>
        <v>-361188101477253.19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-361188101477253.19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-1504950422821.8882</v>
      </c>
      <c r="L6015" s="444">
        <f t="shared" ca="1" si="217"/>
        <v>-362693051900075.06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-362693051900075.06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-1511221049583.646</v>
      </c>
      <c r="L6016" s="444">
        <f t="shared" ca="1" si="217"/>
        <v>-364204272949658.69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-364204272949658.69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-1517517803956.9111</v>
      </c>
      <c r="L6017" s="444">
        <f t="shared" ca="1" si="217"/>
        <v>-365721790753615.63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-365721790753615.63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-1523840794806.7317</v>
      </c>
      <c r="L6018" s="444">
        <f t="shared" ca="1" si="217"/>
        <v>-367245631548422.38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-367245631548422.38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-1530190131451.7598</v>
      </c>
      <c r="L6019" s="444">
        <f t="shared" ca="1" si="217"/>
        <v>-368775821679874.13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-368775821679874.13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-1536565923666.1421</v>
      </c>
      <c r="L6020" s="444">
        <f t="shared" ca="1" si="217"/>
        <v>-370312387603540.25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-370312387603540.25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-1542968281681.4177</v>
      </c>
      <c r="L6021" s="444">
        <f t="shared" ca="1" si="217"/>
        <v>-371855355885221.69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-371855355885221.69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-1549397316188.4236</v>
      </c>
      <c r="L6022" s="444">
        <f t="shared" ca="1" si="217"/>
        <v>-373404753201410.13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-373404753201410.13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-1555853138339.2087</v>
      </c>
      <c r="L6023" s="444">
        <f t="shared" ca="1" si="217"/>
        <v>-374960606339749.31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-374960606339749.31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-1562335859748.9556</v>
      </c>
      <c r="L6024" s="444">
        <f t="shared" ca="1" si="217"/>
        <v>-376522942199498.25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-376522942199498.25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-1568845592497.9094</v>
      </c>
      <c r="L6025" s="444">
        <f t="shared" ca="1" si="217"/>
        <v>-378091787791996.19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-378091787791996.19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-1575382449133.3174</v>
      </c>
      <c r="L6026" s="444">
        <f t="shared" ca="1" si="217"/>
        <v>-379667170241129.5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-379667170241129.5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-1581946542671.3728</v>
      </c>
      <c r="L6027" s="444">
        <f t="shared" ca="1" si="217"/>
        <v>-381249116783800.88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-381249116783800.88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-1588537986599.1704</v>
      </c>
      <c r="L6028" s="444">
        <f t="shared" ca="1" si="217"/>
        <v>-382837654770400.06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-382837654770400.06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-1595156894876.667</v>
      </c>
      <c r="L6029" s="444">
        <f t="shared" ca="1" si="217"/>
        <v>-384432811665276.75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-384432811665276.75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-1601803381938.6531</v>
      </c>
      <c r="L6030" s="444">
        <f t="shared" ca="1" si="217"/>
        <v>-386034615047215.38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-386034615047215.38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-1608477562696.7307</v>
      </c>
      <c r="L6031" s="444">
        <f t="shared" ca="1" si="217"/>
        <v>-387643092609912.13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-387643092609912.13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-1615179552541.3005</v>
      </c>
      <c r="L6032" s="444">
        <f t="shared" ca="1" si="217"/>
        <v>-389258272162453.44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-389258272162453.44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-1621909467343.5559</v>
      </c>
      <c r="L6033" s="444">
        <f t="shared" ca="1" si="217"/>
        <v>-390880181629797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-390880181629797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-1628667423457.4875</v>
      </c>
      <c r="L6034" s="444">
        <f t="shared" ca="1" si="217"/>
        <v>-392508849053254.5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-392508849053254.5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-1635453537721.8938</v>
      </c>
      <c r="L6035" s="444">
        <f t="shared" ca="1" si="217"/>
        <v>-394144302590976.38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-394144302590976.38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-1642267927462.4016</v>
      </c>
      <c r="L6036" s="444">
        <f t="shared" ca="1" si="217"/>
        <v>-395786570518438.75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-395786570518438.75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-1649110710493.4949</v>
      </c>
      <c r="L6037" s="444">
        <f t="shared" ca="1" si="217"/>
        <v>-397435681228932.25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-397435681228932.25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-1655982005120.551</v>
      </c>
      <c r="L6038" s="444">
        <f t="shared" ca="1" si="217"/>
        <v>-399091663234052.81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-399091663234052.81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-1662881930141.8867</v>
      </c>
      <c r="L6039" s="444">
        <f t="shared" ca="1" si="217"/>
        <v>-400754545164194.69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-400754545164194.69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-1669810604850.8113</v>
      </c>
      <c r="L6040" s="444">
        <f t="shared" ca="1" si="217"/>
        <v>-402424355769045.5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-402424355769045.5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-1676768149037.6895</v>
      </c>
      <c r="L6041" s="444">
        <f t="shared" ca="1" si="217"/>
        <v>-404101123918083.19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-404101123918083.19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-1683754682992.0132</v>
      </c>
      <c r="L6042" s="444">
        <f t="shared" ca="1" si="217"/>
        <v>-405784878601075.19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-405784878601075.19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-1690770327504.48</v>
      </c>
      <c r="L6043" s="444">
        <f t="shared" ca="1" si="217"/>
        <v>-407475648928579.69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-407475648928579.69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-1697815203869.082</v>
      </c>
      <c r="L6044" s="444">
        <f t="shared" ca="1" si="217"/>
        <v>-409173464132448.75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-409173464132448.75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-1704889433885.2031</v>
      </c>
      <c r="L6045" s="444">
        <f t="shared" ca="1" si="217"/>
        <v>-410878353566333.94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-410878353566333.94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-1711993139859.7246</v>
      </c>
      <c r="L6046" s="444">
        <f t="shared" ca="1" si="217"/>
        <v>-412590346706193.69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-412590346706193.69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-1719126444609.1404</v>
      </c>
      <c r="L6047" s="444">
        <f t="shared" ca="1" si="217"/>
        <v>-414309473150802.81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-414309473150802.81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-1726289471461.6785</v>
      </c>
      <c r="L6048" s="444">
        <f t="shared" ca="1" si="217"/>
        <v>-416035762622264.5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-416035762622264.5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-1733482344259.4353</v>
      </c>
      <c r="L6049" s="444">
        <f t="shared" ca="1" si="217"/>
        <v>-417769244966523.94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-417769244966523.94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-1740705187360.5164</v>
      </c>
      <c r="L6050" s="444">
        <f t="shared" ca="1" si="217"/>
        <v>-419509950153884.44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-419509950153884.44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-1747958125641.1851</v>
      </c>
      <c r="L6051" s="444">
        <f t="shared" ca="1" si="217"/>
        <v>-421257908279525.63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-421257908279525.63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-1755241284498.0234</v>
      </c>
      <c r="L6052" s="444">
        <f t="shared" ca="1" si="217"/>
        <v>-423013149564023.63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-423013149564023.63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-1762554789850.0984</v>
      </c>
      <c r="L6053" s="444">
        <f t="shared" ca="1" si="217"/>
        <v>-424775704353873.75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-424775704353873.75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-1769898768141.1406</v>
      </c>
      <c r="L6054" s="444">
        <f t="shared" ca="1" si="217"/>
        <v>-426545603122014.88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-426545603122014.88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-1777273346341.7285</v>
      </c>
      <c r="L6055" s="444">
        <f t="shared" ca="1" si="217"/>
        <v>-428322876468356.63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-428322876468356.63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-1784678651951.4858</v>
      </c>
      <c r="L6056" s="444">
        <f t="shared" ca="1" si="217"/>
        <v>-430107555120308.13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-430107555120308.13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-1792114813001.2839</v>
      </c>
      <c r="L6057" s="444">
        <f t="shared" ca="1" si="217"/>
        <v>-431899669933309.44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-431899669933309.44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-1799581958055.4561</v>
      </c>
      <c r="L6058" s="444">
        <f t="shared" ca="1" si="217"/>
        <v>-433699251891364.88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-433699251891364.88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-1807080216214.0203</v>
      </c>
      <c r="L6059" s="444">
        <f t="shared" ca="1" si="217"/>
        <v>-435506332107578.88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-435506332107578.88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-1814609717114.9119</v>
      </c>
      <c r="L6060" s="444">
        <f t="shared" ca="1" si="217"/>
        <v>-437320941824693.81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-437320941824693.81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-1822170590936.2241</v>
      </c>
      <c r="L6061" s="444">
        <f t="shared" ca="1" si="217"/>
        <v>-439143112415630.06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-439143112415630.06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-1829762968398.4585</v>
      </c>
      <c r="L6062" s="444">
        <f t="shared" ca="1" si="217"/>
        <v>-440972875384028.5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-440972875384028.5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-1837386980766.7856</v>
      </c>
      <c r="L6063" s="444">
        <f t="shared" ca="1" si="217"/>
        <v>-442810262364795.31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-442810262364795.31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-1845042759853.3137</v>
      </c>
      <c r="L6064" s="444">
        <f t="shared" ca="1" si="217"/>
        <v>-444655305124648.63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-444655305124648.63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-1852730438019.3691</v>
      </c>
      <c r="L6065" s="444">
        <f t="shared" ca="1" si="217"/>
        <v>-446508035562668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-446508035562668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-1860450148177.7832</v>
      </c>
      <c r="L6066" s="444">
        <f t="shared" ca="1" si="217"/>
        <v>-448368485710845.81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-448368485710845.81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-1868202023795.1909</v>
      </c>
      <c r="L6067" s="444">
        <f t="shared" ca="1" si="217"/>
        <v>-450236687734641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-450236687734641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-1875986198894.3374</v>
      </c>
      <c r="L6068" s="444">
        <f t="shared" ca="1" si="217"/>
        <v>-452112673933535.31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-452112673933535.31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-1883802808056.3972</v>
      </c>
      <c r="L6069" s="444">
        <f t="shared" ca="1" si="217"/>
        <v>-453996476741591.69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-453996476741591.69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-1891651986423.2986</v>
      </c>
      <c r="L6070" s="444">
        <f t="shared" ca="1" si="217"/>
        <v>-455888128728015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-455888128728015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-1899533869700.0625</v>
      </c>
      <c r="L6071" s="444">
        <f t="shared" ca="1" si="217"/>
        <v>-457787662597715.06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-457787662597715.06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-1907448594157.146</v>
      </c>
      <c r="L6072" s="444">
        <f t="shared" ca="1" si="217"/>
        <v>-459695111191872.19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-459695111191872.19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-1915396296632.8005</v>
      </c>
      <c r="L6073" s="444">
        <f t="shared" ca="1" si="217"/>
        <v>-461610507488505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-461610507488505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-1923377114535.4373</v>
      </c>
      <c r="L6074" s="444">
        <f t="shared" ca="1" si="217"/>
        <v>-463533884603040.44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-463533884603040.44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-1931391185846.0017</v>
      </c>
      <c r="L6075" s="444">
        <f t="shared" ca="1" si="217"/>
        <v>-465465275788886.44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-465465275788886.44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-1939438649120.3601</v>
      </c>
      <c r="L6076" s="444">
        <f t="shared" ca="1" si="217"/>
        <v>-467404714438006.81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-467404714438006.81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-1947519643491.6951</v>
      </c>
      <c r="L6077" s="444">
        <f t="shared" ca="1" si="217"/>
        <v>-469352234081498.5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-469352234081498.5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-1955634308672.9104</v>
      </c>
      <c r="L6078" s="444">
        <f t="shared" ca="1" si="217"/>
        <v>-471307868390171.44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-471307868390171.44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-1963782784959.0479</v>
      </c>
      <c r="L6079" s="444">
        <f t="shared" ca="1" si="217"/>
        <v>-473271651175130.5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-473271651175130.5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-1971965213229.7104</v>
      </c>
      <c r="L6080" s="444">
        <f t="shared" ca="1" si="217"/>
        <v>-475243616388360.19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-475243616388360.19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-1980181734951.5005</v>
      </c>
      <c r="L6081" s="444">
        <f t="shared" ca="1" si="217"/>
        <v>-477223798123311.69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-477223798123311.69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-1988432492180.4653</v>
      </c>
      <c r="L6082" s="444">
        <f t="shared" ca="1" si="217"/>
        <v>-479212230615492.13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-479212230615492.13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-1996717627564.5505</v>
      </c>
      <c r="L6083" s="444">
        <f t="shared" ca="1" si="217"/>
        <v>-481208948243056.69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-481208948243056.69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-2005037284346.0698</v>
      </c>
      <c r="L6084" s="444">
        <f t="shared" ca="1" si="217"/>
        <v>-483213985527402.75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-483213985527402.75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-2013391606364.178</v>
      </c>
      <c r="L6085" s="444">
        <f t="shared" ca="1" si="217"/>
        <v>-485227377133766.94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-485227377133766.94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-2021780738057.3623</v>
      </c>
      <c r="L6086" s="444">
        <f t="shared" ca="1" si="217"/>
        <v>-487249157871824.31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-487249157871824.31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-2030204824465.9343</v>
      </c>
      <c r="L6087" s="444">
        <f t="shared" ca="1" si="217"/>
        <v>-489279362696290.25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-489279362696290.25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-2038664011234.543</v>
      </c>
      <c r="L6088" s="444">
        <f t="shared" ca="1" si="217"/>
        <v>-491318026707524.81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-491318026707524.81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-2047158444614.6865</v>
      </c>
      <c r="L6089" s="444">
        <f t="shared" ca="1" si="217"/>
        <v>-493365185152139.5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-493365185152139.5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-2055688271467.2476</v>
      </c>
      <c r="L6090" s="444">
        <f t="shared" ca="1" si="217"/>
        <v>-495420873423606.75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-495420873423606.75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-2064253639265.0281</v>
      </c>
      <c r="L6091" s="444">
        <f t="shared" ca="1" si="217"/>
        <v>-497485127062871.75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-497485127062871.75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-2072854696095.2988</v>
      </c>
      <c r="L6092" s="444">
        <f t="shared" ca="1" si="217"/>
        <v>-499557981758967.06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-499557981758967.06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-2081491590662.3628</v>
      </c>
      <c r="L6093" s="444">
        <f t="shared" ca="1" si="217"/>
        <v>-501639473349629.44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-501639473349629.44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-2090164472290.1226</v>
      </c>
      <c r="L6094" s="444">
        <f t="shared" ca="1" si="217"/>
        <v>-503729637821919.56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-503729637821919.56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-2098873490924.665</v>
      </c>
      <c r="L6095" s="444">
        <f t="shared" ca="1" si="217"/>
        <v>-505828511312844.25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-505828511312844.25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-2107618797136.8508</v>
      </c>
      <c r="L6096" s="444">
        <f t="shared" ca="1" si="217"/>
        <v>-507936130109981.13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-507936130109981.13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-2116400542124.9216</v>
      </c>
      <c r="L6097" s="444">
        <f t="shared" ca="1" si="217"/>
        <v>-510052530652106.06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-510052530652106.06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-2125218877717.1086</v>
      </c>
      <c r="L6098" s="444">
        <f t="shared" ca="1" si="217"/>
        <v>-512177749529823.19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-512177749529823.19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-2134073956374.2632</v>
      </c>
      <c r="L6099" s="444">
        <f t="shared" ca="1" si="217"/>
        <v>-514311823486197.44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-514311823486197.44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-2142965931192.4893</v>
      </c>
      <c r="L6100" s="444">
        <f t="shared" ca="1" si="217"/>
        <v>-516454789417389.94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-516454789417389.94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-2151894955905.7913</v>
      </c>
      <c r="L6101" s="444">
        <f t="shared" ca="1" si="217"/>
        <v>-518606684373295.75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-518606684373295.75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-2160861184888.7319</v>
      </c>
      <c r="L6102" s="444">
        <f t="shared" ca="1" si="217"/>
        <v>-520767545558184.5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-520767545558184.5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-2169864773159.1021</v>
      </c>
      <c r="L6103" s="444">
        <f t="shared" ca="1" si="217"/>
        <v>-522937410331343.63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-522937410331343.63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-2178905876380.5981</v>
      </c>
      <c r="L6104" s="444">
        <f t="shared" ca="1" si="217"/>
        <v>-525116316207724.25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-525116316207724.25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-2187984650865.5176</v>
      </c>
      <c r="L6105" s="444">
        <f t="shared" ca="1" si="217"/>
        <v>-527304300858589.75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-527304300858589.75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-2197101253577.4573</v>
      </c>
      <c r="L6106" s="444">
        <f t="shared" ca="1" si="217"/>
        <v>-529501402112167.19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-529501402112167.19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-2206255842134.0303</v>
      </c>
      <c r="L6107" s="444">
        <f t="shared" ca="1" si="217"/>
        <v>-531707657954301.19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-531707657954301.19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-2215448574809.5884</v>
      </c>
      <c r="L6108" s="444">
        <f t="shared" ca="1" si="217"/>
        <v>-533923106529110.75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-533923106529110.75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-2224679610537.9614</v>
      </c>
      <c r="L6109" s="444">
        <f t="shared" ca="1" si="217"/>
        <v>-536147786139648.69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-536147786139648.69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-2233949108915.2026</v>
      </c>
      <c r="L6110" s="444">
        <f t="shared" ca="1" si="217"/>
        <v>-538381735248563.88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-538381735248563.88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-2243257230202.3496</v>
      </c>
      <c r="L6111" s="444">
        <f t="shared" ca="1" si="217"/>
        <v>-540624992478766.25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-540624992478766.25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-2252604135328.1929</v>
      </c>
      <c r="L6112" s="444">
        <f t="shared" ca="1" si="217"/>
        <v>-542877596614094.44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-542877596614094.44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-2261989985892.0601</v>
      </c>
      <c r="L6113" s="444">
        <f t="shared" ca="1" si="217"/>
        <v>-545139586599986.5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-545139586599986.5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-2271414944166.6104</v>
      </c>
      <c r="L6114" s="444">
        <f t="shared" ca="1" si="217"/>
        <v>-547411001544153.13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-547411001544153.13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-2280879173100.6382</v>
      </c>
      <c r="L6115" s="444">
        <f t="shared" ca="1" si="217"/>
        <v>-549691880717253.75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-549691880717253.75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-2290382836321.8906</v>
      </c>
      <c r="L6116" s="444">
        <f t="shared" ca="1" si="217"/>
        <v>-551982263553575.63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-551982263553575.63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-2299926098139.8984</v>
      </c>
      <c r="L6117" s="444">
        <f t="shared" ca="1" si="217"/>
        <v>-554282189651715.5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-554282189651715.5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-2309509123548.8145</v>
      </c>
      <c r="L6118" s="444">
        <f t="shared" ca="1" si="217"/>
        <v>-556591698775264.31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-556591698775264.31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-2319132078230.2681</v>
      </c>
      <c r="L6119" s="444">
        <f t="shared" ca="1" si="217"/>
        <v>-558910830853494.56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-558910830853494.56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-2328795128556.2275</v>
      </c>
      <c r="L6120" s="444">
        <f t="shared" ca="1" si="217"/>
        <v>-561239625982050.81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-561239625982050.81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-2338498441591.8784</v>
      </c>
      <c r="L6121" s="444">
        <f t="shared" ca="1" si="217"/>
        <v>-563578124423642.75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-563578124423642.75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-2348242185098.5112</v>
      </c>
      <c r="L6122" s="444">
        <f t="shared" ca="1" si="217"/>
        <v>-565926366608741.25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-565926366608741.25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-2358026527536.4219</v>
      </c>
      <c r="L6123" s="444">
        <f t="shared" ca="1" si="217"/>
        <v>-568284393136277.63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-568284393136277.63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-2367851638067.8232</v>
      </c>
      <c r="L6124" s="444">
        <f t="shared" ca="1" si="217"/>
        <v>-570652244774345.5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-570652244774345.5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-2377717686559.7729</v>
      </c>
      <c r="L6125" s="444">
        <f t="shared" ca="1" si="217"/>
        <v>-573029962460905.25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-573029962460905.25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-2387624843587.105</v>
      </c>
      <c r="L6126" s="444">
        <f t="shared" ca="1" si="217"/>
        <v>-575417587304492.38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-575417587304492.38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-2397573280435.3848</v>
      </c>
      <c r="L6127" s="444">
        <f t="shared" ca="1" si="217"/>
        <v>-577815160584927.75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-577815160584927.75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-2407563169103.8657</v>
      </c>
      <c r="L6128" s="444">
        <f t="shared" ref="L6128:L6250" ca="1" si="222">I6128-J6128+K6128</f>
        <v>-580222723754031.63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-580222723754031.63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-2417594682308.4648</v>
      </c>
      <c r="L6129" s="444">
        <f t="shared" ca="1" si="222"/>
        <v>-582640318436340.13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-582640318436340.13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-2427667993484.7505</v>
      </c>
      <c r="L6130" s="444">
        <f t="shared" ca="1" si="222"/>
        <v>-585067986429824.88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-585067986429824.88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-2437783276790.937</v>
      </c>
      <c r="L6131" s="444">
        <f t="shared" ca="1" si="222"/>
        <v>-587505769706615.75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-587505769706615.75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-2447940707110.8989</v>
      </c>
      <c r="L6132" s="444">
        <f t="shared" ca="1" si="222"/>
        <v>-589953710413726.63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-589953710413726.63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-2458140460057.1943</v>
      </c>
      <c r="L6133" s="444">
        <f t="shared" ca="1" si="222"/>
        <v>-592411850873783.88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-592411850873783.88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-2468382711974.0996</v>
      </c>
      <c r="L6134" s="444">
        <f t="shared" ca="1" si="222"/>
        <v>-594880233585758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-594880233585758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-2478667639940.6582</v>
      </c>
      <c r="L6135" s="444">
        <f t="shared" ca="1" si="222"/>
        <v>-597358901225698.63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-597358901225698.63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-2488995421773.7441</v>
      </c>
      <c r="L6136" s="444">
        <f t="shared" ca="1" si="222"/>
        <v>-599847896647472.38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-599847896647472.38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-2499366236031.1348</v>
      </c>
      <c r="L6137" s="444">
        <f t="shared" ca="1" si="222"/>
        <v>-602347262883503.5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-602347262883503.5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-2509780262014.5977</v>
      </c>
      <c r="L6138" s="444">
        <f t="shared" ca="1" si="222"/>
        <v>-604857043145518.13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-604857043145518.13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-2520237679772.9922</v>
      </c>
      <c r="L6139" s="444">
        <f t="shared" ca="1" si="222"/>
        <v>-607377280825291.13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-607377280825291.13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-2530738670105.3799</v>
      </c>
      <c r="L6140" s="444">
        <f t="shared" ca="1" si="222"/>
        <v>-609908019495396.5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-609908019495396.5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-2541283414564.1519</v>
      </c>
      <c r="L6141" s="444">
        <f t="shared" ca="1" si="222"/>
        <v>-612449302909960.63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-612449302909960.63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-2551872095458.1694</v>
      </c>
      <c r="L6142" s="444">
        <f t="shared" ca="1" si="222"/>
        <v>-615001175005418.75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-615001175005418.75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-2562504895855.9116</v>
      </c>
      <c r="L6143" s="444">
        <f t="shared" ca="1" si="222"/>
        <v>-617563679901274.63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-617563679901274.63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-2573181999588.644</v>
      </c>
      <c r="L6144" s="444">
        <f t="shared" ca="1" si="222"/>
        <v>-620136861900863.25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-620136861900863.25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-2583903591253.5967</v>
      </c>
      <c r="L6145" s="444">
        <f t="shared" ca="1" si="222"/>
        <v>-622720765492116.88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-622720765492116.88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-2594669856217.1538</v>
      </c>
      <c r="L6146" s="444">
        <f t="shared" ca="1" si="222"/>
        <v>-625315435348334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-625315435348334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-2605480980618.0581</v>
      </c>
      <c r="L6147" s="444">
        <f t="shared" ca="1" si="222"/>
        <v>-627920916328952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-627920916328952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-2616337151370.6333</v>
      </c>
      <c r="L6148" s="444">
        <f t="shared" ca="1" si="222"/>
        <v>-630537253480322.63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-630537253480322.63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-2627238556168.0107</v>
      </c>
      <c r="L6149" s="444">
        <f t="shared" ca="1" si="222"/>
        <v>-633164492036490.63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-633164492036490.63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-2638185383485.3774</v>
      </c>
      <c r="L6150" s="444">
        <f t="shared" ca="1" si="222"/>
        <v>-635802677419976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-635802677419976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-2649177822583.2334</v>
      </c>
      <c r="L6151" s="444">
        <f t="shared" ca="1" si="222"/>
        <v>-638451855242559.25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-638451855242559.25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-2660216063510.6636</v>
      </c>
      <c r="L6152" s="444">
        <f t="shared" ca="1" si="222"/>
        <v>-641112071306069.88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-641112071306069.88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-2671300297108.6245</v>
      </c>
      <c r="L6153" s="444">
        <f t="shared" ca="1" si="222"/>
        <v>-643783371603178.5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-643783371603178.5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-2682430715013.2437</v>
      </c>
      <c r="L6154" s="444">
        <f t="shared" ca="1" si="222"/>
        <v>-646465802318191.75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-646465802318191.75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-2693607509659.1323</v>
      </c>
      <c r="L6155" s="444">
        <f t="shared" ca="1" si="222"/>
        <v>-649159409827850.88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-649159409827850.88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-2704830874282.7119</v>
      </c>
      <c r="L6156" s="444">
        <f t="shared" ca="1" si="222"/>
        <v>-651864240702133.63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-651864240702133.63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-2716101002925.5566</v>
      </c>
      <c r="L6157" s="444">
        <f t="shared" ca="1" si="222"/>
        <v>-654580341705059.13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-654580341705059.13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-2727418090437.7461</v>
      </c>
      <c r="L6158" s="444">
        <f t="shared" ca="1" si="222"/>
        <v>-657307759795496.88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-657307759795496.88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-2738782332481.2368</v>
      </c>
      <c r="L6159" s="444">
        <f t="shared" ca="1" si="222"/>
        <v>-660046542127978.13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-660046542127978.13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-2750193925533.2422</v>
      </c>
      <c r="L6160" s="444">
        <f t="shared" ca="1" si="222"/>
        <v>-662796736053511.38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-662796736053511.38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-2761653066889.6309</v>
      </c>
      <c r="L6161" s="444">
        <f t="shared" ca="1" si="222"/>
        <v>-665558389120401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-665558389120401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-2773159954668.3374</v>
      </c>
      <c r="L6162" s="444">
        <f t="shared" ca="1" si="222"/>
        <v>-668331549075069.38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-668331549075069.38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-2784714787812.7891</v>
      </c>
      <c r="L6163" s="444">
        <f t="shared" ca="1" si="222"/>
        <v>-671116263862882.13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-671116263862882.13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-2796317766095.3423</v>
      </c>
      <c r="L6164" s="444">
        <f t="shared" ca="1" si="222"/>
        <v>-673912581628977.5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-673912581628977.5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-2807969090120.7397</v>
      </c>
      <c r="L6165" s="444">
        <f t="shared" ca="1" si="222"/>
        <v>-676720550719098.25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-676720550719098.25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-2819668961329.5762</v>
      </c>
      <c r="L6166" s="444">
        <f t="shared" ca="1" si="222"/>
        <v>-679540219680427.88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-679540219680427.88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-2831417582001.7827</v>
      </c>
      <c r="L6167" s="444">
        <f t="shared" ca="1" si="222"/>
        <v>-682371637262429.63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-682371637262429.63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-2843215155260.1235</v>
      </c>
      <c r="L6168" s="444">
        <f t="shared" ca="1" si="222"/>
        <v>-685214852417689.75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-685214852417689.75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-2855061885073.707</v>
      </c>
      <c r="L6169" s="444">
        <f t="shared" ca="1" si="222"/>
        <v>-688069914302763.5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-688069914302763.5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-2866957976261.5146</v>
      </c>
      <c r="L6170" s="444">
        <f t="shared" ca="1" si="222"/>
        <v>-690936872279025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-690936872279025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-2878903634495.9375</v>
      </c>
      <c r="L6171" s="444">
        <f t="shared" ca="1" si="222"/>
        <v>-693815775913521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-693815775913521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-2890899066306.3374</v>
      </c>
      <c r="L6172" s="444">
        <f t="shared" ca="1" si="222"/>
        <v>-696706674979827.38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-696706674979827.38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-2902944479082.6143</v>
      </c>
      <c r="L6173" s="444">
        <f t="shared" ca="1" si="222"/>
        <v>-699609619458910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-699609619458910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-2915040081078.7915</v>
      </c>
      <c r="L6174" s="444">
        <f t="shared" ca="1" si="222"/>
        <v>-702524659539988.75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-702524659539988.75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-2927186081416.6196</v>
      </c>
      <c r="L6175" s="444">
        <f t="shared" ca="1" si="222"/>
        <v>-705451845621405.38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-705451845621405.38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-2939382690089.189</v>
      </c>
      <c r="L6176" s="444">
        <f t="shared" ca="1" si="222"/>
        <v>-708391228311494.63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-708391228311494.63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-2951630117964.561</v>
      </c>
      <c r="L6177" s="444">
        <f t="shared" ca="1" si="222"/>
        <v>-711342858429459.13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-711342858429459.13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-2963928576789.4131</v>
      </c>
      <c r="L6178" s="444">
        <f t="shared" ca="1" si="222"/>
        <v>-714306787006248.5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-714306787006248.5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-2976278279192.7021</v>
      </c>
      <c r="L6179" s="444">
        <f t="shared" ca="1" si="222"/>
        <v>-717283065285441.25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-717283065285441.25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-2988679438689.3384</v>
      </c>
      <c r="L6180" s="444">
        <f t="shared" ca="1" si="222"/>
        <v>-720271744724130.63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-720271744724130.63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-3001132269683.8774</v>
      </c>
      <c r="L6181" s="444">
        <f t="shared" ca="1" si="222"/>
        <v>-723272876993814.5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-723272876993814.5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-3013636987474.2271</v>
      </c>
      <c r="L6182" s="444">
        <f t="shared" ca="1" si="222"/>
        <v>-726286513981288.75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-726286513981288.75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-3026193808255.3696</v>
      </c>
      <c r="L6183" s="444">
        <f t="shared" ca="1" si="222"/>
        <v>-729312707789544.13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-729312707789544.13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-3038802949123.1006</v>
      </c>
      <c r="L6184" s="444">
        <f t="shared" ca="1" si="222"/>
        <v>-732351510738667.25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-732351510738667.25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-3051464628077.7803</v>
      </c>
      <c r="L6185" s="444">
        <f t="shared" ca="1" si="222"/>
        <v>-735402975366745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-735402975366745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-3064179064028.104</v>
      </c>
      <c r="L6186" s="444">
        <f t="shared" ca="1" si="222"/>
        <v>-738467154430773.13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-738467154430773.13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-3076946476794.8882</v>
      </c>
      <c r="L6187" s="444">
        <f t="shared" ca="1" si="222"/>
        <v>-741544100907568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-741544100907568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-3089767087114.8667</v>
      </c>
      <c r="L6188" s="444">
        <f t="shared" ca="1" si="222"/>
        <v>-744633867994682.88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-744633867994682.88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-3102641116644.5117</v>
      </c>
      <c r="L6189" s="444">
        <f t="shared" ca="1" si="222"/>
        <v>-747736509111327.38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-747736509111327.38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-3115568787963.8643</v>
      </c>
      <c r="L6190" s="444">
        <f t="shared" ca="1" si="222"/>
        <v>-750852077899291.25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-750852077899291.25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-3128550324580.3804</v>
      </c>
      <c r="L6191" s="444">
        <f t="shared" ca="1" si="222"/>
        <v>-753980628223871.63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-753980628223871.63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-3141585950932.7983</v>
      </c>
      <c r="L6192" s="444">
        <f t="shared" ca="1" si="222"/>
        <v>-757122214174804.38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-757122214174804.38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-3154675892395.0181</v>
      </c>
      <c r="L6193" s="444">
        <f t="shared" ca="1" si="222"/>
        <v>-760276890067199.38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-760276890067199.38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-3167820375279.9976</v>
      </c>
      <c r="L6194" s="444">
        <f t="shared" ca="1" si="222"/>
        <v>-763444710442479.38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-763444710442479.38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-3181019626843.6641</v>
      </c>
      <c r="L6195" s="444">
        <f t="shared" ca="1" si="222"/>
        <v>-766625730069323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-766625730069323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-3194273875288.8457</v>
      </c>
      <c r="L6196" s="444">
        <f t="shared" ca="1" si="222"/>
        <v>-769820003944611.88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-769820003944611.88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-3207583349769.2163</v>
      </c>
      <c r="L6197" s="444">
        <f t="shared" ca="1" si="222"/>
        <v>-773027587294381.13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-773027587294381.13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-3220948280393.2549</v>
      </c>
      <c r="L6198" s="444">
        <f t="shared" ca="1" si="222"/>
        <v>-776248535574774.38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-776248535574774.38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-3234368898228.2266</v>
      </c>
      <c r="L6199" s="444">
        <f t="shared" ca="1" si="222"/>
        <v>-779482904473002.63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-779482904473002.63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-3247845435304.1777</v>
      </c>
      <c r="L6200" s="444">
        <f t="shared" ca="1" si="222"/>
        <v>-782730749908306.75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-782730749908306.75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-3261378124617.9448</v>
      </c>
      <c r="L6201" s="444">
        <f t="shared" ca="1" si="222"/>
        <v>-785992128032924.75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-785992128032924.75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-3274967200137.1865</v>
      </c>
      <c r="L6202" s="444">
        <f t="shared" ca="1" si="222"/>
        <v>-789267095233061.88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-789267095233061.88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-3288612896804.4243</v>
      </c>
      <c r="L6203" s="444">
        <f t="shared" ca="1" si="222"/>
        <v>-792555708129866.25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-792555708129866.25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-3302315450541.1094</v>
      </c>
      <c r="L6204" s="444">
        <f t="shared" ca="1" si="222"/>
        <v>-795858023580407.38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-795858023580407.38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-3316075098251.6973</v>
      </c>
      <c r="L6205" s="444">
        <f t="shared" ca="1" si="222"/>
        <v>-799174098678659.13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-799174098678659.13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-3329892077827.7461</v>
      </c>
      <c r="L6206" s="444">
        <f t="shared" ca="1" si="222"/>
        <v>-802503990756486.88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-802503990756486.88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-3343766628152.0288</v>
      </c>
      <c r="L6207" s="444">
        <f t="shared" ca="1" si="222"/>
        <v>-805847757384638.88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-805847757384638.88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-3357698989102.6621</v>
      </c>
      <c r="L6208" s="444">
        <f t="shared" ca="1" si="222"/>
        <v>-809205456373741.5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-809205456373741.5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-3371689401557.2563</v>
      </c>
      <c r="L6209" s="444">
        <f t="shared" ca="1" si="222"/>
        <v>-812577145775298.75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-812577145775298.75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-3385738107397.0781</v>
      </c>
      <c r="L6210" s="444">
        <f t="shared" ca="1" si="222"/>
        <v>-815962883882695.88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-815962883882695.88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-3399845349511.2329</v>
      </c>
      <c r="L6211" s="444">
        <f t="shared" ca="1" si="222"/>
        <v>-819362729232207.13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-819362729232207.13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-3414011371800.8628</v>
      </c>
      <c r="L6212" s="444">
        <f t="shared" ca="1" si="222"/>
        <v>-822776740604008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-822776740604008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-3428236419183.3667</v>
      </c>
      <c r="L6213" s="444">
        <f t="shared" ca="1" si="222"/>
        <v>-826204977023191.38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-826204977023191.38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-3442520737596.6309</v>
      </c>
      <c r="L6214" s="444">
        <f t="shared" ca="1" si="222"/>
        <v>-829647497760788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-829647497760788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-3456864574003.2832</v>
      </c>
      <c r="L6215" s="444">
        <f t="shared" ca="1" si="222"/>
        <v>-833104362334791.25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-833104362334791.25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-3471268176394.9634</v>
      </c>
      <c r="L6216" s="444">
        <f t="shared" ca="1" si="222"/>
        <v>-836575630511186.25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-836575630511186.25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-3485731793796.6094</v>
      </c>
      <c r="L6217" s="444">
        <f t="shared" ca="1" si="222"/>
        <v>-840061362304982.88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-840061362304982.88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-3500255676270.7617</v>
      </c>
      <c r="L6218" s="444">
        <f t="shared" ca="1" si="222"/>
        <v>-843561617981253.63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-843561617981253.63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-3514840074921.8901</v>
      </c>
      <c r="L6219" s="444">
        <f t="shared" ca="1" si="222"/>
        <v>-847076458056175.5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-847076458056175.5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-3529485241900.731</v>
      </c>
      <c r="L6220" s="444">
        <f t="shared" ca="1" si="222"/>
        <v>-850605943298076.25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-850605943298076.25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-3544191430408.6509</v>
      </c>
      <c r="L6221" s="444">
        <f t="shared" ca="1" si="222"/>
        <v>-854150134728484.88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-854150134728484.88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-3558958894702.02</v>
      </c>
      <c r="L6222" s="444">
        <f t="shared" ca="1" si="222"/>
        <v>-857709093623186.88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-857709093623186.88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-3573787890096.6118</v>
      </c>
      <c r="L6223" s="444">
        <f t="shared" ca="1" si="222"/>
        <v>-861282881513283.5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-861282881513283.5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-3588678672972.0146</v>
      </c>
      <c r="L6224" s="444">
        <f t="shared" ca="1" si="222"/>
        <v>-864871560186255.5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-864871560186255.5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-3603631500776.0645</v>
      </c>
      <c r="L6225" s="444">
        <f t="shared" ca="1" si="222"/>
        <v>-868475191687031.63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-868475191687031.63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-3618646632029.2983</v>
      </c>
      <c r="L6226" s="444">
        <f t="shared" ca="1" si="222"/>
        <v>-872093838319060.88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-872093838319060.88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-3633724326329.4204</v>
      </c>
      <c r="L6227" s="444">
        <f t="shared" ca="1" si="222"/>
        <v>-875727562645390.25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-875727562645390.25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-3648864844355.7925</v>
      </c>
      <c r="L6228" s="444">
        <f t="shared" ca="1" si="222"/>
        <v>-879376427489746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-879376427489746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-3664068447873.9414</v>
      </c>
      <c r="L6229" s="444">
        <f t="shared" ca="1" si="222"/>
        <v>-883040495937620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-883040495937620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-3679335399740.0835</v>
      </c>
      <c r="L6230" s="444">
        <f t="shared" ca="1" si="222"/>
        <v>-886719831337360.13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-886719831337360.13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-3694665963905.667</v>
      </c>
      <c r="L6231" s="444">
        <f t="shared" ca="1" si="222"/>
        <v>-890414497301265.75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-890414497301265.75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-3710060405421.9404</v>
      </c>
      <c r="L6232" s="444">
        <f t="shared" ca="1" si="222"/>
        <v>-894124557706687.75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-894124557706687.75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-3725518990444.5322</v>
      </c>
      <c r="L6233" s="444">
        <f t="shared" ca="1" si="222"/>
        <v>-897850076697132.25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-897850076697132.25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-3741041986238.0508</v>
      </c>
      <c r="L6234" s="444">
        <f t="shared" ca="1" si="222"/>
        <v>-901591118683370.25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-901591118683370.25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-3756629661180.709</v>
      </c>
      <c r="L6235" s="444">
        <f t="shared" ca="1" si="222"/>
        <v>-905347748344551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-905347748344551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-3772282284768.9624</v>
      </c>
      <c r="L6236" s="444">
        <f t="shared" ca="1" si="222"/>
        <v>-909120030629320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-909120030629320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-3788000127622.166</v>
      </c>
      <c r="L6237" s="444">
        <f t="shared" ca="1" si="222"/>
        <v>-912908030756942.13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-912908030756942.13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-3803783461487.2588</v>
      </c>
      <c r="L6238" s="444">
        <f t="shared" ca="1" si="222"/>
        <v>-916711814218429.38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-916711814218429.38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-3819632559243.4556</v>
      </c>
      <c r="L6239" s="444">
        <f t="shared" ca="1" si="222"/>
        <v>-920531446777672.88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-920531446777672.88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-3835547694906.9702</v>
      </c>
      <c r="L6240" s="444">
        <f t="shared" ca="1" si="222"/>
        <v>-924366994472579.88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-924366994472579.88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-3851529143635.75</v>
      </c>
      <c r="L6241" s="444">
        <f t="shared" ca="1" si="222"/>
        <v>-928218523616215.63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-928218523616215.63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-3867577181734.2324</v>
      </c>
      <c r="L6242" s="444">
        <f t="shared" ca="1" si="222"/>
        <v>-932086100797949.88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-932086100797949.88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-3883692086658.1245</v>
      </c>
      <c r="L6243" s="444">
        <f t="shared" ca="1" si="222"/>
        <v>-935969792884608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-935969792884608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-3899874137019.1997</v>
      </c>
      <c r="L6244" s="444">
        <f t="shared" ca="1" si="222"/>
        <v>-939869667021627.25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-939869667021627.25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-3916123612590.1133</v>
      </c>
      <c r="L6245" s="444">
        <f t="shared" ca="1" si="222"/>
        <v>-943785790634217.38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-943785790634217.38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-3932440794309.2388</v>
      </c>
      <c r="L6246" s="444">
        <f t="shared" ca="1" si="222"/>
        <v>-947718231428526.63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-947718231428526.63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-3948825964285.5273</v>
      </c>
      <c r="L6247" s="444">
        <f t="shared" ca="1" si="222"/>
        <v>-951667057392812.13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-951667057392812.13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-3965279405803.3838</v>
      </c>
      <c r="L6248" s="444">
        <f t="shared" ca="1" si="222"/>
        <v>-955632336798615.5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-955632336798615.5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-3981801403327.5645</v>
      </c>
      <c r="L6249" s="444">
        <f t="shared" ca="1" si="222"/>
        <v>-959614138201943.13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-959614138201943.13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-3998392242508.0967</v>
      </c>
      <c r="L6250" s="444">
        <f t="shared" ca="1" si="222"/>
        <v>-963612530444451.25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3643778.2833636003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54.583333333333336</v>
      </c>
      <c r="C4" s="463">
        <f ca="1">(SUMIFS(H:H,I:I,"&gt;0",L:L,"&lt;0"))</f>
        <v>655</v>
      </c>
      <c r="D4" s="456">
        <f t="array" aca="1" ref="D4" ca="1">INDEX(N:N,MATCH(C4,H:H,0),0)</f>
        <v>71194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3643778.2833636003</v>
      </c>
      <c r="C8" s="447">
        <f t="shared" ref="C8:C71" si="0">SUMIF(G:G,A8,J:J)</f>
        <v>0</v>
      </c>
      <c r="D8" s="447">
        <f ca="1">SUMIF(G:G,1,K:K)</f>
        <v>186422.61243712553</v>
      </c>
      <c r="E8" s="447">
        <f t="shared" ref="E8:E71" ca="1" si="1">B8-C8+D8</f>
        <v>3830200.8958007256</v>
      </c>
      <c r="F8" s="431"/>
      <c r="G8" s="459">
        <v>1</v>
      </c>
      <c r="H8" s="459">
        <v>1</v>
      </c>
      <c r="I8" s="444">
        <f ca="1">B1</f>
        <v>3643778.2833636003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15182.409514015</v>
      </c>
      <c r="L8" s="444">
        <f t="shared" ref="L8:L262" ca="1" si="3">I8-J8+K8</f>
        <v>3658960.6928776153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3830200.8958007256</v>
      </c>
      <c r="C9" s="447">
        <f t="shared" si="0"/>
        <v>0</v>
      </c>
      <c r="D9" s="447">
        <f ca="1">SUMIF(G:G,2,K:K)</f>
        <v>195960.34709747977</v>
      </c>
      <c r="E9" s="447">
        <f t="shared" ca="1" si="1"/>
        <v>4026161.2428982053</v>
      </c>
      <c r="F9" s="431"/>
      <c r="G9" s="459">
        <v>1</v>
      </c>
      <c r="H9" s="459">
        <v>2</v>
      </c>
      <c r="I9" s="444">
        <f t="shared" ref="I9:I263" ca="1" si="5">L8</f>
        <v>3658960.6928776153</v>
      </c>
      <c r="J9" s="444">
        <f t="array" ref="J9">IFERROR(INDEX('Retirement Calculator'!K:K,MATCH('Lorri 401b'!N9,'Retirement Calculator'!A:A,0),0),0)</f>
        <v>0</v>
      </c>
      <c r="K9" s="444">
        <f t="shared" ca="1" si="2"/>
        <v>15245.669553656729</v>
      </c>
      <c r="L9" s="444">
        <f t="shared" ca="1" si="3"/>
        <v>3674206.3624312719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4026161.2428982053</v>
      </c>
      <c r="C10" s="447">
        <f t="shared" si="0"/>
        <v>0</v>
      </c>
      <c r="D10" s="447">
        <f ca="1">SUMIF(G:G,3,K:K)</f>
        <v>205986.05036454997</v>
      </c>
      <c r="E10" s="447">
        <f t="shared" ca="1" si="1"/>
        <v>4232147.2932627555</v>
      </c>
      <c r="F10" s="431"/>
      <c r="G10" s="459">
        <v>1</v>
      </c>
      <c r="H10" s="459">
        <v>3</v>
      </c>
      <c r="I10" s="444">
        <f t="shared" ca="1" si="5"/>
        <v>3674206.3624312719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15309.193176796965</v>
      </c>
      <c r="L10" s="444">
        <f t="shared" ca="1" si="3"/>
        <v>3689515.5556080691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4232147.2932627555</v>
      </c>
      <c r="C11" s="447">
        <f t="shared" si="0"/>
        <v>0</v>
      </c>
      <c r="D11" s="447">
        <f ca="1">SUMIF(G:G,4,K:K)</f>
        <v>216524.68763836269</v>
      </c>
      <c r="E11" s="447">
        <f t="shared" ca="1" si="1"/>
        <v>4448671.9809011184</v>
      </c>
      <c r="F11" s="431"/>
      <c r="G11" s="459">
        <v>1</v>
      </c>
      <c r="H11" s="459">
        <v>4</v>
      </c>
      <c r="I11" s="444">
        <f t="shared" ca="1" si="5"/>
        <v>3689515.5556080691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15372.981481700288</v>
      </c>
      <c r="L11" s="444">
        <f t="shared" ca="1" si="3"/>
        <v>3704888.5370897693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4448671.9809011184</v>
      </c>
      <c r="C12" s="447">
        <f t="shared" si="0"/>
        <v>0</v>
      </c>
      <c r="D12" s="447">
        <f ca="1">SUMIF(G:G,5,K:K)</f>
        <v>227602.50159619085</v>
      </c>
      <c r="E12" s="447">
        <f t="shared" ca="1" si="1"/>
        <v>4676274.4824973093</v>
      </c>
      <c r="F12" s="431"/>
      <c r="G12" s="459">
        <v>1</v>
      </c>
      <c r="H12" s="459">
        <v>5</v>
      </c>
      <c r="I12" s="444">
        <f t="shared" ca="1" si="5"/>
        <v>3704888.5370897693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15437.035571207372</v>
      </c>
      <c r="L12" s="444">
        <f t="shared" ca="1" si="3"/>
        <v>3720325.5726609766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4676274.4824973093</v>
      </c>
      <c r="C13" s="447">
        <f t="shared" si="0"/>
        <v>116996.01957289393</v>
      </c>
      <c r="D13" s="447">
        <f ca="1">SUMIF(G:G,6,K:K)</f>
        <v>237776.47714013275</v>
      </c>
      <c r="E13" s="447">
        <f t="shared" ca="1" si="1"/>
        <v>4797054.9400645476</v>
      </c>
      <c r="F13" s="431"/>
      <c r="G13" s="459">
        <v>1</v>
      </c>
      <c r="H13" s="459">
        <v>6</v>
      </c>
      <c r="I13" s="444">
        <f t="shared" ca="1" si="5"/>
        <v>3720325.5726609766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15501.35655275407</v>
      </c>
      <c r="L13" s="444">
        <f t="shared" ca="1" si="3"/>
        <v>3735826.9292137306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4797054.9400645476</v>
      </c>
      <c r="C14" s="447">
        <f t="shared" si="0"/>
        <v>280790.44697494537</v>
      </c>
      <c r="D14" s="447">
        <f ca="1">SUMIF(G:G,7,K:K)</f>
        <v>237704.29078443252</v>
      </c>
      <c r="E14" s="447">
        <f t="shared" ca="1" si="1"/>
        <v>4753968.7838740349</v>
      </c>
      <c r="F14" s="431"/>
      <c r="G14" s="459">
        <v>1</v>
      </c>
      <c r="H14" s="459">
        <v>7</v>
      </c>
      <c r="I14" s="444">
        <f t="shared" ca="1" si="5"/>
        <v>3735826.9292137306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15565.945538390544</v>
      </c>
      <c r="L14" s="444">
        <f t="shared" ca="1" si="3"/>
        <v>3751392.874752121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4753968.7838740349</v>
      </c>
      <c r="C15" s="447">
        <f t="shared" si="0"/>
        <v>280790.44697494537</v>
      </c>
      <c r="D15" s="447">
        <f ca="1">SUMIF(G:G,8,K:K)</f>
        <v>235499.9212612971</v>
      </c>
      <c r="E15" s="447">
        <f t="shared" ca="1" si="1"/>
        <v>4708678.2581603872</v>
      </c>
      <c r="F15" s="431"/>
      <c r="G15" s="459">
        <v>1</v>
      </c>
      <c r="H15" s="459">
        <v>8</v>
      </c>
      <c r="I15" s="444">
        <f t="shared" ca="1" si="5"/>
        <v>3751392.874752121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15630.803644800504</v>
      </c>
      <c r="L15" s="444">
        <f t="shared" ca="1" si="3"/>
        <v>3767023.6783969216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4708678.2581603872</v>
      </c>
      <c r="C16" s="447">
        <f t="shared" si="0"/>
        <v>261607.54257494543</v>
      </c>
      <c r="D16" s="447">
        <f ca="1">SUMIF(G:G,9,K:K)</f>
        <v>233669.06821309676</v>
      </c>
      <c r="E16" s="447">
        <f t="shared" ca="1" si="1"/>
        <v>4680739.7837985381</v>
      </c>
      <c r="F16" s="431"/>
      <c r="G16" s="459">
        <v>1</v>
      </c>
      <c r="H16" s="459">
        <v>9</v>
      </c>
      <c r="I16" s="444">
        <f t="shared" ca="1" si="5"/>
        <v>3767023.6783969216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15695.931993320506</v>
      </c>
      <c r="L16" s="444">
        <f t="shared" ca="1" si="3"/>
        <v>3782719.6103902422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4680739.7837985381</v>
      </c>
      <c r="C17" s="447">
        <f t="shared" si="0"/>
        <v>259863.64217494545</v>
      </c>
      <c r="D17" s="447">
        <f ca="1">SUMIF(G:G,10,K:K)</f>
        <v>232328.90409500539</v>
      </c>
      <c r="E17" s="447">
        <f t="shared" ca="1" si="1"/>
        <v>4653205.0457185982</v>
      </c>
      <c r="F17" s="431"/>
      <c r="G17" s="459">
        <v>1</v>
      </c>
      <c r="H17" s="459">
        <v>10</v>
      </c>
      <c r="I17" s="444">
        <f t="shared" ca="1" si="5"/>
        <v>3782719.6103902422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15761.331709959341</v>
      </c>
      <c r="L17" s="444">
        <f t="shared" ca="1" si="3"/>
        <v>3798480.9421002017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4653205.0457185982</v>
      </c>
      <c r="C18" s="447">
        <f t="shared" si="0"/>
        <v>259863.64217494545</v>
      </c>
      <c r="D18" s="447">
        <f ca="1">SUMIF(G:G,11,K:K)</f>
        <v>230920.17463715945</v>
      </c>
      <c r="E18" s="447">
        <f t="shared" ca="1" si="1"/>
        <v>4624261.5781808123</v>
      </c>
      <c r="F18" s="431"/>
      <c r="G18" s="459">
        <v>1</v>
      </c>
      <c r="H18" s="459">
        <v>11</v>
      </c>
      <c r="I18" s="444">
        <f t="shared" ca="1" si="5"/>
        <v>3798480.9421002017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15827.003925417506</v>
      </c>
      <c r="L18" s="444">
        <f t="shared" ca="1" si="3"/>
        <v>3814307.9460256193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4624261.5781808123</v>
      </c>
      <c r="C19" s="447">
        <f t="shared" si="0"/>
        <v>259863.64217494545</v>
      </c>
      <c r="D19" s="447">
        <f ca="1">SUMIF(G:G,12,K:K)</f>
        <v>229439.37190664819</v>
      </c>
      <c r="E19" s="447">
        <f t="shared" ca="1" si="1"/>
        <v>4593837.3079125155</v>
      </c>
      <c r="F19" s="431"/>
      <c r="G19" s="459">
        <v>1</v>
      </c>
      <c r="H19" s="459">
        <v>12</v>
      </c>
      <c r="I19" s="444">
        <f t="shared" ca="1" si="5"/>
        <v>3814307.9460256193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15892.949775106745</v>
      </c>
      <c r="L19" s="444">
        <f t="shared" ca="1" si="3"/>
        <v>3830200.895800726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4593837.3079125155</v>
      </c>
      <c r="C20" s="447">
        <f t="shared" si="0"/>
        <v>259863.64217494545</v>
      </c>
      <c r="D20" s="447">
        <f ca="1">SUMIF(G:G,13,K:K)</f>
        <v>227882.80849805559</v>
      </c>
      <c r="E20" s="447">
        <f t="shared" ca="1" si="1"/>
        <v>4561856.4742356259</v>
      </c>
      <c r="F20" s="431"/>
      <c r="G20" s="459">
        <v>2</v>
      </c>
      <c r="H20" s="459">
        <v>13</v>
      </c>
      <c r="I20" s="444">
        <f t="shared" ca="1" si="5"/>
        <v>3830200.895800726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15959.170399169692</v>
      </c>
      <c r="L20" s="444">
        <f t="shared" ca="1" si="3"/>
        <v>3846160.0661998959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4561856.4742356259</v>
      </c>
      <c r="C21" s="447">
        <f t="shared" si="0"/>
        <v>259863.64217494545</v>
      </c>
      <c r="D21" s="447">
        <f ca="1">SUMIF(G:G,14,K:K)</f>
        <v>226246.60835130609</v>
      </c>
      <c r="E21" s="447">
        <f t="shared" ca="1" si="1"/>
        <v>4528239.4404119868</v>
      </c>
      <c r="F21" s="431"/>
      <c r="G21" s="459">
        <v>2</v>
      </c>
      <c r="H21" s="459">
        <v>14</v>
      </c>
      <c r="I21" s="444">
        <f t="shared" ca="1" si="5"/>
        <v>3846160.0661998959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16025.666942499569</v>
      </c>
      <c r="L21" s="444">
        <f t="shared" ca="1" si="3"/>
        <v>3862185.7331423955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4528239.4404119868</v>
      </c>
      <c r="C22" s="447">
        <f t="shared" si="0"/>
        <v>259863.64217494545</v>
      </c>
      <c r="D22" s="447">
        <f ca="1">SUMIF(G:G,15,K:K)</f>
        <v>224526.69709973448</v>
      </c>
      <c r="E22" s="447">
        <f t="shared" ca="1" si="1"/>
        <v>4492902.4953367757</v>
      </c>
      <c r="F22" s="431"/>
      <c r="G22" s="459">
        <v>2</v>
      </c>
      <c r="H22" s="459">
        <v>15</v>
      </c>
      <c r="I22" s="444">
        <f t="shared" ca="1" si="5"/>
        <v>3862185.7331423955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16092.440554759982</v>
      </c>
      <c r="L22" s="444">
        <f t="shared" ca="1" si="3"/>
        <v>3878278.1736971554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4492902.4953367757</v>
      </c>
      <c r="C23" s="447">
        <f t="shared" si="0"/>
        <v>259863.64217494545</v>
      </c>
      <c r="D23" s="447">
        <f ca="1">SUMIF(G:G,16,K:K)</f>
        <v>222718.79192434435</v>
      </c>
      <c r="E23" s="447">
        <f t="shared" ca="1" si="1"/>
        <v>4455757.6450861748</v>
      </c>
      <c r="F23" s="431"/>
      <c r="G23" s="459">
        <v>2</v>
      </c>
      <c r="H23" s="459">
        <v>16</v>
      </c>
      <c r="I23" s="444">
        <f t="shared" ca="1" si="5"/>
        <v>3878278.1736971554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16159.492390404814</v>
      </c>
      <c r="L23" s="444">
        <f t="shared" ca="1" si="3"/>
        <v>3894437.6660875604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4455757.6450861748</v>
      </c>
      <c r="C24" s="447">
        <f t="shared" si="0"/>
        <v>259863.64217494545</v>
      </c>
      <c r="D24" s="447">
        <f ca="1">SUMIF(G:G,17,K:K)</f>
        <v>220818.3908889911</v>
      </c>
      <c r="E24" s="447">
        <f t="shared" ca="1" si="1"/>
        <v>4416712.3938002205</v>
      </c>
      <c r="F24" s="431"/>
      <c r="G24" s="459">
        <v>2</v>
      </c>
      <c r="H24" s="459">
        <v>17</v>
      </c>
      <c r="I24" s="444">
        <f t="shared" ca="1" si="5"/>
        <v>3894437.6660875604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16226.823608698165</v>
      </c>
      <c r="L24" s="444">
        <f t="shared" ca="1" si="3"/>
        <v>3910664.4896962587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4416712.3938002205</v>
      </c>
      <c r="C25" s="447">
        <f t="shared" si="0"/>
        <v>259863.64217494545</v>
      </c>
      <c r="D25" s="447">
        <f ca="1">SUMIF(G:G,18,K:K)</f>
        <v>218820.76172993283</v>
      </c>
      <c r="E25" s="447">
        <f t="shared" ca="1" si="1"/>
        <v>4375669.5133552076</v>
      </c>
      <c r="F25" s="431"/>
      <c r="G25" s="459">
        <v>2</v>
      </c>
      <c r="H25" s="459">
        <v>18</v>
      </c>
      <c r="I25" s="444">
        <f t="shared" ca="1" si="5"/>
        <v>3910664.4896962587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16294.435373734412</v>
      </c>
      <c r="L25" s="444">
        <f t="shared" ca="1" si="3"/>
        <v>3926958.9250699929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4375669.5133552076</v>
      </c>
      <c r="C26" s="447">
        <f t="shared" si="0"/>
        <v>259863.64217494545</v>
      </c>
      <c r="D26" s="447">
        <f ca="1">SUMIF(G:G,19,K:K)</f>
        <v>216720.93007183319</v>
      </c>
      <c r="E26" s="447">
        <f t="shared" ca="1" si="1"/>
        <v>4332526.801252096</v>
      </c>
      <c r="F26" s="431"/>
      <c r="G26" s="459">
        <v>2</v>
      </c>
      <c r="H26" s="459">
        <v>19</v>
      </c>
      <c r="I26" s="444">
        <f t="shared" ca="1" si="5"/>
        <v>3926958.9250699929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16362.328854458303</v>
      </c>
      <c r="L26" s="444">
        <f t="shared" ca="1" si="3"/>
        <v>3943321.2539244513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4332526.801252096</v>
      </c>
      <c r="C27" s="447">
        <f t="shared" si="0"/>
        <v>259863.64217494545</v>
      </c>
      <c r="D27" s="447">
        <f ca="1">SUMIF(G:G,20,K:K)</f>
        <v>214513.66704087294</v>
      </c>
      <c r="E27" s="447">
        <f t="shared" ca="1" si="1"/>
        <v>4287176.8261180241</v>
      </c>
      <c r="F27" s="431"/>
      <c r="G27" s="459">
        <v>2</v>
      </c>
      <c r="H27" s="459">
        <v>20</v>
      </c>
      <c r="I27" s="444">
        <f t="shared" ca="1" si="5"/>
        <v>3943321.2539244513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16430.505224685214</v>
      </c>
      <c r="L27" s="444">
        <f t="shared" ca="1" si="3"/>
        <v>3959751.7591491365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4287176.8261180241</v>
      </c>
      <c r="C28" s="447">
        <f t="shared" si="0"/>
        <v>259863.64217494545</v>
      </c>
      <c r="D28" s="447">
        <f ca="1">SUMIF(G:G,21,K:K)</f>
        <v>212193.47624412476</v>
      </c>
      <c r="E28" s="447">
        <f t="shared" ca="1" si="1"/>
        <v>4239506.6601872034</v>
      </c>
      <c r="F28" s="431"/>
      <c r="G28" s="459">
        <v>2</v>
      </c>
      <c r="H28" s="459">
        <v>21</v>
      </c>
      <c r="I28" s="444">
        <f t="shared" ca="1" si="5"/>
        <v>3959751.7591491365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16498.965663121402</v>
      </c>
      <c r="L28" s="444">
        <f t="shared" ca="1" si="3"/>
        <v>3976250.724812258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4239506.6601872034</v>
      </c>
      <c r="C29" s="447">
        <f t="shared" si="0"/>
        <v>259863.64217494545</v>
      </c>
      <c r="D29" s="447">
        <f ca="1">SUMIF(G:G,22,K:K)</f>
        <v>209754.58008276703</v>
      </c>
      <c r="E29" s="447">
        <f t="shared" ca="1" si="1"/>
        <v>4189397.5980950254</v>
      </c>
      <c r="F29" s="431"/>
      <c r="G29" s="459">
        <v>2</v>
      </c>
      <c r="H29" s="459">
        <v>22</v>
      </c>
      <c r="I29" s="444">
        <f t="shared" ca="1" si="5"/>
        <v>3976250.724812258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16567.711353384409</v>
      </c>
      <c r="L29" s="444">
        <f t="shared" ca="1" si="3"/>
        <v>3992818.4361656425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4189397.5980950254</v>
      </c>
      <c r="C30" s="447">
        <f t="shared" si="0"/>
        <v>259863.64217494545</v>
      </c>
      <c r="D30" s="447">
        <f ca="1">SUMIF(G:G,23,K:K)</f>
        <v>207190.90536505758</v>
      </c>
      <c r="E30" s="447">
        <f t="shared" ca="1" si="1"/>
        <v>4136724.8612851375</v>
      </c>
      <c r="F30" s="431"/>
      <c r="G30" s="459">
        <v>2</v>
      </c>
      <c r="H30" s="459">
        <v>23</v>
      </c>
      <c r="I30" s="444">
        <f t="shared" ca="1" si="5"/>
        <v>3992818.4361656425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16636.743484023511</v>
      </c>
      <c r="L30" s="444">
        <f t="shared" ca="1" si="3"/>
        <v>4009455.179649666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4136724.8612851375</v>
      </c>
      <c r="C31" s="447">
        <f t="shared" si="0"/>
        <v>259863.64217494545</v>
      </c>
      <c r="D31" s="447">
        <f ca="1">SUMIF(G:G,24,K:K)</f>
        <v>204496.06818323873</v>
      </c>
      <c r="E31" s="447">
        <f t="shared" ca="1" si="1"/>
        <v>4081357.2872934304</v>
      </c>
      <c r="F31" s="431"/>
      <c r="G31" s="459">
        <v>2</v>
      </c>
      <c r="H31" s="459">
        <v>24</v>
      </c>
      <c r="I31" s="444">
        <f t="shared" ca="1" si="5"/>
        <v>4009455.179649666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16706.063248540275</v>
      </c>
      <c r="L31" s="444">
        <f t="shared" ca="1" si="3"/>
        <v>4026161.2428982062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4081357.2872934304</v>
      </c>
      <c r="C32" s="447">
        <f t="shared" si="0"/>
        <v>259863.64217494545</v>
      </c>
      <c r="D32" s="447">
        <f ca="1">SUMIF(G:G,25,K:K)</f>
        <v>201663.35801671565</v>
      </c>
      <c r="E32" s="447">
        <f t="shared" ca="1" si="1"/>
        <v>4023157.0031352011</v>
      </c>
      <c r="F32" s="431"/>
      <c r="G32" s="459">
        <v>3</v>
      </c>
      <c r="H32" s="459">
        <v>25</v>
      </c>
      <c r="I32" s="444">
        <f t="shared" ca="1" si="5"/>
        <v>4026161.2428982062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16775.671845409193</v>
      </c>
      <c r="L32" s="444">
        <f t="shared" ca="1" si="3"/>
        <v>4042936.9147436153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4023157.0031352011</v>
      </c>
      <c r="C33" s="447">
        <f t="shared" si="0"/>
        <v>259863.64217494545</v>
      </c>
      <c r="D33" s="447">
        <f ca="1">SUMIF(G:G,26,K:K)</f>
        <v>198685.72102192443</v>
      </c>
      <c r="E33" s="447">
        <f t="shared" ca="1" si="1"/>
        <v>3961979.08198218</v>
      </c>
      <c r="F33" s="431"/>
      <c r="G33" s="459">
        <v>3</v>
      </c>
      <c r="H33" s="459">
        <v>26</v>
      </c>
      <c r="I33" s="444">
        <f t="shared" ca="1" si="5"/>
        <v>4042936.9147436153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16845.570478098398</v>
      </c>
      <c r="L33" s="444">
        <f t="shared" ca="1" si="3"/>
        <v>4059782.4852217138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3961979.08198218</v>
      </c>
      <c r="C34" s="447">
        <f t="shared" si="0"/>
        <v>259863.64217494545</v>
      </c>
      <c r="D34" s="447">
        <f ca="1">SUMIF(G:G,27,K:K)</f>
        <v>195555.74246727678</v>
      </c>
      <c r="E34" s="447">
        <f t="shared" ca="1" si="1"/>
        <v>3897671.1822745111</v>
      </c>
      <c r="F34" s="431"/>
      <c r="G34" s="459">
        <v>3</v>
      </c>
      <c r="H34" s="459">
        <v>27</v>
      </c>
      <c r="I34" s="444">
        <f t="shared" ca="1" si="5"/>
        <v>4059782.4852217138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16915.760355090471</v>
      </c>
      <c r="L34" s="444">
        <f t="shared" ca="1" si="3"/>
        <v>4076698.245576804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3897671.1822745111</v>
      </c>
      <c r="C35" s="447">
        <f t="shared" si="0"/>
        <v>259863.64217494545</v>
      </c>
      <c r="D35" s="447">
        <f ca="1">SUMIF(G:G,28,K:K)</f>
        <v>192265.62826944428</v>
      </c>
      <c r="E35" s="447">
        <f t="shared" ca="1" si="1"/>
        <v>3830073.1683690101</v>
      </c>
      <c r="F35" s="431"/>
      <c r="G35" s="459">
        <v>3</v>
      </c>
      <c r="H35" s="459">
        <v>28</v>
      </c>
      <c r="I35" s="444">
        <f t="shared" ca="1" si="5"/>
        <v>4076698.245576804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16986.242689903349</v>
      </c>
      <c r="L35" s="444">
        <f t="shared" ca="1" si="3"/>
        <v>4093684.4882667074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3830073.1683690101</v>
      </c>
      <c r="C36" s="447">
        <f t="shared" si="0"/>
        <v>259863.64217494545</v>
      </c>
      <c r="D36" s="447">
        <f ca="1">SUMIF(G:G,29,K:K)</f>
        <v>188807.185585003</v>
      </c>
      <c r="E36" s="447">
        <f t="shared" ca="1" si="1"/>
        <v>3759016.7117790678</v>
      </c>
      <c r="F36" s="431"/>
      <c r="G36" s="459">
        <v>3</v>
      </c>
      <c r="H36" s="459">
        <v>29</v>
      </c>
      <c r="I36" s="444">
        <f t="shared" ca="1" si="5"/>
        <v>4093684.4882667074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17057.018701111279</v>
      </c>
      <c r="L36" s="444">
        <f t="shared" ca="1" si="3"/>
        <v>4110741.5069678188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3759016.7117790678</v>
      </c>
      <c r="C37" s="447">
        <f t="shared" si="0"/>
        <v>259863.64217494545</v>
      </c>
      <c r="D37" s="447">
        <f ca="1">SUMIF(G:G,30,K:K)</f>
        <v>185171.80240911053</v>
      </c>
      <c r="E37" s="447">
        <f t="shared" ca="1" si="1"/>
        <v>3684324.8720132327</v>
      </c>
      <c r="F37" s="431"/>
      <c r="G37" s="459">
        <v>3</v>
      </c>
      <c r="H37" s="459">
        <v>30</v>
      </c>
      <c r="I37" s="444">
        <f t="shared" ca="1" si="5"/>
        <v>4110741.5069678188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17128.089612365915</v>
      </c>
      <c r="L37" s="444">
        <f t="shared" ca="1" si="3"/>
        <v>4127869.5965801845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3684324.8720132327</v>
      </c>
      <c r="C38" s="447">
        <f t="shared" si="0"/>
        <v>259863.64217494545</v>
      </c>
      <c r="D38" s="447">
        <f ca="1">SUMIF(G:G,31,K:K)</f>
        <v>181350.42613041218</v>
      </c>
      <c r="E38" s="447">
        <f t="shared" ca="1" si="1"/>
        <v>3605811.6559686996</v>
      </c>
      <c r="F38" s="431"/>
      <c r="G38" s="459">
        <v>3</v>
      </c>
      <c r="H38" s="459">
        <v>31</v>
      </c>
      <c r="I38" s="444">
        <f t="shared" ca="1" si="5"/>
        <v>4127869.5965801845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17199.456652417433</v>
      </c>
      <c r="L38" s="444">
        <f t="shared" ca="1" si="3"/>
        <v>4145069.0532326018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3605811.6559686996</v>
      </c>
      <c r="C39" s="447">
        <f t="shared" si="0"/>
        <v>259863.64217494545</v>
      </c>
      <c r="D39" s="447">
        <f ca="1">SUMIF(G:G,32,K:K)</f>
        <v>177333.54098877526</v>
      </c>
      <c r="E39" s="447">
        <f t="shared" ca="1" si="1"/>
        <v>3523281.5547825298</v>
      </c>
      <c r="F39" s="431"/>
      <c r="G39" s="459">
        <v>3</v>
      </c>
      <c r="H39" s="459">
        <v>32</v>
      </c>
      <c r="I39" s="444">
        <f t="shared" ca="1" si="5"/>
        <v>4145069.0532326018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17271.121055135842</v>
      </c>
      <c r="L39" s="444">
        <f t="shared" ca="1" si="3"/>
        <v>4162340.1742877378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3523281.5547825298</v>
      </c>
      <c r="C40" s="447">
        <f t="shared" si="0"/>
        <v>259863.64217494545</v>
      </c>
      <c r="D40" s="447">
        <f ca="1">SUMIF(G:G,33,K:K)</f>
        <v>173111.14437971934</v>
      </c>
      <c r="E40" s="447">
        <f t="shared" ca="1" si="1"/>
        <v>3436529.0569873033</v>
      </c>
      <c r="F40" s="431"/>
      <c r="G40" s="459">
        <v>3</v>
      </c>
      <c r="H40" s="459">
        <v>33</v>
      </c>
      <c r="I40" s="444">
        <f t="shared" ca="1" si="5"/>
        <v>4162340.1742877378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17343.084059532241</v>
      </c>
      <c r="L40" s="444">
        <f t="shared" ca="1" si="3"/>
        <v>4179683.2583472701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3436529.0569873033</v>
      </c>
      <c r="C41" s="447">
        <f t="shared" si="0"/>
        <v>259863.64217494545</v>
      </c>
      <c r="D41" s="447">
        <f ca="1">SUMIF(G:G,34,K:K)</f>
        <v>168672.72194653467</v>
      </c>
      <c r="E41" s="447">
        <f t="shared" ca="1" si="1"/>
        <v>3345338.1367588928</v>
      </c>
      <c r="F41" s="431"/>
      <c r="G41" s="459">
        <v>3</v>
      </c>
      <c r="H41" s="459">
        <v>34</v>
      </c>
      <c r="I41" s="444">
        <f t="shared" ca="1" si="5"/>
        <v>4179683.2583472701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17415.346909780292</v>
      </c>
      <c r="L41" s="444">
        <f t="shared" ca="1" si="3"/>
        <v>4197098.6052570501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3345338.1367588928</v>
      </c>
      <c r="C42" s="447">
        <f t="shared" si="0"/>
        <v>259863.64217494545</v>
      </c>
      <c r="D42" s="447">
        <f ca="1">SUMIF(G:G,35,K:K)</f>
        <v>164007.22139806746</v>
      </c>
      <c r="E42" s="447">
        <f t="shared" ca="1" si="1"/>
        <v>3249481.7159820152</v>
      </c>
      <c r="F42" s="431"/>
      <c r="G42" s="459">
        <v>3</v>
      </c>
      <c r="H42" s="459">
        <v>35</v>
      </c>
      <c r="I42" s="444">
        <f t="shared" ca="1" si="5"/>
        <v>4197098.6052570501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17487.910855237707</v>
      </c>
      <c r="L42" s="444">
        <f t="shared" ca="1" si="3"/>
        <v>4214586.5161122875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3249481.7159820152</v>
      </c>
      <c r="C43" s="447">
        <f t="shared" si="0"/>
        <v>259863.64217494545</v>
      </c>
      <c r="D43" s="447">
        <f ca="1">SUMIF(G:G,36,K:K)</f>
        <v>159103.02498697239</v>
      </c>
      <c r="E43" s="447">
        <f t="shared" ca="1" si="1"/>
        <v>3148721.0987940426</v>
      </c>
      <c r="F43" s="431"/>
      <c r="G43" s="459">
        <v>3</v>
      </c>
      <c r="H43" s="459">
        <v>36</v>
      </c>
      <c r="I43" s="444">
        <f t="shared" ca="1" si="5"/>
        <v>4214586.5161122875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17560.777150467864</v>
      </c>
      <c r="L43" s="444">
        <f t="shared" ca="1" si="3"/>
        <v>4232147.2932627555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3148721.0987940426</v>
      </c>
      <c r="C44" s="447">
        <f t="shared" si="0"/>
        <v>259863.64217494545</v>
      </c>
      <c r="D44" s="447">
        <f ca="1">SUMIF(G:G,37,K:K)</f>
        <v>153947.92057990085</v>
      </c>
      <c r="E44" s="447">
        <f t="shared" ca="1" si="1"/>
        <v>3042805.3771989979</v>
      </c>
      <c r="F44" s="431"/>
      <c r="G44" s="459">
        <v>4</v>
      </c>
      <c r="H44" s="459">
        <v>37</v>
      </c>
      <c r="I44" s="444">
        <f t="shared" ca="1" si="5"/>
        <v>4232147.2932627555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17633.94705526148</v>
      </c>
      <c r="L44" s="444">
        <f t="shared" ca="1" si="3"/>
        <v>4249781.2403180171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3042805.3771989979</v>
      </c>
      <c r="C45" s="447">
        <f t="shared" si="0"/>
        <v>259863.64217494545</v>
      </c>
      <c r="D45" s="447">
        <f ca="1">SUMIF(G:G,38,K:K)</f>
        <v>148529.07124758509</v>
      </c>
      <c r="E45" s="447">
        <f t="shared" ca="1" si="1"/>
        <v>2931470.8062716378</v>
      </c>
      <c r="F45" s="431"/>
      <c r="G45" s="459">
        <v>4</v>
      </c>
      <c r="H45" s="459">
        <v>38</v>
      </c>
      <c r="I45" s="444">
        <f t="shared" ca="1" si="5"/>
        <v>4249781.2403180171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17707.421834658406</v>
      </c>
      <c r="L45" s="444">
        <f t="shared" ca="1" si="3"/>
        <v>4267488.6621526759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2931470.8062716378</v>
      </c>
      <c r="C46" s="447">
        <f t="shared" si="0"/>
        <v>259863.64217494545</v>
      </c>
      <c r="D46" s="447">
        <f ca="1">SUMIF(G:G,39,K:K)</f>
        <v>142832.98329909283</v>
      </c>
      <c r="E46" s="447">
        <f t="shared" ca="1" si="1"/>
        <v>2814440.1473957854</v>
      </c>
      <c r="F46" s="431"/>
      <c r="G46" s="459">
        <v>4</v>
      </c>
      <c r="H46" s="459">
        <v>39</v>
      </c>
      <c r="I46" s="444">
        <f t="shared" ca="1" si="5"/>
        <v>4267488.6621526759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17781.202758969484</v>
      </c>
      <c r="L46" s="444">
        <f t="shared" ca="1" si="3"/>
        <v>4285269.8649116457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2814440.1473957854</v>
      </c>
      <c r="C47" s="447">
        <f t="shared" si="0"/>
        <v>259863.64217494545</v>
      </c>
      <c r="D47" s="447">
        <f ca="1">SUMIF(G:G,40,K:K)</f>
        <v>136845.47268065449</v>
      </c>
      <c r="E47" s="447">
        <f t="shared" ca="1" si="1"/>
        <v>2691421.9779014941</v>
      </c>
      <c r="F47" s="431"/>
      <c r="G47" s="459">
        <v>4</v>
      </c>
      <c r="H47" s="459">
        <v>40</v>
      </c>
      <c r="I47" s="444">
        <f t="shared" ca="1" si="5"/>
        <v>4285269.8649116457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17855.291103798525</v>
      </c>
      <c r="L47" s="444">
        <f t="shared" ca="1" si="3"/>
        <v>4303125.1560154445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2691421.9779014941</v>
      </c>
      <c r="C48" s="447">
        <f t="shared" si="0"/>
        <v>259863.64217494545</v>
      </c>
      <c r="D48" s="447">
        <f ca="1">SUMIF(G:G,41,K:K)</f>
        <v>130551.62965538983</v>
      </c>
      <c r="E48" s="447">
        <f t="shared" ca="1" si="1"/>
        <v>2562109.965381939</v>
      </c>
      <c r="F48" s="431"/>
      <c r="G48" s="459">
        <v>4</v>
      </c>
      <c r="H48" s="459">
        <v>41</v>
      </c>
      <c r="I48" s="444">
        <f t="shared" ca="1" si="5"/>
        <v>4303125.1560154445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17929.68815006435</v>
      </c>
      <c r="L48" s="444">
        <f t="shared" ca="1" si="3"/>
        <v>4321054.8441655086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2562109.965381939</v>
      </c>
      <c r="C49" s="447">
        <f t="shared" si="0"/>
        <v>259863.64217494545</v>
      </c>
      <c r="D49" s="447">
        <f ca="1">SUMIF(G:G,42,K:K)</f>
        <v>123935.78167598287</v>
      </c>
      <c r="E49" s="447">
        <f t="shared" ca="1" si="1"/>
        <v>2426182.1048829765</v>
      </c>
      <c r="F49" s="431"/>
      <c r="G49" s="459">
        <v>4</v>
      </c>
      <c r="H49" s="459">
        <v>42</v>
      </c>
      <c r="I49" s="444">
        <f t="shared" ca="1" si="5"/>
        <v>4321054.8441655086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18004.395184022953</v>
      </c>
      <c r="L49" s="444">
        <f t="shared" ca="1" si="3"/>
        <v>4339059.2393495319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2426182.1048829765</v>
      </c>
      <c r="C50" s="447">
        <f t="shared" si="0"/>
        <v>259863.64217494545</v>
      </c>
      <c r="D50" s="447">
        <f ca="1">SUMIF(G:G,43,K:K)</f>
        <v>116981.45435785248</v>
      </c>
      <c r="E50" s="447">
        <f t="shared" ca="1" si="1"/>
        <v>2283299.9170658835</v>
      </c>
      <c r="F50" s="431"/>
      <c r="G50" s="459">
        <v>4</v>
      </c>
      <c r="H50" s="459">
        <v>43</v>
      </c>
      <c r="I50" s="444">
        <f t="shared" ca="1" si="5"/>
        <v>4339059.2393495319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18079.413497289715</v>
      </c>
      <c r="L50" s="444">
        <f t="shared" ca="1" si="3"/>
        <v>4357138.6528468216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2283299.9170658835</v>
      </c>
      <c r="C51" s="447">
        <f t="shared" si="0"/>
        <v>259863.64217494545</v>
      </c>
      <c r="D51" s="447">
        <f ca="1">SUMIF(G:G,44,K:K)</f>
        <v>109671.33045563572</v>
      </c>
      <c r="E51" s="447">
        <f t="shared" ca="1" si="1"/>
        <v>2133107.605346574</v>
      </c>
      <c r="F51" s="431"/>
      <c r="G51" s="459">
        <v>4</v>
      </c>
      <c r="H51" s="459">
        <v>44</v>
      </c>
      <c r="I51" s="444">
        <f t="shared" ca="1" si="5"/>
        <v>4357138.6528468216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18154.744386861756</v>
      </c>
      <c r="L51" s="444">
        <f t="shared" ca="1" si="3"/>
        <v>4375293.3972336836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2133107.605346574</v>
      </c>
      <c r="C52" s="447">
        <f t="shared" si="0"/>
        <v>259863.64217494545</v>
      </c>
      <c r="D52" s="447">
        <f ca="1">SUMIF(G:G,45,K:K)</f>
        <v>101987.20674083089</v>
      </c>
      <c r="E52" s="447">
        <f t="shared" ca="1" si="1"/>
        <v>1975231.1699124593</v>
      </c>
      <c r="F52" s="431"/>
      <c r="G52" s="459">
        <v>4</v>
      </c>
      <c r="H52" s="459">
        <v>45</v>
      </c>
      <c r="I52" s="444">
        <f t="shared" ca="1" si="5"/>
        <v>4375293.3972336836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18230.389155140347</v>
      </c>
      <c r="L52" s="444">
        <f t="shared" ca="1" si="3"/>
        <v>4393523.7863888238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1975231.1699124593</v>
      </c>
      <c r="C53" s="447">
        <f t="shared" si="0"/>
        <v>259863.64217494545</v>
      </c>
      <c r="D53" s="447">
        <f ca="1">SUMIF(G:G,46,K:K)</f>
        <v>93909.948673218663</v>
      </c>
      <c r="E53" s="447">
        <f t="shared" ca="1" si="1"/>
        <v>1809277.4764107326</v>
      </c>
      <c r="F53" s="431"/>
      <c r="G53" s="459">
        <v>4</v>
      </c>
      <c r="H53" s="459">
        <v>46</v>
      </c>
      <c r="I53" s="444">
        <f t="shared" ca="1" si="5"/>
        <v>4393523.7863888238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18306.349109953433</v>
      </c>
      <c r="L53" s="444">
        <f t="shared" ca="1" si="3"/>
        <v>4411830.135498777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1809277.4764107326</v>
      </c>
      <c r="C54" s="447">
        <f t="shared" si="0"/>
        <v>259863.64217494545</v>
      </c>
      <c r="D54" s="447">
        <f ca="1">SUMIF(G:G,47,K:K)</f>
        <v>85419.442753186871</v>
      </c>
      <c r="E54" s="447">
        <f t="shared" ca="1" si="1"/>
        <v>1634833.2769889741</v>
      </c>
      <c r="F54" s="431"/>
      <c r="G54" s="459">
        <v>4</v>
      </c>
      <c r="H54" s="459">
        <v>47</v>
      </c>
      <c r="I54" s="444">
        <f t="shared" ca="1" si="5"/>
        <v>4411830.135498777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18382.625564578237</v>
      </c>
      <c r="L54" s="444">
        <f t="shared" ca="1" si="3"/>
        <v>4430212.761063355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1634833.2769889741</v>
      </c>
      <c r="C55" s="447">
        <f t="shared" si="0"/>
        <v>259863.64217494545</v>
      </c>
      <c r="D55" s="447">
        <f ca="1">SUMIF(G:G,48,K:K)</f>
        <v>76494.546436310105</v>
      </c>
      <c r="E55" s="447">
        <f t="shared" ca="1" si="1"/>
        <v>1451464.1812503387</v>
      </c>
      <c r="F55" s="431"/>
      <c r="G55" s="459">
        <v>4</v>
      </c>
      <c r="H55" s="459">
        <v>48</v>
      </c>
      <c r="I55" s="444">
        <f t="shared" ca="1" si="5"/>
        <v>4430212.761063355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18459.21983776398</v>
      </c>
      <c r="L55" s="444">
        <f t="shared" ca="1" si="3"/>
        <v>4448671.9809011193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1451464.1812503387</v>
      </c>
      <c r="C56" s="447">
        <f t="shared" si="0"/>
        <v>259863.64217494545</v>
      </c>
      <c r="D56" s="447">
        <f ca="1">SUMIF(G:G,49,K:K)</f>
        <v>67113.035485464265</v>
      </c>
      <c r="E56" s="447">
        <f t="shared" ca="1" si="1"/>
        <v>1258713.5745608574</v>
      </c>
      <c r="F56" s="431"/>
      <c r="G56" s="459">
        <f>G55+1</f>
        <v>5</v>
      </c>
      <c r="H56" s="459">
        <v>49</v>
      </c>
      <c r="I56" s="444">
        <f t="shared" ca="1" si="5"/>
        <v>4448671.9809011193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18536.133253754662</v>
      </c>
      <c r="L56" s="444">
        <f t="shared" ca="1" si="3"/>
        <v>4467208.1141548743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1258713.5745608574</v>
      </c>
      <c r="C57" s="447">
        <f t="shared" si="0"/>
        <v>259863.64217494545</v>
      </c>
      <c r="D57" s="447">
        <f ca="1">SUMIF(G:G,50,K:K)</f>
        <v>57251.548629374862</v>
      </c>
      <c r="E57" s="447">
        <f t="shared" ca="1" si="1"/>
        <v>1056101.4810152869</v>
      </c>
      <c r="F57" s="431"/>
      <c r="G57" s="459">
        <f t="shared" ref="G57:G67" si="8">G56</f>
        <v>5</v>
      </c>
      <c r="H57" s="459">
        <v>50</v>
      </c>
      <c r="I57" s="444">
        <f t="shared" ca="1" si="5"/>
        <v>4467208.1141548743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18613.367142311978</v>
      </c>
      <c r="L57" s="444">
        <f t="shared" ca="1" si="3"/>
        <v>4485821.4812971866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1056101.4810152869</v>
      </c>
      <c r="C58" s="447">
        <f t="shared" si="0"/>
        <v>259863.64217494545</v>
      </c>
      <c r="D58" s="447">
        <f ca="1">SUMIF(G:G,51,K:K)</f>
        <v>46885.529389792195</v>
      </c>
      <c r="E58" s="447">
        <f t="shared" ca="1" si="1"/>
        <v>843123.36823013367</v>
      </c>
      <c r="F58" s="431"/>
      <c r="G58" s="459">
        <f t="shared" si="8"/>
        <v>5</v>
      </c>
      <c r="H58" s="459">
        <v>51</v>
      </c>
      <c r="I58" s="444">
        <f t="shared" ca="1" si="5"/>
        <v>4485821.4812971866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18690.922838738275</v>
      </c>
      <c r="L58" s="444">
        <f t="shared" ca="1" si="3"/>
        <v>4504512.4041359248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843123.36823013367</v>
      </c>
      <c r="C59" s="447">
        <f t="shared" si="0"/>
        <v>259863.64217494545</v>
      </c>
      <c r="D59" s="447">
        <f ca="1">SUMIF(G:G,52,K:K)</f>
        <v>35989.164932433931</v>
      </c>
      <c r="E59" s="447">
        <f t="shared" ca="1" si="1"/>
        <v>619248.8909876222</v>
      </c>
      <c r="F59" s="431"/>
      <c r="G59" s="459">
        <f t="shared" si="8"/>
        <v>5</v>
      </c>
      <c r="H59" s="459">
        <v>52</v>
      </c>
      <c r="I59" s="444">
        <f t="shared" ca="1" si="5"/>
        <v>4504512.4041359248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18768.801683899685</v>
      </c>
      <c r="L59" s="444">
        <f t="shared" ca="1" si="3"/>
        <v>4523281.2058198247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619248.8909876222</v>
      </c>
      <c r="C60" s="447">
        <f t="shared" si="0"/>
        <v>259863.64217494545</v>
      </c>
      <c r="D60" s="447">
        <f ca="1">SUMIF(G:G,53,K:K)</f>
        <v>24535.321789426165</v>
      </c>
      <c r="E60" s="447">
        <f t="shared" ca="1" si="1"/>
        <v>383920.5706021029</v>
      </c>
      <c r="F60" s="431"/>
      <c r="G60" s="459">
        <f t="shared" si="8"/>
        <v>5</v>
      </c>
      <c r="H60" s="459">
        <v>53</v>
      </c>
      <c r="I60" s="444">
        <f t="shared" ca="1" si="5"/>
        <v>4523281.2058198247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18847.005024249269</v>
      </c>
      <c r="L60" s="444">
        <f t="shared" ca="1" si="3"/>
        <v>4542128.2108440744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383920.5706021029</v>
      </c>
      <c r="C61" s="447">
        <f t="shared" si="0"/>
        <v>259863.64217494545</v>
      </c>
      <c r="D61" s="447">
        <f ca="1">SUMIF(G:G,54,K:K)</f>
        <v>12495.478293182439</v>
      </c>
      <c r="E61" s="447">
        <f t="shared" ca="1" si="1"/>
        <v>136552.4067203399</v>
      </c>
      <c r="F61" s="431"/>
      <c r="G61" s="459">
        <f t="shared" si="8"/>
        <v>5</v>
      </c>
      <c r="H61" s="459">
        <v>54</v>
      </c>
      <c r="I61" s="444">
        <f t="shared" ca="1" si="5"/>
        <v>4542128.2108440744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18925.53421185031</v>
      </c>
      <c r="L61" s="444">
        <f t="shared" ca="1" si="3"/>
        <v>4561053.7450559251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136552.4067203399</v>
      </c>
      <c r="C62" s="447">
        <f t="shared" si="0"/>
        <v>259863.64217494545</v>
      </c>
      <c r="D62" s="447">
        <f ca="1">SUMIF(G:G,55,K:K)</f>
        <v>-160.34644652815894</v>
      </c>
      <c r="E62" s="447">
        <f t="shared" ca="1" si="1"/>
        <v>-123471.5819011337</v>
      </c>
      <c r="F62" s="431"/>
      <c r="G62" s="459">
        <f t="shared" si="8"/>
        <v>5</v>
      </c>
      <c r="H62" s="459">
        <v>55</v>
      </c>
      <c r="I62" s="444">
        <f t="shared" ca="1" si="5"/>
        <v>4561053.7450559251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19004.390604399687</v>
      </c>
      <c r="L62" s="444">
        <f t="shared" ca="1" si="3"/>
        <v>4580058.1356603252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-123471.5819011337</v>
      </c>
      <c r="C63" s="447">
        <f t="shared" si="0"/>
        <v>259863.64217494545</v>
      </c>
      <c r="D63" s="447">
        <f ca="1">SUMIF(G:G,56,K:K)</f>
        <v>-13463.667199180943</v>
      </c>
      <c r="E63" s="447">
        <f t="shared" ca="1" si="1"/>
        <v>-396798.89127526007</v>
      </c>
      <c r="F63" s="431"/>
      <c r="G63" s="459">
        <f t="shared" si="8"/>
        <v>5</v>
      </c>
      <c r="H63" s="459">
        <v>56</v>
      </c>
      <c r="I63" s="444">
        <f t="shared" ca="1" si="5"/>
        <v>4580058.1356603252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19083.575565251354</v>
      </c>
      <c r="L63" s="444">
        <f t="shared" ca="1" si="3"/>
        <v>4599141.7112255767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-396798.89127526007</v>
      </c>
      <c r="C64" s="447">
        <f t="shared" si="0"/>
        <v>259863.64217494545</v>
      </c>
      <c r="D64" s="447">
        <f ca="1">SUMIF(G:G,57,K:K)</f>
        <v>-27447.611089668888</v>
      </c>
      <c r="E64" s="447">
        <f t="shared" ca="1" si="1"/>
        <v>-684110.14453987451</v>
      </c>
      <c r="F64" s="431"/>
      <c r="G64" s="459">
        <f t="shared" si="8"/>
        <v>5</v>
      </c>
      <c r="H64" s="459">
        <v>57</v>
      </c>
      <c r="I64" s="444">
        <f t="shared" ca="1" si="5"/>
        <v>4599141.7112255767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19163.090463439901</v>
      </c>
      <c r="L64" s="444">
        <f t="shared" ca="1" si="3"/>
        <v>4618304.8016890166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-684110.14453987451</v>
      </c>
      <c r="C65" s="447">
        <f t="shared" si="0"/>
        <v>259863.64217494545</v>
      </c>
      <c r="D65" s="447">
        <f ca="1">SUMIF(G:G,58,K:K)</f>
        <v>-42147.000089465859</v>
      </c>
      <c r="E65" s="447">
        <f t="shared" ca="1" si="1"/>
        <v>-986120.78680428583</v>
      </c>
      <c r="F65" s="431"/>
      <c r="G65" s="459">
        <f t="shared" si="8"/>
        <v>5</v>
      </c>
      <c r="H65" s="459">
        <v>58</v>
      </c>
      <c r="I65" s="444">
        <f t="shared" ca="1" si="5"/>
        <v>4618304.8016890166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19242.936673704236</v>
      </c>
      <c r="L65" s="444">
        <f t="shared" ca="1" si="3"/>
        <v>4637547.7383627212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-986120.78680428583</v>
      </c>
      <c r="C66" s="447">
        <f t="shared" si="0"/>
        <v>259863.64217494545</v>
      </c>
      <c r="D66" s="447">
        <f ca="1">SUMIF(G:G,59,K:K)</f>
        <v>-57598.437728194345</v>
      </c>
      <c r="E66" s="447">
        <f t="shared" ca="1" si="1"/>
        <v>-1303582.8667074256</v>
      </c>
      <c r="F66" s="431"/>
      <c r="G66" s="459">
        <f t="shared" si="8"/>
        <v>5</v>
      </c>
      <c r="H66" s="459">
        <v>59</v>
      </c>
      <c r="I66" s="444">
        <f t="shared" ca="1" si="5"/>
        <v>4637547.7383627212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19323.115576511336</v>
      </c>
      <c r="L66" s="444">
        <f t="shared" ca="1" si="3"/>
        <v>4656870.8539392324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-1303582.8667074256</v>
      </c>
      <c r="C67" s="447">
        <f t="shared" si="0"/>
        <v>259863.64217494545</v>
      </c>
      <c r="D67" s="447">
        <f t="shared" ref="D67:D71" ca="1" si="9">SUMIF(G:G,60,K:K)</f>
        <v>-73840.400241521435</v>
      </c>
      <c r="E67" s="447">
        <f t="shared" ca="1" si="1"/>
        <v>-1637286.9091238924</v>
      </c>
      <c r="F67" s="431"/>
      <c r="G67" s="459">
        <f t="shared" si="8"/>
        <v>5</v>
      </c>
      <c r="H67" s="459">
        <v>60</v>
      </c>
      <c r="I67" s="444">
        <f t="shared" ca="1" si="5"/>
        <v>4656870.8539392324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19403.628558080134</v>
      </c>
      <c r="L67" s="444">
        <f t="shared" ca="1" si="3"/>
        <v>4676274.4824973121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-1637286.9091238924</v>
      </c>
      <c r="C68" s="447">
        <f t="shared" si="0"/>
        <v>259863.64217494545</v>
      </c>
      <c r="D68" s="447">
        <f t="shared" ca="1" si="9"/>
        <v>-73840.400241521435</v>
      </c>
      <c r="E68" s="447">
        <f t="shared" ca="1" si="1"/>
        <v>-1970990.9515403593</v>
      </c>
      <c r="F68" s="431"/>
      <c r="G68" s="459">
        <f>G67+1</f>
        <v>6</v>
      </c>
      <c r="H68" s="459">
        <v>61</v>
      </c>
      <c r="I68" s="444">
        <f t="shared" ca="1" si="5"/>
        <v>4676274.4824973121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19484.477010405466</v>
      </c>
      <c r="L68" s="444">
        <f t="shared" ca="1" si="3"/>
        <v>4695758.9595077178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-1970990.9515403593</v>
      </c>
      <c r="C69" s="447">
        <f t="shared" si="0"/>
        <v>259863.64217494545</v>
      </c>
      <c r="D69" s="447">
        <f t="shared" ca="1" si="9"/>
        <v>-73840.400241521435</v>
      </c>
      <c r="E69" s="447">
        <f t="shared" ca="1" si="1"/>
        <v>-2304694.9939568262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4695758.9595077178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19565.662331282158</v>
      </c>
      <c r="L69" s="444">
        <f t="shared" ca="1" si="3"/>
        <v>4715324.6218389999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-2304694.9939568262</v>
      </c>
      <c r="C70" s="447">
        <f t="shared" si="0"/>
        <v>259863.64217494545</v>
      </c>
      <c r="D70" s="447">
        <f t="shared" ca="1" si="9"/>
        <v>-73840.400241521435</v>
      </c>
      <c r="E70" s="447">
        <f t="shared" ca="1" si="1"/>
        <v>-2638399.0363732935</v>
      </c>
      <c r="F70" s="431"/>
      <c r="G70" s="459">
        <f t="shared" si="10"/>
        <v>6</v>
      </c>
      <c r="H70" s="459">
        <v>63</v>
      </c>
      <c r="I70" s="444">
        <f t="shared" ca="1" si="5"/>
        <v>4715324.6218389999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19647.185924329166</v>
      </c>
      <c r="L70" s="444">
        <f t="shared" ca="1" si="3"/>
        <v>4734971.8077633288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-2638399.0363732935</v>
      </c>
      <c r="C71" s="447">
        <f t="shared" si="0"/>
        <v>259863.64217494545</v>
      </c>
      <c r="D71" s="447">
        <f t="shared" ca="1" si="9"/>
        <v>-73840.400241521435</v>
      </c>
      <c r="E71" s="447">
        <f t="shared" ca="1" si="1"/>
        <v>-2972103.0787897608</v>
      </c>
      <c r="F71" s="431"/>
      <c r="G71" s="459">
        <f t="shared" si="10"/>
        <v>6</v>
      </c>
      <c r="H71" s="459">
        <v>64</v>
      </c>
      <c r="I71" s="444">
        <f t="shared" ca="1" si="5"/>
        <v>4734971.8077633288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19729.049199013869</v>
      </c>
      <c r="L71" s="444">
        <f t="shared" ca="1" si="3"/>
        <v>4754700.8569623427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4754700.8569623427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19811.253570676428</v>
      </c>
      <c r="L72" s="444">
        <f t="shared" ca="1" si="3"/>
        <v>4774512.1105330195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4774512.1105330195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19893.800460554248</v>
      </c>
      <c r="L73" s="444">
        <f t="shared" ca="1" si="3"/>
        <v>4794405.9109935742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4794405.9109935742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19976.691295806559</v>
      </c>
      <c r="L74" s="444">
        <f t="shared" ca="1" si="3"/>
        <v>4814382.6022893805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4814382.6022893805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19962.430826561671</v>
      </c>
      <c r="L75" s="444">
        <f t="shared" ca="1" si="3"/>
        <v>4810945.829201363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4810945.829201363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19948.110938694932</v>
      </c>
      <c r="L76" s="444">
        <f t="shared" ca="1" si="3"/>
        <v>4807494.7362254793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4807494.7362254793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19933.731384628751</v>
      </c>
      <c r="L77" s="444">
        <f t="shared" ca="1" si="3"/>
        <v>4804029.2636955287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4804029.2636955287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19919.291915753958</v>
      </c>
      <c r="L78" s="444">
        <f t="shared" ca="1" si="3"/>
        <v>4800549.3516967036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4800549.3516967036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19904.792282425518</v>
      </c>
      <c r="L79" s="444">
        <f t="shared" ca="1" si="3"/>
        <v>4797054.9400645504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4797054.9400645504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19890.232233958213</v>
      </c>
      <c r="L80" s="444">
        <f t="shared" ca="1" si="3"/>
        <v>4793545.9683839297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4793545.9683839297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19875.611518622296</v>
      </c>
      <c r="L81" s="444">
        <f t="shared" ca="1" si="3"/>
        <v>4790022.3759879731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4790022.3759879731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19860.929883639143</v>
      </c>
      <c r="L82" s="444">
        <f t="shared" ca="1" si="3"/>
        <v>4786484.1019570334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4786484.1019570334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19846.187075176895</v>
      </c>
      <c r="L83" s="444">
        <f t="shared" ca="1" si="3"/>
        <v>4782931.0851176316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4782931.0851176316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19831.382838346053</v>
      </c>
      <c r="L84" s="444">
        <f t="shared" ca="1" si="3"/>
        <v>4779363.2640413987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4779363.2640413987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19816.51691719508</v>
      </c>
      <c r="L85" s="444">
        <f t="shared" ca="1" si="3"/>
        <v>4775780.5770440148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4775780.5770440148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19801.589054705983</v>
      </c>
      <c r="L86" s="444">
        <f t="shared" ca="1" si="3"/>
        <v>4772182.9621841414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4772182.9621841414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19786.598992789844</v>
      </c>
      <c r="L87" s="444">
        <f t="shared" ca="1" si="3"/>
        <v>4768570.3572623525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4768570.3572623525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19771.546472282389</v>
      </c>
      <c r="L88" s="444">
        <f t="shared" ca="1" si="3"/>
        <v>4764942.6998200556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4764942.6998200556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19756.431232939485</v>
      </c>
      <c r="L89" s="444">
        <f t="shared" ca="1" si="3"/>
        <v>4761299.9271384161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4761299.9271384161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19741.253013432655</v>
      </c>
      <c r="L90" s="444">
        <f t="shared" ca="1" si="3"/>
        <v>4757641.97623727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4757641.97623727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19726.011551344545</v>
      </c>
      <c r="L91" s="444">
        <f t="shared" ca="1" si="3"/>
        <v>4753968.7838740358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4753968.7838740358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19710.706583164403</v>
      </c>
      <c r="L92" s="444">
        <f t="shared" ca="1" si="3"/>
        <v>4750280.2865426214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4750280.2865426214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19695.337844283509</v>
      </c>
      <c r="L93" s="444">
        <f t="shared" ca="1" si="3"/>
        <v>4746576.4204723258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4746576.4204723258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19679.905068990611</v>
      </c>
      <c r="L94" s="444">
        <f t="shared" ca="1" si="3"/>
        <v>4742857.1216267375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4742857.1216267375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19664.407990467327</v>
      </c>
      <c r="L95" s="444">
        <f t="shared" ca="1" si="3"/>
        <v>4739122.3257026263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4739122.3257026263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19648.84634078353</v>
      </c>
      <c r="L96" s="444">
        <f t="shared" ca="1" si="3"/>
        <v>4735371.9681288311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4735371.9681288311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19633.219850892718</v>
      </c>
      <c r="L97" s="444">
        <f t="shared" ca="1" si="3"/>
        <v>4731605.9840651453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4731605.9840651453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19617.528250627358</v>
      </c>
      <c r="L98" s="444">
        <f t="shared" ca="1" si="3"/>
        <v>4727824.3084011935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4727824.3084011935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19601.771268694225</v>
      </c>
      <c r="L99" s="444">
        <f t="shared" ca="1" si="3"/>
        <v>4724026.8757553091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4724026.8757553091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19585.948632669708</v>
      </c>
      <c r="L100" s="444">
        <f t="shared" ca="1" si="3"/>
        <v>4720213.6204733998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4720213.6204733998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19570.060068995088</v>
      </c>
      <c r="L101" s="444">
        <f t="shared" ca="1" si="3"/>
        <v>4716384.4766278155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4716384.4766278155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19554.105302971817</v>
      </c>
      <c r="L102" s="444">
        <f t="shared" ca="1" si="3"/>
        <v>4712539.3780162083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4712539.3780162083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19538.084058756787</v>
      </c>
      <c r="L103" s="444">
        <f t="shared" ca="1" si="3"/>
        <v>4708678.2581603862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4708678.2581603862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19521.996059357531</v>
      </c>
      <c r="L104" s="444">
        <f t="shared" ca="1" si="3"/>
        <v>4704801.0503051644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4704801.0503051644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19513.107278294108</v>
      </c>
      <c r="L105" s="444">
        <f t="shared" ca="1" si="3"/>
        <v>4702658.85406888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4702658.85406888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19504.181460642922</v>
      </c>
      <c r="L106" s="444">
        <f t="shared" ca="1" si="3"/>
        <v>4700507.7320149448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4700507.7320149448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19495.21845208486</v>
      </c>
      <c r="L107" s="444">
        <f t="shared" ca="1" si="3"/>
        <v>4698347.6469524512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4698347.6469524512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19486.218097657802</v>
      </c>
      <c r="L108" s="444">
        <f t="shared" ca="1" si="3"/>
        <v>4696178.5615355307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4696178.5615355307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19477.180241753969</v>
      </c>
      <c r="L109" s="444">
        <f t="shared" ca="1" si="3"/>
        <v>4694000.4382627066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4694000.4382627066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19468.1047281172</v>
      </c>
      <c r="L110" s="444">
        <f t="shared" ca="1" si="3"/>
        <v>4691813.2394762458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4691813.2394762458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19458.991399840281</v>
      </c>
      <c r="L111" s="444">
        <f t="shared" ca="1" si="3"/>
        <v>4689616.9273615079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4689616.9273615079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19449.840099362205</v>
      </c>
      <c r="L112" s="444">
        <f t="shared" ca="1" si="3"/>
        <v>4687411.4639462922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4687411.4639462922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19440.650668465474</v>
      </c>
      <c r="L113" s="444">
        <f t="shared" ca="1" si="3"/>
        <v>4685196.8111001793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4685196.8111001793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19431.422948273335</v>
      </c>
      <c r="L114" s="444">
        <f t="shared" ca="1" si="3"/>
        <v>4682972.9305338738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4682972.9305338738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19422.156779247063</v>
      </c>
      <c r="L115" s="444">
        <f t="shared" ca="1" si="3"/>
        <v>4680739.7837985428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4680739.7837985428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19412.852001183186</v>
      </c>
      <c r="L116" s="444">
        <f t="shared" ca="1" si="3"/>
        <v>4678497.3322851472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4678497.3322851472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19403.508453210703</v>
      </c>
      <c r="L117" s="444">
        <f t="shared" ca="1" si="3"/>
        <v>4676245.5372237796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4676245.5372237796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19394.125973788337</v>
      </c>
      <c r="L118" s="444">
        <f t="shared" ca="1" si="3"/>
        <v>4673984.3596829893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4673984.3596829893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19384.70440070171</v>
      </c>
      <c r="L119" s="444">
        <f t="shared" ca="1" si="3"/>
        <v>4671713.7605691124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4671713.7605691124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19375.243571060557</v>
      </c>
      <c r="L120" s="444">
        <f t="shared" ca="1" si="3"/>
        <v>4669433.7006255947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4669433.7006255947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19365.7433212959</v>
      </c>
      <c r="L121" s="444">
        <f t="shared" ca="1" si="3"/>
        <v>4667144.1404323122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4667144.1404323122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19356.203487157225</v>
      </c>
      <c r="L122" s="444">
        <f t="shared" ca="1" si="3"/>
        <v>4664845.0404048907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4664845.0404048907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19346.623903709635</v>
      </c>
      <c r="L123" s="444">
        <f t="shared" ca="1" si="3"/>
        <v>4662536.3607940217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4662536.3607940217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19337.004405331012</v>
      </c>
      <c r="L124" s="444">
        <f t="shared" ca="1" si="3"/>
        <v>4660218.0616847742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4660218.0616847742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19327.344825709148</v>
      </c>
      <c r="L125" s="444">
        <f t="shared" ca="1" si="3"/>
        <v>4657890.1029959051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4657890.1029959051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19317.644997838863</v>
      </c>
      <c r="L126" s="444">
        <f t="shared" ca="1" si="3"/>
        <v>4655552.4444791656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4655552.4444791656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19307.904754019113</v>
      </c>
      <c r="L127" s="444">
        <f t="shared" ca="1" si="3"/>
        <v>4653205.0457186066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4653205.0457186066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19298.123925850115</v>
      </c>
      <c r="L128" s="444">
        <f t="shared" ca="1" si="3"/>
        <v>4650847.866129878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4650847.866129878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19288.302344230415</v>
      </c>
      <c r="L129" s="444">
        <f t="shared" ca="1" si="3"/>
        <v>4648480.8649595296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4648480.8649595296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19278.439839353963</v>
      </c>
      <c r="L130" s="444">
        <f t="shared" ca="1" si="3"/>
        <v>4646104.001284305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4646104.001284305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19268.536240707195</v>
      </c>
      <c r="L131" s="444">
        <f t="shared" ca="1" si="3"/>
        <v>4643717.2340104338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4643717.2340104338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19258.591377066063</v>
      </c>
      <c r="L132" s="444">
        <f t="shared" ca="1" si="3"/>
        <v>4641320.5218729218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4641320.5218729218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19248.605076493099</v>
      </c>
      <c r="L133" s="444">
        <f t="shared" ca="1" si="3"/>
        <v>4638913.8234348362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4638913.8234348362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19238.577166334406</v>
      </c>
      <c r="L134" s="444">
        <f t="shared" ca="1" si="3"/>
        <v>4636497.0970865926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4636497.0970865926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19228.507473216727</v>
      </c>
      <c r="L135" s="444">
        <f t="shared" ca="1" si="3"/>
        <v>4634070.3010452306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4634070.3010452306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19218.395823044382</v>
      </c>
      <c r="L136" s="444">
        <f t="shared" ca="1" si="3"/>
        <v>4631633.3933536969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4631633.3933536969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19208.242040996327</v>
      </c>
      <c r="L137" s="444">
        <f t="shared" ca="1" si="3"/>
        <v>4629186.331880115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4629186.331880115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19198.045951523069</v>
      </c>
      <c r="L138" s="444">
        <f t="shared" ca="1" si="3"/>
        <v>4626729.0743170595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4626729.0743170595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19187.80737834367</v>
      </c>
      <c r="L139" s="444">
        <f t="shared" ca="1" si="3"/>
        <v>4624261.5781808244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4624261.5781808244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19177.526144442691</v>
      </c>
      <c r="L140" s="444">
        <f t="shared" ca="1" si="3"/>
        <v>4621783.8008106891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4621783.8008106891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19167.202072067128</v>
      </c>
      <c r="L141" s="444">
        <f t="shared" ca="1" si="3"/>
        <v>4619295.6993681779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4619295.6993681779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19156.834982723332</v>
      </c>
      <c r="L142" s="444">
        <f t="shared" ca="1" si="3"/>
        <v>4616797.2308363225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4616797.2308363225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19146.424697173934</v>
      </c>
      <c r="L143" s="444">
        <f t="shared" ca="1" si="3"/>
        <v>4614288.3520189179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4614288.3520189179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19135.971035434748</v>
      </c>
      <c r="L144" s="444">
        <f t="shared" ca="1" si="3"/>
        <v>4611769.0195397744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4611769.0195397744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19125.47381677165</v>
      </c>
      <c r="L145" s="444">
        <f t="shared" ca="1" si="3"/>
        <v>4609239.189841968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4609239.189841968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19114.932859697456</v>
      </c>
      <c r="L146" s="444">
        <f t="shared" ca="1" si="3"/>
        <v>4606698.819187087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4606698.819187087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19104.347981968785</v>
      </c>
      <c r="L147" s="444">
        <f t="shared" ca="1" si="3"/>
        <v>4604147.8636544775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4604147.8636544775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19093.719000582914</v>
      </c>
      <c r="L148" s="444">
        <f t="shared" ca="1" si="3"/>
        <v>4601586.2791404817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4601586.2791404817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19083.045731774597</v>
      </c>
      <c r="L149" s="444">
        <f t="shared" ca="1" si="3"/>
        <v>4599014.0213576779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4599014.0213576779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19072.327991012913</v>
      </c>
      <c r="L150" s="444">
        <f t="shared" ca="1" si="3"/>
        <v>4596431.045834112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4596431.045834112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19061.565592998057</v>
      </c>
      <c r="L151" s="444">
        <f t="shared" ca="1" si="3"/>
        <v>4593837.3079125313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4593837.3079125313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19050.758351658136</v>
      </c>
      <c r="L152" s="444">
        <f t="shared" ca="1" si="3"/>
        <v>4591232.7627496114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4591232.7627496114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19039.906080145971</v>
      </c>
      <c r="L153" s="444">
        <f t="shared" ca="1" si="3"/>
        <v>4588617.3653151793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4588617.3653151793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19029.008590835838</v>
      </c>
      <c r="L154" s="444">
        <f t="shared" ca="1" si="3"/>
        <v>4585991.070391437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4585991.070391437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19018.065695320245</v>
      </c>
      <c r="L155" s="444">
        <f t="shared" ca="1" si="3"/>
        <v>4583353.8325721789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4583353.8325721789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19007.077204406669</v>
      </c>
      <c r="L156" s="444">
        <f t="shared" ca="1" si="3"/>
        <v>4580705.6062620068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4580705.6062620068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18996.042928114286</v>
      </c>
      <c r="L157" s="444">
        <f t="shared" ca="1" si="3"/>
        <v>4578046.345675543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4578046.345675543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18984.962675670686</v>
      </c>
      <c r="L158" s="444">
        <f t="shared" ca="1" si="3"/>
        <v>4575376.0048366357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4575376.0048366357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18973.836255508573</v>
      </c>
      <c r="L159" s="444">
        <f t="shared" ca="1" si="3"/>
        <v>4572694.5375775658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4572694.5375775658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18962.663475262449</v>
      </c>
      <c r="L160" s="444">
        <f t="shared" ca="1" si="3"/>
        <v>4570001.8975382494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4570001.8975382494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18951.444141765296</v>
      </c>
      <c r="L161" s="444">
        <f t="shared" ca="1" si="3"/>
        <v>4567298.0381654361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4567298.0381654361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18940.178061045241</v>
      </c>
      <c r="L162" s="444">
        <f t="shared" ca="1" si="3"/>
        <v>4564582.9127119035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4564582.9127119035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18928.865038322187</v>
      </c>
      <c r="L163" s="444">
        <f t="shared" ca="1" si="3"/>
        <v>4561856.4742356474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4561856.4742356474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18917.504878004453</v>
      </c>
      <c r="L164" s="444">
        <f t="shared" ca="1" si="3"/>
        <v>4559118.6755990731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4559118.6755990731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18906.097383685395</v>
      </c>
      <c r="L165" s="444">
        <f t="shared" ca="1" si="3"/>
        <v>4556369.4694681801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4556369.4694681801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18894.642358140009</v>
      </c>
      <c r="L166" s="444">
        <f t="shared" ca="1" si="3"/>
        <v>4553608.8083117418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4553608.8083117418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18883.139603321513</v>
      </c>
      <c r="L167" s="444">
        <f t="shared" ca="1" si="3"/>
        <v>4550836.6444004849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4550836.6444004849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18871.588920357943</v>
      </c>
      <c r="L168" s="444">
        <f t="shared" ca="1" si="3"/>
        <v>4548052.9298062641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4548052.9298062641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18859.990109548689</v>
      </c>
      <c r="L169" s="444">
        <f t="shared" ca="1" si="3"/>
        <v>4545257.6164012346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4545257.6164012346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18848.342970361067</v>
      </c>
      <c r="L170" s="444">
        <f t="shared" ca="1" si="3"/>
        <v>4542450.6558570173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4542450.6558570173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18836.647301426827</v>
      </c>
      <c r="L171" s="444">
        <f t="shared" ca="1" si="3"/>
        <v>4539631.999643866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4539631.999643866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18824.902900538698</v>
      </c>
      <c r="L172" s="444">
        <f t="shared" ca="1" si="3"/>
        <v>4536801.599029826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4536801.599029826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18813.109564646864</v>
      </c>
      <c r="L173" s="444">
        <f t="shared" ca="1" si="3"/>
        <v>4533959.4050798947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4533959.4050798947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18801.267089855486</v>
      </c>
      <c r="L174" s="444">
        <f t="shared" ca="1" si="3"/>
        <v>4531105.3686551722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4531105.3686551722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18789.37527141914</v>
      </c>
      <c r="L175" s="444">
        <f t="shared" ca="1" si="3"/>
        <v>4528239.4404120129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4528239.4404120129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18777.433903739311</v>
      </c>
      <c r="L176" s="444">
        <f t="shared" ca="1" si="3"/>
        <v>4525361.5708011733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4525361.5708011733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18765.442780360812</v>
      </c>
      <c r="L177" s="444">
        <f t="shared" ca="1" si="3"/>
        <v>4522471.7100669555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4522471.7100669555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18753.401693968237</v>
      </c>
      <c r="L178" s="444">
        <f t="shared" ca="1" si="3"/>
        <v>4519569.8082463453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4519569.8082463453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18741.310436382362</v>
      </c>
      <c r="L179" s="444">
        <f t="shared" ca="1" si="3"/>
        <v>4516655.8151681488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4516655.8151681488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18729.168798556544</v>
      </c>
      <c r="L180" s="444">
        <f t="shared" ca="1" si="3"/>
        <v>4513729.680452127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4513729.680452127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18716.976570573119</v>
      </c>
      <c r="L181" s="444">
        <f t="shared" ca="1" si="3"/>
        <v>4510791.3535081213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4510791.3535081213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18704.733541639762</v>
      </c>
      <c r="L182" s="444">
        <f t="shared" ca="1" si="3"/>
        <v>4507840.7835351825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4507840.7835351825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18692.439500085849</v>
      </c>
      <c r="L183" s="444">
        <f t="shared" ca="1" si="3"/>
        <v>4504877.9195206901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4504877.9195206901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18680.094233358799</v>
      </c>
      <c r="L184" s="444">
        <f t="shared" ca="1" si="3"/>
        <v>4501902.7102394709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4501902.7102394709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18667.697528020384</v>
      </c>
      <c r="L185" s="444">
        <f t="shared" ca="1" si="3"/>
        <v>4498915.104252913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4498915.104252913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18655.24916974306</v>
      </c>
      <c r="L186" s="444">
        <f t="shared" ca="1" si="3"/>
        <v>4495915.0499080773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4495915.0499080773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18642.748943306244</v>
      </c>
      <c r="L187" s="444">
        <f t="shared" ca="1" si="3"/>
        <v>4492902.4953368055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4492902.4953368055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18630.196632592611</v>
      </c>
      <c r="L188" s="444">
        <f t="shared" ca="1" si="3"/>
        <v>4489877.38845482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4489877.38845482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18617.592020584339</v>
      </c>
      <c r="L189" s="444">
        <f t="shared" ca="1" si="3"/>
        <v>4486839.6769608259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4486839.6769608259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18604.934889359363</v>
      </c>
      <c r="L190" s="444">
        <f t="shared" ca="1" si="3"/>
        <v>4483789.3083356069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4483789.3083356069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18592.225020087619</v>
      </c>
      <c r="L191" s="444">
        <f t="shared" ca="1" si="3"/>
        <v>4480726.2298411159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4480726.2298411159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18579.462193027241</v>
      </c>
      <c r="L192" s="444">
        <f t="shared" ca="1" si="3"/>
        <v>4477650.3885195646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4477650.3885195646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18566.646187520775</v>
      </c>
      <c r="L193" s="444">
        <f t="shared" ca="1" si="3"/>
        <v>4474561.7311925068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4474561.7311925068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18553.776781991368</v>
      </c>
      <c r="L194" s="444">
        <f t="shared" ca="1" si="3"/>
        <v>4471460.2044599196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4471460.2044599196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18540.853753938922</v>
      </c>
      <c r="L195" s="444">
        <f t="shared" ca="1" si="3"/>
        <v>4468345.7546992805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4468345.7546992805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18527.876879936259</v>
      </c>
      <c r="L196" s="444">
        <f t="shared" ca="1" si="3"/>
        <v>4465218.3280646382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4465218.3280646382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18514.84593562525</v>
      </c>
      <c r="L197" s="444">
        <f t="shared" ca="1" si="3"/>
        <v>4462077.8704856848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4462077.8704856848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18501.760695712943</v>
      </c>
      <c r="L198" s="444">
        <f t="shared" ca="1" si="3"/>
        <v>4458924.3276668191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4458924.3276668191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18488.620933967668</v>
      </c>
      <c r="L199" s="444">
        <f t="shared" ca="1" si="3"/>
        <v>4455757.6450862084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4455757.6450862084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18475.426423215125</v>
      </c>
      <c r="L200" s="444">
        <f t="shared" ca="1" si="3"/>
        <v>4452577.7679948453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4452577.7679948453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18462.176935334446</v>
      </c>
      <c r="L201" s="444">
        <f t="shared" ca="1" si="3"/>
        <v>4449384.6414156016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4449384.6414156016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18448.872241254263</v>
      </c>
      <c r="L202" s="444">
        <f t="shared" ca="1" si="3"/>
        <v>4446178.2101422772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4446178.2101422772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18435.512110948745</v>
      </c>
      <c r="L203" s="444">
        <f t="shared" ca="1" si="3"/>
        <v>4442958.4187386474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4442958.4187386474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18422.09631343362</v>
      </c>
      <c r="L204" s="444">
        <f t="shared" ca="1" si="3"/>
        <v>4439725.2115375027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4439725.2115375027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18408.624616762183</v>
      </c>
      <c r="L205" s="444">
        <f t="shared" ca="1" si="3"/>
        <v>4436478.5326396869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4436478.5326396869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18395.096788021285</v>
      </c>
      <c r="L206" s="444">
        <f t="shared" ca="1" si="3"/>
        <v>4433218.3259131303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4433218.3259131303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18381.512593327301</v>
      </c>
      <c r="L207" s="444">
        <f t="shared" ca="1" si="3"/>
        <v>4429944.534991879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4429944.534991879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18367.871797822085</v>
      </c>
      <c r="L208" s="444">
        <f t="shared" ca="1" si="3"/>
        <v>4426657.1032751231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4426657.1032751231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18354.174165668937</v>
      </c>
      <c r="L209" s="444">
        <f t="shared" ca="1" si="3"/>
        <v>4423355.9739262136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4423355.9739262136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18340.419460048481</v>
      </c>
      <c r="L210" s="444">
        <f t="shared" ca="1" si="3"/>
        <v>4420041.0898716841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4420041.0898716841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18326.607443154608</v>
      </c>
      <c r="L211" s="444">
        <f t="shared" ca="1" si="3"/>
        <v>4416712.3938002605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4416712.3938002605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18312.737876190342</v>
      </c>
      <c r="L212" s="444">
        <f t="shared" ca="1" si="3"/>
        <v>4413369.8281618729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4413369.8281618729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18298.810519363728</v>
      </c>
      <c r="L213" s="444">
        <f t="shared" ca="1" si="3"/>
        <v>4410013.3351666583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4410013.3351666583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18284.825131883666</v>
      </c>
      <c r="L214" s="444">
        <f t="shared" ca="1" si="3"/>
        <v>4406642.8567839637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4406642.8567839637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18270.781471955772</v>
      </c>
      <c r="L215" s="444">
        <f t="shared" ca="1" si="3"/>
        <v>4403258.334741341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4403258.334741341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18256.679296778177</v>
      </c>
      <c r="L216" s="444">
        <f t="shared" ca="1" si="3"/>
        <v>4399859.7105235411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4399859.7105235411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18242.518362537343</v>
      </c>
      <c r="L217" s="444">
        <f t="shared" ca="1" si="3"/>
        <v>4396446.9253714997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4396446.9253714997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18228.298424403838</v>
      </c>
      <c r="L218" s="444">
        <f t="shared" ca="1" si="3"/>
        <v>4393019.9202813255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4393019.9202813255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18214.019236528111</v>
      </c>
      <c r="L219" s="444">
        <f t="shared" ca="1" si="3"/>
        <v>4389578.6360032754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4389578.6360032754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18199.680552036236</v>
      </c>
      <c r="L220" s="444">
        <f t="shared" ca="1" si="3"/>
        <v>4386123.0130407335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4386123.0130407335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18185.282123025645</v>
      </c>
      <c r="L221" s="444">
        <f t="shared" ca="1" si="3"/>
        <v>4382652.9916491807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4382652.9916491807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18170.823700560843</v>
      </c>
      <c r="L222" s="444">
        <f t="shared" ca="1" si="3"/>
        <v>4379168.5118351635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4379168.5118351635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18156.305034669105</v>
      </c>
      <c r="L223" s="444">
        <f t="shared" ca="1" si="3"/>
        <v>4375669.5133552542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4375669.5133552542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18141.725874336149</v>
      </c>
      <c r="L224" s="444">
        <f t="shared" ca="1" si="3"/>
        <v>4372155.9357150123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4372155.9357150123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18127.085967501807</v>
      </c>
      <c r="L225" s="444">
        <f t="shared" ca="1" si="3"/>
        <v>4368627.7181679355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4368627.7181679355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18112.385061055655</v>
      </c>
      <c r="L226" s="444">
        <f t="shared" ca="1" si="3"/>
        <v>4365084.7997144125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4365084.7997144125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18097.622900832641</v>
      </c>
      <c r="L227" s="444">
        <f t="shared" ca="1" si="3"/>
        <v>4361527.1191006666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4361527.1191006666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18082.7992316087</v>
      </c>
      <c r="L228" s="444">
        <f t="shared" ca="1" si="3"/>
        <v>4357954.6148176966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4357954.6148176966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18067.913797096327</v>
      </c>
      <c r="L229" s="444">
        <f t="shared" ca="1" si="3"/>
        <v>4354367.2251002146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4354367.2251002146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18052.966339940151</v>
      </c>
      <c r="L230" s="444">
        <f t="shared" ca="1" si="3"/>
        <v>4350764.8879255764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4350764.8879255764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18037.956601712493</v>
      </c>
      <c r="L231" s="444">
        <f t="shared" ca="1" si="3"/>
        <v>4347147.5410127109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4347147.5410127109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18022.884322908885</v>
      </c>
      <c r="L232" s="444">
        <f t="shared" ca="1" si="3"/>
        <v>4343515.1218210412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4343515.1218210412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18007.749242943595</v>
      </c>
      <c r="L233" s="444">
        <f t="shared" ca="1" si="3"/>
        <v>4339867.5675494066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4339867.5675494066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17992.551100145116</v>
      </c>
      <c r="L234" s="444">
        <f t="shared" ca="1" si="3"/>
        <v>4336204.8151349733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4336204.8151349733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17977.289631751646</v>
      </c>
      <c r="L235" s="444">
        <f t="shared" ca="1" si="3"/>
        <v>4332526.8012521463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4332526.8012521463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17961.964573906531</v>
      </c>
      <c r="L236" s="444">
        <f t="shared" ca="1" si="3"/>
        <v>4328833.4623114746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4328833.4623114746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17946.575661653733</v>
      </c>
      <c r="L237" s="444">
        <f t="shared" ca="1" si="3"/>
        <v>4325124.7344585499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4325124.7344585499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17931.122628933215</v>
      </c>
      <c r="L238" s="444">
        <f t="shared" ca="1" si="3"/>
        <v>4321400.5535729043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4321400.5535729043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17915.605208576359</v>
      </c>
      <c r="L239" s="444">
        <f t="shared" ca="1" si="3"/>
        <v>4317660.8552669026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4317660.8552669026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17900.02313230135</v>
      </c>
      <c r="L240" s="444">
        <f t="shared" ca="1" si="3"/>
        <v>4313905.5748846252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4313905.5748846252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17884.37613070853</v>
      </c>
      <c r="L241" s="444">
        <f t="shared" ca="1" si="3"/>
        <v>4310134.6475007553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4310134.6475007553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17868.663933275737</v>
      </c>
      <c r="L242" s="444">
        <f t="shared" ca="1" si="3"/>
        <v>4306348.0079194531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4306348.0079194531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17852.886268353643</v>
      </c>
      <c r="L243" s="444">
        <f t="shared" ca="1" si="3"/>
        <v>4302545.5906732287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4302545.5906732287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17837.042863161041</v>
      </c>
      <c r="L244" s="444">
        <f t="shared" ca="1" si="3"/>
        <v>4298727.3300218116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4298727.3300218116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17821.133443780138</v>
      </c>
      <c r="L245" s="444">
        <f t="shared" ca="1" si="3"/>
        <v>4294893.1599510135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4294893.1599510135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17805.157735151814</v>
      </c>
      <c r="L246" s="444">
        <f t="shared" ca="1" si="3"/>
        <v>4291043.0141715873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4291043.0141715873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17789.115461070869</v>
      </c>
      <c r="L247" s="444">
        <f t="shared" ca="1" si="3"/>
        <v>4287176.8261180799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4287176.8261180799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17773.006344181256</v>
      </c>
      <c r="L248" s="444">
        <f t="shared" ca="1" si="3"/>
        <v>4283294.5289476831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4283294.5289476831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17756.830105971268</v>
      </c>
      <c r="L249" s="444">
        <f t="shared" ca="1" si="3"/>
        <v>4279396.0555390762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4279396.0555390762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17740.586466768742</v>
      </c>
      <c r="L250" s="444">
        <f t="shared" ca="1" si="3"/>
        <v>4275481.3384912666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4275481.3384912666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17724.275145736199</v>
      </c>
      <c r="L251" s="444">
        <f t="shared" ca="1" si="3"/>
        <v>4271550.3101224247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4271550.3101224247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17707.895860866025</v>
      </c>
      <c r="L252" s="444">
        <f t="shared" ca="1" si="3"/>
        <v>4267602.9024687121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4267602.9024687121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17691.448328975555</v>
      </c>
      <c r="L253" s="444">
        <f t="shared" ca="1" si="3"/>
        <v>4263639.0472831093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4263639.0472831093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17674.932265702213</v>
      </c>
      <c r="L254" s="444">
        <f t="shared" ca="1" si="3"/>
        <v>4259658.6760342335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4259658.6760342335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17658.347385498564</v>
      </c>
      <c r="L255" s="444">
        <f t="shared" ca="1" si="3"/>
        <v>4255661.7199051538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4255661.7199051538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17641.693401627399</v>
      </c>
      <c r="L256" s="444">
        <f t="shared" ca="1" si="3"/>
        <v>4251648.1097922027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4251648.1097922027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17624.970026156767</v>
      </c>
      <c r="L257" s="444">
        <f t="shared" ca="1" si="3"/>
        <v>4247617.7763037812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4247617.7763037812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17608.176969955013</v>
      </c>
      <c r="L258" s="444">
        <f t="shared" ca="1" si="3"/>
        <v>4243570.6497591576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4243570.6497591576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17591.313942685745</v>
      </c>
      <c r="L259" s="444">
        <f t="shared" ca="1" si="3"/>
        <v>4239506.6601872649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4239506.6601872649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17574.380652802862</v>
      </c>
      <c r="L260" s="444">
        <f t="shared" ca="1" si="3"/>
        <v>4235425.7373254895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4235425.7373254895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17557.376807545465</v>
      </c>
      <c r="L261" s="444">
        <f t="shared" ca="1" si="3"/>
        <v>4231327.8106184565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4231327.8106184565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17540.302112932826</v>
      </c>
      <c r="L262" s="444">
        <f t="shared" ca="1" si="3"/>
        <v>4227212.8092168113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4227212.8092168113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17523.156273759305</v>
      </c>
      <c r="L263" s="444">
        <f t="shared" ref="L263:L517" ca="1" si="28">I263-J263+K263</f>
        <v>4223080.6619759919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4223080.6619759919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17505.938993589221</v>
      </c>
      <c r="L264" s="444">
        <f t="shared" ca="1" si="28"/>
        <v>4218931.2974550026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4218931.2974550026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17488.649974751766</v>
      </c>
      <c r="L265" s="444">
        <f t="shared" ca="1" si="28"/>
        <v>4214764.6439151764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4214764.6439151764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17471.28891833582</v>
      </c>
      <c r="L266" s="444">
        <f t="shared" ca="1" si="28"/>
        <v>4210580.629318933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4210580.629318933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17453.855524184808</v>
      </c>
      <c r="L267" s="444">
        <f t="shared" ca="1" si="28"/>
        <v>4206379.1813285388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4206379.1813285388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17436.349490891498</v>
      </c>
      <c r="L268" s="444">
        <f t="shared" ca="1" si="28"/>
        <v>4202160.2273048516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4202160.2273048516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17418.770515792799</v>
      </c>
      <c r="L269" s="444">
        <f t="shared" ca="1" si="28"/>
        <v>4197923.6943060653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4197923.6943060653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17401.118294964526</v>
      </c>
      <c r="L270" s="444">
        <f t="shared" ca="1" si="28"/>
        <v>4193669.509086451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4193669.509086451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17383.392523216131</v>
      </c>
      <c r="L271" s="444">
        <f t="shared" ca="1" si="28"/>
        <v>4189397.5980950883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4189397.5980950883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17365.592894085457</v>
      </c>
      <c r="L272" s="444">
        <f t="shared" ca="1" si="28"/>
        <v>4185107.8874745951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4185107.8874745951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17347.719099833401</v>
      </c>
      <c r="L273" s="444">
        <f t="shared" ca="1" si="28"/>
        <v>4180800.3030598499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4180800.3030598499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17329.770831438629</v>
      </c>
      <c r="L274" s="444">
        <f t="shared" ca="1" si="28"/>
        <v>4176474.7703767098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4176474.7703767098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17311.747778592209</v>
      </c>
      <c r="L275" s="444">
        <f t="shared" ca="1" si="28"/>
        <v>4172131.2146407231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4172131.2146407231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17293.649629692271</v>
      </c>
      <c r="L276" s="444">
        <f t="shared" ca="1" si="28"/>
        <v>4167769.5607558363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4167769.5607558363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17275.476071838573</v>
      </c>
      <c r="L277" s="444">
        <f t="shared" ca="1" si="28"/>
        <v>4163389.7333130962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4163389.7333130962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17257.226790827157</v>
      </c>
      <c r="L278" s="444">
        <f t="shared" ca="1" si="28"/>
        <v>4158991.6565893446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4158991.6565893446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17238.901471144858</v>
      </c>
      <c r="L279" s="444">
        <f t="shared" ca="1" si="28"/>
        <v>4154575.2545459107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4154575.2545459107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17220.499795963882</v>
      </c>
      <c r="L280" s="444">
        <f t="shared" ca="1" si="28"/>
        <v>4150140.4508272959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4150140.4508272959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17202.021447136322</v>
      </c>
      <c r="L281" s="444">
        <f t="shared" ca="1" si="28"/>
        <v>4145687.1687598536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4145687.1687598536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17183.466105188647</v>
      </c>
      <c r="L282" s="444">
        <f t="shared" ca="1" si="28"/>
        <v>4141215.3313504634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4141215.3313504634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17164.833449316186</v>
      </c>
      <c r="L283" s="444">
        <f t="shared" ca="1" si="28"/>
        <v>4136724.8612852008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4136724.8612852008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17146.123157377591</v>
      </c>
      <c r="L284" s="444">
        <f t="shared" ca="1" si="28"/>
        <v>4132215.6809279998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4132215.6809279998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17127.334905889253</v>
      </c>
      <c r="L285" s="444">
        <f t="shared" ca="1" si="28"/>
        <v>4127687.7123193103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4127687.7123193103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17108.468370019713</v>
      </c>
      <c r="L286" s="444">
        <f t="shared" ca="1" si="28"/>
        <v>4123140.8771747514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4123140.8771747514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17089.523223584052</v>
      </c>
      <c r="L287" s="444">
        <f t="shared" ca="1" si="28"/>
        <v>4118575.0968837566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4118575.0968837566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17070.499139038242</v>
      </c>
      <c r="L288" s="444">
        <f t="shared" ca="1" si="28"/>
        <v>4113990.2925082161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4113990.2925082161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17051.395787473488</v>
      </c>
      <c r="L289" s="444">
        <f t="shared" ca="1" si="28"/>
        <v>4109386.3847811106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4109386.3847811106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17032.212838610547</v>
      </c>
      <c r="L290" s="444">
        <f t="shared" ca="1" si="28"/>
        <v>4104763.2941051424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4104763.2941051424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17012.949960794016</v>
      </c>
      <c r="L291" s="444">
        <f t="shared" ca="1" si="28"/>
        <v>4100120.9405513573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4100120.9405513573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16993.606820986577</v>
      </c>
      <c r="L292" s="444">
        <f t="shared" ca="1" si="28"/>
        <v>4095459.2438577651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4095459.2438577651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16974.183084763277</v>
      </c>
      <c r="L293" s="444">
        <f t="shared" ca="1" si="28"/>
        <v>4090778.1234279494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4090778.1234279494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16954.678416305709</v>
      </c>
      <c r="L294" s="444">
        <f t="shared" ca="1" si="28"/>
        <v>4086077.4983296762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4086077.4983296762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16935.09247839624</v>
      </c>
      <c r="L295" s="444">
        <f t="shared" ca="1" si="28"/>
        <v>4081357.2872934937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4081357.2872934937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16915.424932412145</v>
      </c>
      <c r="L296" s="444">
        <f t="shared" ca="1" si="28"/>
        <v>4076617.4087113272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4076617.4087113272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16895.675438319784</v>
      </c>
      <c r="L297" s="444">
        <f t="shared" ca="1" si="28"/>
        <v>4071857.7806350682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4071857.7806350682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16875.843654668704</v>
      </c>
      <c r="L298" s="444">
        <f t="shared" ca="1" si="28"/>
        <v>4067078.3207751582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4067078.3207751582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16855.929238585744</v>
      </c>
      <c r="L299" s="444">
        <f t="shared" ca="1" si="28"/>
        <v>4062278.9464991651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4062278.9464991651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16835.931845769108</v>
      </c>
      <c r="L300" s="444">
        <f t="shared" ca="1" si="28"/>
        <v>4057459.5748303556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4057459.5748303556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16815.851130482402</v>
      </c>
      <c r="L301" s="444">
        <f t="shared" ca="1" si="28"/>
        <v>4052620.122446259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4052620.122446259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16795.686745548668</v>
      </c>
      <c r="L302" s="444">
        <f t="shared" ca="1" si="28"/>
        <v>4047760.5056772288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4047760.5056772288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16775.438342344376</v>
      </c>
      <c r="L303" s="444">
        <f t="shared" ca="1" si="28"/>
        <v>4042880.6405049944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4042880.6405049944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16755.105570793399</v>
      </c>
      <c r="L304" s="444">
        <f t="shared" ca="1" si="28"/>
        <v>4037980.4425612092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4037980.4425612092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16734.68807936096</v>
      </c>
      <c r="L305" s="444">
        <f t="shared" ca="1" si="28"/>
        <v>4033059.8271259912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4033059.8271259912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16714.185515047553</v>
      </c>
      <c r="L306" s="444">
        <f t="shared" ca="1" si="28"/>
        <v>4028118.7091264599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4028118.7091264599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16693.597523382839</v>
      </c>
      <c r="L307" s="444">
        <f t="shared" ca="1" si="28"/>
        <v>4023157.0031352639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4023157.0031352639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16672.923748419522</v>
      </c>
      <c r="L308" s="444">
        <f t="shared" ca="1" si="28"/>
        <v>4018174.6233691047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4018174.6233691047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16652.16383272719</v>
      </c>
      <c r="L309" s="444">
        <f t="shared" ca="1" si="28"/>
        <v>4013171.4836872532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4013171.4836872532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16631.317417386144</v>
      </c>
      <c r="L310" s="444">
        <f t="shared" ca="1" si="28"/>
        <v>4008147.4975900603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4008147.4975900603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16610.384141981176</v>
      </c>
      <c r="L311" s="444">
        <f t="shared" ca="1" si="28"/>
        <v>4003102.5782174626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4003102.5782174626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16589.363644595349</v>
      </c>
      <c r="L312" s="444">
        <f t="shared" ca="1" si="28"/>
        <v>3998036.638347479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3998036.638347479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16568.255561803751</v>
      </c>
      <c r="L313" s="444">
        <f t="shared" ca="1" si="28"/>
        <v>3992949.5903947041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3992949.5903947041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16547.059528667185</v>
      </c>
      <c r="L314" s="444">
        <f t="shared" ca="1" si="28"/>
        <v>3987841.3464087923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3987841.3464087923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16525.775178725889</v>
      </c>
      <c r="L315" s="444">
        <f t="shared" ca="1" si="28"/>
        <v>3982711.8180729393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3982711.8180729393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16504.402143993168</v>
      </c>
      <c r="L316" s="444">
        <f t="shared" ca="1" si="28"/>
        <v>3977560.9167023534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3977560.9167023534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16482.94005494906</v>
      </c>
      <c r="L317" s="444">
        <f t="shared" ca="1" si="28"/>
        <v>3972388.5532427235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3972388.5532427235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16461.388540533935</v>
      </c>
      <c r="L318" s="444">
        <f t="shared" ca="1" si="28"/>
        <v>3967194.6382686784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3967194.6382686784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16439.747228142081</v>
      </c>
      <c r="L319" s="444">
        <f t="shared" ca="1" si="28"/>
        <v>3961979.0819822415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3961979.0819822415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16418.015743615262</v>
      </c>
      <c r="L320" s="444">
        <f t="shared" ca="1" si="28"/>
        <v>3956741.7942112777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3956741.7942112777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16396.193711236247</v>
      </c>
      <c r="L321" s="444">
        <f t="shared" ca="1" si="28"/>
        <v>3951482.684407935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3951482.684407935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16374.280753722318</v>
      </c>
      <c r="L322" s="444">
        <f t="shared" ca="1" si="28"/>
        <v>3946201.6616470786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3946201.6616470786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16352.276492218749</v>
      </c>
      <c r="L323" s="444">
        <f t="shared" ca="1" si="28"/>
        <v>3940898.6346247187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3940898.6346247187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16330.180546292249</v>
      </c>
      <c r="L324" s="444">
        <f t="shared" ca="1" si="28"/>
        <v>3935573.5116564319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3935573.5116564319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16307.992533924389</v>
      </c>
      <c r="L325" s="444">
        <f t="shared" ca="1" si="28"/>
        <v>3930226.2006757776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3930226.2006757776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16285.712071504997</v>
      </c>
      <c r="L326" s="444">
        <f t="shared" ca="1" si="28"/>
        <v>3924856.6092327037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3924856.6092327037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16263.338773825521</v>
      </c>
      <c r="L327" s="444">
        <f t="shared" ca="1" si="28"/>
        <v>3919464.6444919505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3919464.6444919505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16240.872254072381</v>
      </c>
      <c r="L328" s="444">
        <f t="shared" ca="1" si="28"/>
        <v>3914050.2132314439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3914050.2132314439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16218.312123820271</v>
      </c>
      <c r="L329" s="444">
        <f t="shared" ca="1" si="28"/>
        <v>3908613.2218406852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3908613.2218406852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16195.657993025445</v>
      </c>
      <c r="L330" s="444">
        <f t="shared" ca="1" si="28"/>
        <v>3903153.576319132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3903153.576319132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16172.909470018973</v>
      </c>
      <c r="L331" s="444">
        <f t="shared" ca="1" si="28"/>
        <v>3897671.1822745721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3897671.1822745721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16150.06616149997</v>
      </c>
      <c r="L332" s="444">
        <f t="shared" ca="1" si="28"/>
        <v>3892165.9449214931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3892165.9449214931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16127.127672528806</v>
      </c>
      <c r="L333" s="444">
        <f t="shared" ca="1" si="28"/>
        <v>3886637.7690794431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3886637.7690794431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16104.093606520268</v>
      </c>
      <c r="L334" s="444">
        <f t="shared" ca="1" si="28"/>
        <v>3881086.5591713847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3881086.5591713847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16080.963565236689</v>
      </c>
      <c r="L335" s="444">
        <f t="shared" ca="1" si="28"/>
        <v>3875512.2192220427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3875512.2192220427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16057.737148781098</v>
      </c>
      <c r="L336" s="444">
        <f t="shared" ca="1" si="28"/>
        <v>3869914.6528562452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3869914.6528562452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16034.413955590277</v>
      </c>
      <c r="L337" s="444">
        <f t="shared" ca="1" si="28"/>
        <v>3864293.7632972565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3864293.7632972565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16010.993582427825</v>
      </c>
      <c r="L338" s="444">
        <f t="shared" ca="1" si="28"/>
        <v>3858649.4533651057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3858649.4533651057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15987.475624377195</v>
      </c>
      <c r="L339" s="444">
        <f t="shared" ca="1" si="28"/>
        <v>3852981.6254749042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3852981.6254749042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15963.859674834688</v>
      </c>
      <c r="L340" s="444">
        <f t="shared" ca="1" si="28"/>
        <v>3847290.18163516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3847290.18163516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15940.145325502421</v>
      </c>
      <c r="L341" s="444">
        <f t="shared" ca="1" si="28"/>
        <v>3841575.0234460835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3841575.0234460835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15916.332166381271</v>
      </c>
      <c r="L342" s="444">
        <f t="shared" ca="1" si="28"/>
        <v>3835836.0520978859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3835836.0520978859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15892.419785763779</v>
      </c>
      <c r="L343" s="444">
        <f t="shared" ca="1" si="28"/>
        <v>3830073.1683690706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3830073.1683690706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15868.40777022705</v>
      </c>
      <c r="L344" s="444">
        <f t="shared" ca="1" si="28"/>
        <v>3824286.272624719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3824286.272624719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15844.295704625583</v>
      </c>
      <c r="L345" s="444">
        <f t="shared" ca="1" si="28"/>
        <v>3818475.2648147657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3818475.2648147657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15820.083172084114</v>
      </c>
      <c r="L346" s="444">
        <f t="shared" ca="1" si="28"/>
        <v>3812640.0444722711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3812640.0444722711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15795.769753990384</v>
      </c>
      <c r="L347" s="444">
        <f t="shared" ca="1" si="28"/>
        <v>3806780.5107116825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3806780.5107116825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15771.35502998793</v>
      </c>
      <c r="L348" s="444">
        <f t="shared" ca="1" si="28"/>
        <v>3800896.5622270918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3800896.5622270918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15746.838577968803</v>
      </c>
      <c r="L349" s="444">
        <f t="shared" ca="1" si="28"/>
        <v>3794988.0972904819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3794988.0972904819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15722.219974066262</v>
      </c>
      <c r="L350" s="444">
        <f t="shared" ca="1" si="28"/>
        <v>3789055.0137499692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3789055.0137499692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15697.498792647459</v>
      </c>
      <c r="L351" s="444">
        <f t="shared" ca="1" si="28"/>
        <v>3783097.2090280377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3783097.2090280377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15672.674606306078</v>
      </c>
      <c r="L352" s="444">
        <f t="shared" ca="1" si="28"/>
        <v>3777114.5801197649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3777114.5801197649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15647.746985854941</v>
      </c>
      <c r="L353" s="444">
        <f t="shared" ca="1" si="28"/>
        <v>3771107.0235910411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3771107.0235910411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15622.715500318594</v>
      </c>
      <c r="L354" s="444">
        <f t="shared" ca="1" si="28"/>
        <v>3765074.4355767807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3765074.4355767807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15597.57971692584</v>
      </c>
      <c r="L355" s="444">
        <f t="shared" ca="1" si="28"/>
        <v>3759016.7117791278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3759016.7117791278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15572.339201102288</v>
      </c>
      <c r="L356" s="444">
        <f t="shared" ca="1" si="28"/>
        <v>3752933.7474656515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3752933.7474656515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15546.9935164628</v>
      </c>
      <c r="L357" s="444">
        <f t="shared" ca="1" si="28"/>
        <v>3746825.4374675355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3746825.4374675355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15521.542224803983</v>
      </c>
      <c r="L358" s="444">
        <f t="shared" ca="1" si="28"/>
        <v>3740691.6761777606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3740691.6761777606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15495.98488609659</v>
      </c>
      <c r="L359" s="444">
        <f t="shared" ca="1" si="28"/>
        <v>3734532.3575492785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3734532.3575492785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15470.321058477915</v>
      </c>
      <c r="L360" s="444">
        <f t="shared" ca="1" si="28"/>
        <v>3728347.3750931774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3728347.3750931774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15444.550298244161</v>
      </c>
      <c r="L361" s="444">
        <f t="shared" ca="1" si="28"/>
        <v>3722136.6218768428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3722136.6218768428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15418.672159842765</v>
      </c>
      <c r="L362" s="444">
        <f t="shared" ca="1" si="28"/>
        <v>3715899.9905221066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3715899.9905221066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15392.6861958647</v>
      </c>
      <c r="L363" s="444">
        <f t="shared" ca="1" si="28"/>
        <v>3709637.3732033926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3709637.3732033926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15366.591957036724</v>
      </c>
      <c r="L364" s="444">
        <f t="shared" ca="1" si="28"/>
        <v>3703348.6616458506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3703348.6616458506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15340.38899221363</v>
      </c>
      <c r="L365" s="444">
        <f t="shared" ca="1" si="28"/>
        <v>3697033.7471234854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3697033.7471234854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15314.076848370441</v>
      </c>
      <c r="L366" s="444">
        <f t="shared" ca="1" si="28"/>
        <v>3690692.5204572771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3690692.5204572771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15287.655070594574</v>
      </c>
      <c r="L367" s="444">
        <f t="shared" ca="1" si="28"/>
        <v>3684324.8720132927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3684324.8720132927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15261.123202077973</v>
      </c>
      <c r="L368" s="444">
        <f t="shared" ca="1" si="28"/>
        <v>3677930.6917007919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3677930.6917007919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15234.480784109221</v>
      </c>
      <c r="L369" s="444">
        <f t="shared" ca="1" si="28"/>
        <v>3671509.8689703224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3671509.8689703224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15207.727356065598</v>
      </c>
      <c r="L370" s="444">
        <f t="shared" ca="1" si="28"/>
        <v>3665062.2928118091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3665062.2928118091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15180.862455405128</v>
      </c>
      <c r="L371" s="444">
        <f t="shared" ca="1" si="28"/>
        <v>3658587.8517526356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3658587.8517526356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15153.885617658569</v>
      </c>
      <c r="L372" s="444">
        <f t="shared" ca="1" si="28"/>
        <v>3652086.4338557152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3652086.4338557152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15126.796376421402</v>
      </c>
      <c r="L373" s="444">
        <f t="shared" ca="1" si="28"/>
        <v>3645557.9267175579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3645557.9267175579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15099.594263345747</v>
      </c>
      <c r="L374" s="444">
        <f t="shared" ca="1" si="28"/>
        <v>3639002.217466325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3639002.217466325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15072.278808132278</v>
      </c>
      <c r="L375" s="444">
        <f t="shared" ca="1" si="28"/>
        <v>3632419.1927598785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3632419.1927598785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15044.849538522083</v>
      </c>
      <c r="L376" s="444">
        <f t="shared" ca="1" si="28"/>
        <v>3625808.7387838219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3625808.7387838219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15017.305980288513</v>
      </c>
      <c r="L377" s="444">
        <f t="shared" ca="1" si="28"/>
        <v>3619170.7412495315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3619170.7412495315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14989.647657228968</v>
      </c>
      <c r="L378" s="444">
        <f t="shared" ca="1" si="28"/>
        <v>3612505.0853921818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3612505.0853921818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14961.87409115668</v>
      </c>
      <c r="L379" s="444">
        <f t="shared" ca="1" si="28"/>
        <v>3605811.6559687597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3605811.6559687597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14933.984801892419</v>
      </c>
      <c r="L380" s="444">
        <f t="shared" ca="1" si="28"/>
        <v>3599090.337256073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3599090.337256073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14905.979307256226</v>
      </c>
      <c r="L381" s="444">
        <f t="shared" ca="1" si="28"/>
        <v>3592341.0130487503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3592341.0130487503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14877.857123059046</v>
      </c>
      <c r="L382" s="444">
        <f t="shared" ca="1" si="28"/>
        <v>3585563.5666572307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3585563.5666572307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14849.61776309438</v>
      </c>
      <c r="L383" s="444">
        <f t="shared" ca="1" si="28"/>
        <v>3578757.8809057465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3578757.8809057465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14821.260739129864</v>
      </c>
      <c r="L384" s="444">
        <f t="shared" ca="1" si="28"/>
        <v>3571923.8381302976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3571923.8381302976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14792.785560898828</v>
      </c>
      <c r="L385" s="444">
        <f t="shared" ca="1" si="28"/>
        <v>3565061.3201766177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3565061.3201766177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14764.191736091829</v>
      </c>
      <c r="L386" s="444">
        <f t="shared" ca="1" si="28"/>
        <v>3558170.2083981307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3558170.2083981307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14735.478770348132</v>
      </c>
      <c r="L387" s="444">
        <f t="shared" ca="1" si="28"/>
        <v>3551250.3836539001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3551250.3836539001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14706.646167247172</v>
      </c>
      <c r="L388" s="444">
        <f t="shared" ca="1" si="28"/>
        <v>3544301.7263065684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3544301.7263065684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14677.693428299957</v>
      </c>
      <c r="L389" s="444">
        <f t="shared" ca="1" si="28"/>
        <v>3537324.1162202894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3537324.1162202894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14648.620052940458</v>
      </c>
      <c r="L390" s="444">
        <f t="shared" ca="1" si="28"/>
        <v>3530317.4327586512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3530317.4327586512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14619.425538516967</v>
      </c>
      <c r="L391" s="444">
        <f t="shared" ca="1" si="28"/>
        <v>3523281.5547825894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3523281.5547825894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14590.109380283375</v>
      </c>
      <c r="L392" s="444">
        <f t="shared" ca="1" si="28"/>
        <v>3516216.360648294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3516216.360648294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14560.671071390479</v>
      </c>
      <c r="L393" s="444">
        <f t="shared" ca="1" si="28"/>
        <v>3509121.7282051058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3509121.7282051058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14531.110102877195</v>
      </c>
      <c r="L394" s="444">
        <f t="shared" ca="1" si="28"/>
        <v>3501997.5347934039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3501997.5347934039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14501.425963661772</v>
      </c>
      <c r="L395" s="444">
        <f t="shared" ca="1" si="28"/>
        <v>3494843.6572424867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3494843.6572424867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14471.61814053295</v>
      </c>
      <c r="L396" s="444">
        <f t="shared" ca="1" si="28"/>
        <v>3487659.971868441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3487659.971868441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14441.68611814109</v>
      </c>
      <c r="L397" s="444">
        <f t="shared" ca="1" si="28"/>
        <v>3480446.3544720034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3480446.3544720034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14411.629378989268</v>
      </c>
      <c r="L398" s="444">
        <f t="shared" ca="1" si="28"/>
        <v>3473202.6803364139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3473202.6803364139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14381.447403424314</v>
      </c>
      <c r="L399" s="444">
        <f t="shared" ca="1" si="28"/>
        <v>3465928.8242252595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3465928.8242252595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14351.139669627833</v>
      </c>
      <c r="L400" s="444">
        <f t="shared" ca="1" si="28"/>
        <v>3458624.6603803085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3458624.6603803085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14320.705653607209</v>
      </c>
      <c r="L401" s="444">
        <f t="shared" ca="1" si="28"/>
        <v>3451290.0625193371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3451290.0625193371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14290.144829186493</v>
      </c>
      <c r="L402" s="444">
        <f t="shared" ca="1" si="28"/>
        <v>3443924.9038339448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3443924.9038339448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14259.456667997358</v>
      </c>
      <c r="L403" s="444">
        <f t="shared" ca="1" si="28"/>
        <v>3436529.0569873634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3436529.0569873634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14228.640639469933</v>
      </c>
      <c r="L404" s="444">
        <f t="shared" ca="1" si="28"/>
        <v>3429102.3941122545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3429102.3941122545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14197.696210823648</v>
      </c>
      <c r="L405" s="444">
        <f t="shared" ca="1" si="28"/>
        <v>3421644.7868084991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3421644.7868084991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14166.622847058001</v>
      </c>
      <c r="L406" s="444">
        <f t="shared" ca="1" si="28"/>
        <v>3414156.1061409782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3414156.1061409782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14135.42001094333</v>
      </c>
      <c r="L407" s="444">
        <f t="shared" ca="1" si="28"/>
        <v>3406636.2226373428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3406636.2226373428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14104.087163011516</v>
      </c>
      <c r="L408" s="444">
        <f t="shared" ca="1" si="28"/>
        <v>3399085.0062857755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3399085.0062857755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14072.623761546651</v>
      </c>
      <c r="L409" s="444">
        <f t="shared" ca="1" si="28"/>
        <v>3391502.3265327434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3391502.3265327434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14041.029262575685</v>
      </c>
      <c r="L410" s="444">
        <f t="shared" ca="1" si="28"/>
        <v>3383888.0522807403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3383888.0522807403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14009.303119859003</v>
      </c>
      <c r="L411" s="444">
        <f t="shared" ca="1" si="28"/>
        <v>3376242.0518860207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3376242.0518860207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13977.444784881007</v>
      </c>
      <c r="L412" s="444">
        <f t="shared" ca="1" si="28"/>
        <v>3368564.1931563229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3368564.1931563229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13945.453706840601</v>
      </c>
      <c r="L413" s="444">
        <f t="shared" ca="1" si="28"/>
        <v>3360854.3433485846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3360854.3433485846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13913.32933264169</v>
      </c>
      <c r="L414" s="444">
        <f t="shared" ca="1" si="28"/>
        <v>3353112.3691666475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3353112.3691666475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13881.071106883619</v>
      </c>
      <c r="L415" s="444">
        <f t="shared" ca="1" si="28"/>
        <v>3345338.1367589524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3345338.1367589524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13848.678471851556</v>
      </c>
      <c r="L416" s="444">
        <f t="shared" ca="1" si="28"/>
        <v>3337531.5117162252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3337531.5117162252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13816.15086750686</v>
      </c>
      <c r="L417" s="444">
        <f t="shared" ca="1" si="28"/>
        <v>3329692.3590691532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3329692.3590691532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13783.487731477393</v>
      </c>
      <c r="L418" s="444">
        <f t="shared" ca="1" si="28"/>
        <v>3321820.5432860516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3321820.5432860516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13750.688499047805</v>
      </c>
      <c r="L419" s="444">
        <f t="shared" ca="1" si="28"/>
        <v>3313915.9282705206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3313915.9282705206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13717.752603149756</v>
      </c>
      <c r="L420" s="444">
        <f t="shared" ca="1" si="28"/>
        <v>3305978.3773590918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3305978.3773590918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13684.679474352135</v>
      </c>
      <c r="L421" s="444">
        <f t="shared" ca="1" si="28"/>
        <v>3298007.7533188649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3298007.7533188649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13651.468540851194</v>
      </c>
      <c r="L422" s="444">
        <f t="shared" ca="1" si="28"/>
        <v>3290003.918345137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3290003.918345137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13618.11922846066</v>
      </c>
      <c r="L423" s="444">
        <f t="shared" ca="1" si="28"/>
        <v>3281966.734059019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3281966.734059019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13584.630960601833</v>
      </c>
      <c r="L424" s="444">
        <f t="shared" ca="1" si="28"/>
        <v>3273896.061505042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3273896.061505042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13551.003158293597</v>
      </c>
      <c r="L425" s="444">
        <f t="shared" ca="1" si="28"/>
        <v>3265791.7611487568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3265791.7611487568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13517.235240142409</v>
      </c>
      <c r="L426" s="444">
        <f t="shared" ca="1" si="28"/>
        <v>3257653.6928743203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3257653.6928743203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13483.326622332255</v>
      </c>
      <c r="L427" s="444">
        <f t="shared" ca="1" si="28"/>
        <v>3249481.7159820739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3249481.7159820739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13449.276718614563</v>
      </c>
      <c r="L428" s="444">
        <f t="shared" ca="1" si="28"/>
        <v>3241275.6891861097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3241275.6891861097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13415.084940298046</v>
      </c>
      <c r="L429" s="444">
        <f t="shared" ca="1" si="28"/>
        <v>3233035.4706118288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3233035.4706118288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13380.750696238541</v>
      </c>
      <c r="L430" s="444">
        <f t="shared" ca="1" si="28"/>
        <v>3224760.9177934886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3224760.9177934886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13346.273392828791</v>
      </c>
      <c r="L431" s="444">
        <f t="shared" ca="1" si="28"/>
        <v>3216451.8876717384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3216451.8876717384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13311.652433988165</v>
      </c>
      <c r="L432" s="444">
        <f t="shared" ca="1" si="28"/>
        <v>3208108.2365911477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3208108.2365911477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13276.88722115237</v>
      </c>
      <c r="L433" s="444">
        <f t="shared" ca="1" si="28"/>
        <v>3199729.8202977213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3199729.8202977213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13241.977153263093</v>
      </c>
      <c r="L434" s="444">
        <f t="shared" ca="1" si="28"/>
        <v>3191316.4939364055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3191316.4939364055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13206.92162675761</v>
      </c>
      <c r="L435" s="444">
        <f t="shared" ca="1" si="28"/>
        <v>3182868.1120485845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3182868.1120485845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13171.720035558357</v>
      </c>
      <c r="L436" s="444">
        <f t="shared" ca="1" si="28"/>
        <v>3174384.5285695642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3174384.5285695642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13136.371771062439</v>
      </c>
      <c r="L437" s="444">
        <f t="shared" ca="1" si="28"/>
        <v>3165865.5968260476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3165865.5968260476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13100.876222131119</v>
      </c>
      <c r="L438" s="444">
        <f t="shared" ca="1" si="28"/>
        <v>3157311.1695336001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3157311.1695336001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13065.232775079256</v>
      </c>
      <c r="L439" s="444">
        <f t="shared" ca="1" si="28"/>
        <v>3148721.0987941003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3148721.0987941003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13029.440813664673</v>
      </c>
      <c r="L440" s="444">
        <f t="shared" ca="1" si="28"/>
        <v>3140095.2360931863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3140095.2360931863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12993.49971907753</v>
      </c>
      <c r="L441" s="444">
        <f t="shared" ca="1" si="28"/>
        <v>3131433.4322976852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3131433.4322976852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12957.40886992961</v>
      </c>
      <c r="L442" s="444">
        <f t="shared" ca="1" si="28"/>
        <v>3122735.5376530359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3122735.5376530359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12921.16764224357</v>
      </c>
      <c r="L443" s="444">
        <f t="shared" ca="1" si="28"/>
        <v>3114001.4017807008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3114001.4017807008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12884.775409442174</v>
      </c>
      <c r="L444" s="444">
        <f t="shared" ca="1" si="28"/>
        <v>3105230.8736755643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3105230.8736755643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12848.231542337438</v>
      </c>
      <c r="L445" s="444">
        <f t="shared" ca="1" si="28"/>
        <v>3096423.8017033227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3096423.8017033227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12811.535409119766</v>
      </c>
      <c r="L446" s="444">
        <f t="shared" ca="1" si="28"/>
        <v>3087580.0335978637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3087580.0335978637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12774.686375347021</v>
      </c>
      <c r="L447" s="444">
        <f t="shared" ca="1" si="28"/>
        <v>3078699.4164586319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3078699.4164586319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12737.683803933554</v>
      </c>
      <c r="L448" s="444">
        <f t="shared" ca="1" si="28"/>
        <v>3069781.7967479867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3069781.7967479867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12700.527055139199</v>
      </c>
      <c r="L449" s="444">
        <f t="shared" ca="1" si="28"/>
        <v>3060827.020288547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3060827.020288547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12663.215486558202</v>
      </c>
      <c r="L450" s="444">
        <f t="shared" ca="1" si="28"/>
        <v>3051834.9322605263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3051834.9322605263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12625.748453108114</v>
      </c>
      <c r="L451" s="444">
        <f t="shared" ca="1" si="28"/>
        <v>3042805.3771990556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3042805.3771990556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12588.125307018654</v>
      </c>
      <c r="L452" s="444">
        <f t="shared" ca="1" si="28"/>
        <v>3033738.1989914957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3033738.1989914957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12550.345397820487</v>
      </c>
      <c r="L453" s="444">
        <f t="shared" ca="1" si="28"/>
        <v>3024633.2408747375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3024633.2408747375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12512.408072333994</v>
      </c>
      <c r="L454" s="444">
        <f t="shared" ca="1" si="28"/>
        <v>3015490.3454324924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3015490.3454324924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12474.312674657973</v>
      </c>
      <c r="L455" s="444">
        <f t="shared" ca="1" si="28"/>
        <v>3006309.3545925715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3006309.3545925715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12436.058546158303</v>
      </c>
      <c r="L456" s="444">
        <f t="shared" ca="1" si="28"/>
        <v>2997090.1096241511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2997090.1096241511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12397.645025456552</v>
      </c>
      <c r="L457" s="444">
        <f t="shared" ca="1" si="28"/>
        <v>2987832.4511350286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2987832.4511350286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12359.071448418541</v>
      </c>
      <c r="L458" s="444">
        <f t="shared" ca="1" si="28"/>
        <v>2978536.2190688681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2978536.2190688681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12320.337148142871</v>
      </c>
      <c r="L459" s="444">
        <f t="shared" ca="1" si="28"/>
        <v>2969201.2527024322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2969201.2527024322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12281.441454949389</v>
      </c>
      <c r="L460" s="444">
        <f t="shared" ca="1" si="28"/>
        <v>2959827.3906428027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2959827.3906428027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12242.383696367599</v>
      </c>
      <c r="L461" s="444">
        <f t="shared" ca="1" si="28"/>
        <v>2950414.4708245913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2950414.4708245913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12203.163197125052</v>
      </c>
      <c r="L462" s="444">
        <f t="shared" ca="1" si="28"/>
        <v>2940962.3305071373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2940962.3305071373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12163.779279135661</v>
      </c>
      <c r="L463" s="444">
        <f t="shared" ca="1" si="28"/>
        <v>2931470.8062716941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2931470.8062716941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12124.231261487981</v>
      </c>
      <c r="L464" s="444">
        <f t="shared" ca="1" si="28"/>
        <v>2921939.7340186033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2921939.7340186033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12084.518460433435</v>
      </c>
      <c r="L465" s="444">
        <f t="shared" ca="1" si="28"/>
        <v>2912368.948964458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2912368.948964458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12044.640189374497</v>
      </c>
      <c r="L466" s="444">
        <f t="shared" ca="1" si="28"/>
        <v>2902758.2856392534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2902758.2856392534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12004.595758852811</v>
      </c>
      <c r="L467" s="444">
        <f t="shared" ca="1" si="28"/>
        <v>2893107.5778835276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2893107.5778835276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11964.384476537287</v>
      </c>
      <c r="L468" s="444">
        <f t="shared" ca="1" si="28"/>
        <v>2883416.6588454861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2883416.6588454861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11924.005647212114</v>
      </c>
      <c r="L469" s="444">
        <f t="shared" ca="1" si="28"/>
        <v>2873685.3609781195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2873685.3609781195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11883.458572764754</v>
      </c>
      <c r="L470" s="444">
        <f t="shared" ca="1" si="28"/>
        <v>2863913.5160363056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2863913.5160363056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11842.742552173861</v>
      </c>
      <c r="L471" s="444">
        <f t="shared" ca="1" si="28"/>
        <v>2854100.9550739005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2854100.9550739005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11801.856881497173</v>
      </c>
      <c r="L472" s="444">
        <f t="shared" ca="1" si="28"/>
        <v>2844247.5084408186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2844247.5084408186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11760.800853859333</v>
      </c>
      <c r="L473" s="444">
        <f t="shared" ca="1" si="28"/>
        <v>2834353.005780099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2834353.005780099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11719.573759439667</v>
      </c>
      <c r="L474" s="444">
        <f t="shared" ca="1" si="28"/>
        <v>2824417.27602496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2824417.27602496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11678.174885459921</v>
      </c>
      <c r="L475" s="444">
        <f t="shared" ca="1" si="28"/>
        <v>2814440.1473958408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2814440.1473958408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11636.603516171925</v>
      </c>
      <c r="L476" s="444">
        <f t="shared" ca="1" si="28"/>
        <v>2804421.4473974342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2804421.4473974342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11594.858932845231</v>
      </c>
      <c r="L477" s="444">
        <f t="shared" ca="1" si="28"/>
        <v>2794361.0028157006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2794361.0028157006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11552.940413754674</v>
      </c>
      <c r="L478" s="444">
        <f t="shared" ca="1" si="28"/>
        <v>2784258.6397148767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2784258.6397148767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11510.847234167908</v>
      </c>
      <c r="L479" s="444">
        <f t="shared" ca="1" si="28"/>
        <v>2774114.1834344659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2774114.1834344659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11468.578666332862</v>
      </c>
      <c r="L480" s="444">
        <f t="shared" ca="1" si="28"/>
        <v>2763927.4585862197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2763927.4585862197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11426.13397946517</v>
      </c>
      <c r="L481" s="444">
        <f t="shared" ca="1" si="28"/>
        <v>2753698.2890511062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2753698.2890511062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11383.51243973553</v>
      </c>
      <c r="L482" s="444">
        <f t="shared" ca="1" si="28"/>
        <v>2743426.4979762631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2743426.4979762631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11340.713310257017</v>
      </c>
      <c r="L483" s="444">
        <f t="shared" ca="1" si="28"/>
        <v>2733111.9077719413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2733111.9077719413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11297.735851072342</v>
      </c>
      <c r="L484" s="444">
        <f t="shared" ca="1" si="28"/>
        <v>2722754.3401084347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2722754.3401084347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11254.579319141067</v>
      </c>
      <c r="L485" s="444">
        <f t="shared" ca="1" si="28"/>
        <v>2712353.6159129967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2712353.6159129967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11211.24296832674</v>
      </c>
      <c r="L486" s="444">
        <f t="shared" ca="1" si="28"/>
        <v>2701909.5553667448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2701909.5553667448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11167.726049384024</v>
      </c>
      <c r="L487" s="444">
        <f t="shared" ca="1" si="28"/>
        <v>2691421.97790155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2691421.97790155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11124.027809945714</v>
      </c>
      <c r="L488" s="444">
        <f t="shared" ca="1" si="28"/>
        <v>2680890.702196917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2680890.702196917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11080.147494509742</v>
      </c>
      <c r="L489" s="444">
        <f t="shared" ca="1" si="28"/>
        <v>2670315.546176848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2670315.546176848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11036.084344426121</v>
      </c>
      <c r="L490" s="444">
        <f t="shared" ca="1" si="28"/>
        <v>2659696.3270066953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2659696.3270066953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10991.837597883819</v>
      </c>
      <c r="L491" s="444">
        <f t="shared" ca="1" si="28"/>
        <v>2649032.8610900003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2649032.8610900003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10947.406489897588</v>
      </c>
      <c r="L492" s="444">
        <f t="shared" ca="1" si="28"/>
        <v>2638324.9640653189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2638324.9640653189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10902.79025229475</v>
      </c>
      <c r="L493" s="444">
        <f t="shared" ca="1" si="28"/>
        <v>2627572.4508030349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2627572.4508030349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10857.9881137019</v>
      </c>
      <c r="L494" s="444">
        <f t="shared" ca="1" si="28"/>
        <v>2616775.1354021579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2616775.1354021579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10812.999299531579</v>
      </c>
      <c r="L495" s="444">
        <f t="shared" ca="1" si="28"/>
        <v>2605932.8311871109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2605932.8311871109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10767.823031968883</v>
      </c>
      <c r="L496" s="444">
        <f t="shared" ca="1" si="28"/>
        <v>2595045.3507045009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2595045.3507045009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10722.458529958009</v>
      </c>
      <c r="L497" s="444">
        <f t="shared" ca="1" si="28"/>
        <v>2584112.5057198801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2584112.5057198801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10676.905009188755</v>
      </c>
      <c r="L498" s="444">
        <f t="shared" ca="1" si="28"/>
        <v>2573134.10721449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2573134.10721449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10631.161682082962</v>
      </c>
      <c r="L499" s="444">
        <f t="shared" ca="1" si="28"/>
        <v>2562109.9653819939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2562109.9653819939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10585.227757780896</v>
      </c>
      <c r="L500" s="444">
        <f t="shared" ca="1" si="28"/>
        <v>2551039.8896251959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2551039.8896251959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10539.102442127571</v>
      </c>
      <c r="L501" s="444">
        <f t="shared" ca="1" si="28"/>
        <v>2539923.6885527447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2539923.6885527447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10492.784937659024</v>
      </c>
      <c r="L502" s="444">
        <f t="shared" ca="1" si="28"/>
        <v>2528761.1699758247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2528761.1699758247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10446.274443588523</v>
      </c>
      <c r="L503" s="444">
        <f t="shared" ca="1" si="28"/>
        <v>2517552.1409048345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2517552.1409048345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10399.570155792731</v>
      </c>
      <c r="L504" s="444">
        <f t="shared" ca="1" si="28"/>
        <v>2506296.4075460485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2506296.4075460485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10352.67126679779</v>
      </c>
      <c r="L505" s="444">
        <f t="shared" ca="1" si="28"/>
        <v>2494993.7752982676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2494993.7752982676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10305.576965765369</v>
      </c>
      <c r="L506" s="444">
        <f t="shared" ca="1" si="28"/>
        <v>2483644.0487494543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2483644.0487494543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10258.286438478648</v>
      </c>
      <c r="L507" s="444">
        <f t="shared" ca="1" si="28"/>
        <v>2472247.0316733541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2472247.0316733541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10210.798867328231</v>
      </c>
      <c r="L508" s="444">
        <f t="shared" ca="1" si="28"/>
        <v>2460802.5270261033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2460802.5270261033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10163.113431298019</v>
      </c>
      <c r="L509" s="444">
        <f t="shared" ca="1" si="28"/>
        <v>2449310.3369428227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2449310.3369428227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10115.229305951016</v>
      </c>
      <c r="L510" s="444">
        <f t="shared" ca="1" si="28"/>
        <v>2437770.2627341948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2437770.2627341948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10067.145663415065</v>
      </c>
      <c r="L511" s="444">
        <f t="shared" ca="1" si="28"/>
        <v>2426182.104883031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2426182.104883031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10018.86167236855</v>
      </c>
      <c r="L512" s="444">
        <f t="shared" ca="1" si="28"/>
        <v>2414545.6630408205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2414545.6630408205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9970.3764980260075</v>
      </c>
      <c r="L513" s="444">
        <f t="shared" ca="1" si="28"/>
        <v>2402860.7360242675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2402860.7360242675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9921.6893021237029</v>
      </c>
      <c r="L514" s="444">
        <f t="shared" ca="1" si="28"/>
        <v>2391127.1218118123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2391127.1218118123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9872.7992429051392</v>
      </c>
      <c r="L515" s="444">
        <f t="shared" ca="1" si="28"/>
        <v>2379344.6175401388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2379344.6175401388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9823.7054751064989</v>
      </c>
      <c r="L516" s="444">
        <f t="shared" ca="1" si="28"/>
        <v>2367513.0195006663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2367513.0195006663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9774.4071499420315</v>
      </c>
      <c r="L517" s="444">
        <f t="shared" ca="1" si="28"/>
        <v>2355632.1231360296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2355632.1231360296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9724.9034150893785</v>
      </c>
      <c r="L518" s="444">
        <f t="shared" ref="L518:L772" ca="1" si="54">I518-J518+K518</f>
        <v>2343701.7230365402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2343701.7230365402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9675.193414674839</v>
      </c>
      <c r="L519" s="444">
        <f t="shared" ca="1" si="54"/>
        <v>2331721.6129366364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2331721.6129366364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9625.2762892585724</v>
      </c>
      <c r="L520" s="444">
        <f t="shared" ca="1" si="54"/>
        <v>2319691.5857113162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2319691.5857113162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9575.1511758197394</v>
      </c>
      <c r="L521" s="444">
        <f t="shared" ca="1" si="54"/>
        <v>2307611.4333725572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2307611.4333725572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9524.8172077415766</v>
      </c>
      <c r="L522" s="444">
        <f t="shared" ca="1" si="54"/>
        <v>2295480.9470657199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2295480.9470657199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9474.2735147964213</v>
      </c>
      <c r="L523" s="444">
        <f t="shared" ca="1" si="54"/>
        <v>2283299.9170659375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2283299.9170659375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9423.519223130661</v>
      </c>
      <c r="L524" s="444">
        <f t="shared" ca="1" si="54"/>
        <v>2271068.1327744895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2271068.1327744895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9372.5534552496283</v>
      </c>
      <c r="L525" s="444">
        <f t="shared" ca="1" si="54"/>
        <v>2258785.38271516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2258785.38271516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9321.3753300024218</v>
      </c>
      <c r="L526" s="444">
        <f t="shared" ca="1" si="54"/>
        <v>2246451.4545305837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2246451.4545305837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9269.9839625666864</v>
      </c>
      <c r="L527" s="444">
        <f t="shared" ca="1" si="54"/>
        <v>2234066.1349785714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2234066.1349785714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9218.3784644333027</v>
      </c>
      <c r="L528" s="444">
        <f t="shared" ca="1" si="54"/>
        <v>2221629.209928426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2221629.209928426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9166.5579433910298</v>
      </c>
      <c r="L529" s="444">
        <f t="shared" ca="1" si="54"/>
        <v>2209140.4643572383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2209140.4643572383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9114.5215035110814</v>
      </c>
      <c r="L530" s="444">
        <f t="shared" ca="1" si="54"/>
        <v>2196599.6823461703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2196599.6823461703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9062.2682451316305</v>
      </c>
      <c r="L531" s="444">
        <f t="shared" ca="1" si="54"/>
        <v>2184006.6470767232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2184006.6470767232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9009.7972648422674</v>
      </c>
      <c r="L532" s="444">
        <f t="shared" ca="1" si="54"/>
        <v>2171361.1408269866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2171361.1408269866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8957.1076554683659</v>
      </c>
      <c r="L533" s="444">
        <f t="shared" ca="1" si="54"/>
        <v>2158662.9449678762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2158662.9449678762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8904.1985060554052</v>
      </c>
      <c r="L534" s="444">
        <f t="shared" ca="1" si="54"/>
        <v>2145911.8399593527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2145911.8399593527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8851.0689018532248</v>
      </c>
      <c r="L535" s="444">
        <f t="shared" ca="1" si="54"/>
        <v>2133107.6053466271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2133107.6053466271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8797.717924300201</v>
      </c>
      <c r="L536" s="444">
        <f t="shared" ca="1" si="54"/>
        <v>2120250.0197563483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2120250.0197563483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8744.1446510073729</v>
      </c>
      <c r="L537" s="444">
        <f t="shared" ca="1" si="54"/>
        <v>2107338.8608927769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2107338.8608927769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8690.3481557424911</v>
      </c>
      <c r="L538" s="444">
        <f t="shared" ca="1" si="54"/>
        <v>2094373.9055339405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2094373.9055339405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8636.3275084140078</v>
      </c>
      <c r="L539" s="444">
        <f t="shared" ca="1" si="54"/>
        <v>2081354.9295277756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2081354.9295277756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8582.0817750549868</v>
      </c>
      <c r="L540" s="444">
        <f t="shared" ca="1" si="54"/>
        <v>2068281.7077882518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2068281.7077882518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8527.6100178069701</v>
      </c>
      <c r="L541" s="444">
        <f t="shared" ca="1" si="54"/>
        <v>2055154.01429148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2055154.01429148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8472.9112949037535</v>
      </c>
      <c r="L542" s="444">
        <f t="shared" ca="1" si="54"/>
        <v>2041971.6220718049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2041971.6220718049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8417.9846606551073</v>
      </c>
      <c r="L543" s="444">
        <f t="shared" ca="1" si="54"/>
        <v>2028734.3032178811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2028734.3032178811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8362.8291654304248</v>
      </c>
      <c r="L544" s="444">
        <f t="shared" ca="1" si="54"/>
        <v>2015441.8288687328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2015441.8288687328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8307.4438556423083</v>
      </c>
      <c r="L545" s="444">
        <f t="shared" ca="1" si="54"/>
        <v>2002093.9692097963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2002093.9692097963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8251.8277737300723</v>
      </c>
      <c r="L546" s="444">
        <f t="shared" ca="1" si="54"/>
        <v>1988690.4934689475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1988690.4934689475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8195.9799581432017</v>
      </c>
      <c r="L547" s="444">
        <f t="shared" ca="1" si="54"/>
        <v>1975231.1699125119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1975231.1699125119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8139.8994433247199</v>
      </c>
      <c r="L548" s="444">
        <f t="shared" ca="1" si="54"/>
        <v>1961715.7658412578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1961715.7658412578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8083.585259694496</v>
      </c>
      <c r="L549" s="444">
        <f t="shared" ca="1" si="54"/>
        <v>1948144.0475863735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1948144.0475863735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8027.0364336324783</v>
      </c>
      <c r="L550" s="444">
        <f t="shared" ca="1" si="54"/>
        <v>1934515.7805054272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1934515.7805054272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7970.2519874618674</v>
      </c>
      <c r="L551" s="444">
        <f t="shared" ca="1" si="54"/>
        <v>1920830.7289783102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1920830.7289783102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7913.2309394322147</v>
      </c>
      <c r="L552" s="444">
        <f t="shared" ca="1" si="54"/>
        <v>1907088.6564031637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1907088.6564031637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7855.9723037024369</v>
      </c>
      <c r="L553" s="444">
        <f t="shared" ca="1" si="54"/>
        <v>1893289.3251922873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1893289.3251922873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7798.4750903237855</v>
      </c>
      <c r="L554" s="444">
        <f t="shared" ca="1" si="54"/>
        <v>1879432.4967680322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1879432.4967680322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7740.7383052227233</v>
      </c>
      <c r="L555" s="444">
        <f t="shared" ca="1" si="54"/>
        <v>1865517.9315586761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1865517.9315586761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7682.7609501837387</v>
      </c>
      <c r="L556" s="444">
        <f t="shared" ca="1" si="54"/>
        <v>1851545.3889942809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1851545.3889942809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7624.5420228320918</v>
      </c>
      <c r="L557" s="444">
        <f t="shared" ca="1" si="54"/>
        <v>1837514.6275025343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1837514.6275025343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7566.080516616481</v>
      </c>
      <c r="L558" s="444">
        <f t="shared" ca="1" si="54"/>
        <v>1823425.404504572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1823425.404504572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7507.3754207916381</v>
      </c>
      <c r="L559" s="444">
        <f t="shared" ca="1" si="54"/>
        <v>1809277.4764107848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1809277.4764107848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7448.4257204008582</v>
      </c>
      <c r="L560" s="444">
        <f t="shared" ca="1" si="54"/>
        <v>1795070.5986166068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1795070.5986166068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7389.2303962584492</v>
      </c>
      <c r="L561" s="444">
        <f t="shared" ca="1" si="54"/>
        <v>1780804.5254982864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1780804.5254982864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7329.7884249321141</v>
      </c>
      <c r="L562" s="444">
        <f t="shared" ca="1" si="54"/>
        <v>1766479.0104086397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1766479.0104086397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7270.0987787252525</v>
      </c>
      <c r="L563" s="444">
        <f t="shared" ca="1" si="54"/>
        <v>1752093.8056727862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1752093.8056727862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7210.1604256591972</v>
      </c>
      <c r="L564" s="444">
        <f t="shared" ca="1" si="54"/>
        <v>1737648.6625838666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1737648.6625838666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7149.972329455366</v>
      </c>
      <c r="L565" s="444">
        <f t="shared" ca="1" si="54"/>
        <v>1723143.3313987432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1723143.3313987432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7089.5334495173511</v>
      </c>
      <c r="L566" s="444">
        <f t="shared" ca="1" si="54"/>
        <v>1708577.5613336817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1708577.5613336817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7028.8427409129281</v>
      </c>
      <c r="L567" s="444">
        <f t="shared" ca="1" si="54"/>
        <v>1693951.1005600158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1693951.1005600158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6967.8991543559869</v>
      </c>
      <c r="L568" s="444">
        <f t="shared" ca="1" si="54"/>
        <v>1679263.6961997929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1679263.6961997929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6906.7016361883916</v>
      </c>
      <c r="L569" s="444">
        <f t="shared" ca="1" si="54"/>
        <v>1664515.0943214025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1664515.0943214025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6845.2491283617646</v>
      </c>
      <c r="L570" s="444">
        <f t="shared" ca="1" si="54"/>
        <v>1649705.0399351853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1649705.0399351853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6783.5405684191937</v>
      </c>
      <c r="L571" s="444">
        <f t="shared" ca="1" si="54"/>
        <v>1634833.2769890258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1634833.2769890258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6721.5748894768622</v>
      </c>
      <c r="L572" s="444">
        <f t="shared" ca="1" si="54"/>
        <v>1619899.5483639238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1619899.5483639238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6659.3510202056041</v>
      </c>
      <c r="L573" s="444">
        <f t="shared" ca="1" si="54"/>
        <v>1604903.5958695505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1604903.5958695505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6596.8678848123818</v>
      </c>
      <c r="L574" s="444">
        <f t="shared" ca="1" si="54"/>
        <v>1589845.160239784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1589845.160239784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6534.1244030216885</v>
      </c>
      <c r="L575" s="444">
        <f t="shared" ca="1" si="54"/>
        <v>1574723.981128227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1574723.981128227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6471.1194900568671</v>
      </c>
      <c r="L576" s="444">
        <f t="shared" ca="1" si="54"/>
        <v>1559539.7971037049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1559539.7971037049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6407.8520566213583</v>
      </c>
      <c r="L577" s="444">
        <f t="shared" ca="1" si="54"/>
        <v>1544292.3456457474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1544292.3456457474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6344.3210088798687</v>
      </c>
      <c r="L578" s="444">
        <f t="shared" ca="1" si="54"/>
        <v>1528981.3631400485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1528981.3631400485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6280.5252484394568</v>
      </c>
      <c r="L579" s="444">
        <f t="shared" ca="1" si="54"/>
        <v>1513606.5848739091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1513606.5848739091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6216.463672330543</v>
      </c>
      <c r="L580" s="444">
        <f t="shared" ca="1" si="54"/>
        <v>1498167.7450316609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1498167.7450316609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6152.1351729878415</v>
      </c>
      <c r="L581" s="444">
        <f t="shared" ca="1" si="54"/>
        <v>1482664.5766900699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1482664.5766900699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6087.5386382312126</v>
      </c>
      <c r="L582" s="444">
        <f t="shared" ca="1" si="54"/>
        <v>1467096.8118137221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1467096.8118137221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6022.6729512464299</v>
      </c>
      <c r="L583" s="444">
        <f t="shared" ca="1" si="54"/>
        <v>1451464.1812503897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1451464.1812503897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5957.5369905658781</v>
      </c>
      <c r="L584" s="444">
        <f t="shared" ca="1" si="54"/>
        <v>1435766.4147263768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1435766.4147263768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5892.1296300491576</v>
      </c>
      <c r="L585" s="444">
        <f t="shared" ca="1" si="54"/>
        <v>1420003.2408418471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1420003.2408418471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5826.4497388636182</v>
      </c>
      <c r="L586" s="444">
        <f t="shared" ca="1" si="54"/>
        <v>1404174.3870661319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1404174.3870661319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5760.4961814648041</v>
      </c>
      <c r="L587" s="444">
        <f t="shared" ca="1" si="54"/>
        <v>1388279.5797330178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1388279.5797330178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5694.2678175768287</v>
      </c>
      <c r="L588" s="444">
        <f t="shared" ca="1" si="54"/>
        <v>1372318.5440360159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1372318.5440360159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5627.7635021726546</v>
      </c>
      <c r="L589" s="444">
        <f t="shared" ca="1" si="54"/>
        <v>1356291.0040236097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1356291.0040236097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5560.982085454295</v>
      </c>
      <c r="L590" s="444">
        <f t="shared" ca="1" si="54"/>
        <v>1340196.6825944851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1340196.6825944851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5493.9224128329424</v>
      </c>
      <c r="L591" s="444">
        <f t="shared" ca="1" si="54"/>
        <v>1324035.3014927392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1324035.3014927392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5426.5833249090019</v>
      </c>
      <c r="L592" s="444">
        <f t="shared" ca="1" si="54"/>
        <v>1307806.5813030694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1307806.5813030694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5358.9636574520437</v>
      </c>
      <c r="L593" s="444">
        <f t="shared" ca="1" si="54"/>
        <v>1291510.2414459425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1291510.2414459425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5291.0622413806823</v>
      </c>
      <c r="L594" s="444">
        <f t="shared" ca="1" si="54"/>
        <v>1275146.0001727443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1275146.0001727443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5222.8779027423561</v>
      </c>
      <c r="L595" s="444">
        <f t="shared" ca="1" si="54"/>
        <v>1258713.5745609077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1258713.5745609077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5154.4094626930364</v>
      </c>
      <c r="L596" s="444">
        <f t="shared" ca="1" si="54"/>
        <v>1242212.680509022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1242212.680509022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5085.6557374768463</v>
      </c>
      <c r="L597" s="444">
        <f t="shared" ca="1" si="54"/>
        <v>1225643.03273192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1225643.03273192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5016.6155384055883</v>
      </c>
      <c r="L598" s="444">
        <f t="shared" ca="1" si="54"/>
        <v>1209004.3447557467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1209004.3447557467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4947.2876718381995</v>
      </c>
      <c r="L599" s="444">
        <f t="shared" ca="1" si="54"/>
        <v>1192296.328913006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1192296.328913006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4877.6709391601134</v>
      </c>
      <c r="L600" s="444">
        <f t="shared" ca="1" si="54"/>
        <v>1175518.6963375872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1175518.6963375872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4807.7641367625347</v>
      </c>
      <c r="L601" s="444">
        <f t="shared" ca="1" si="54"/>
        <v>1158671.1569597709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1158671.1569597709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4737.5660560216338</v>
      </c>
      <c r="L602" s="444">
        <f t="shared" ca="1" si="54"/>
        <v>1141753.4195012138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1141753.4195012138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4667.0754832776456</v>
      </c>
      <c r="L603" s="444">
        <f t="shared" ca="1" si="54"/>
        <v>1124765.1914699127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1124765.1914699127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4596.2911998138907</v>
      </c>
      <c r="L604" s="444">
        <f t="shared" ca="1" si="54"/>
        <v>1107706.1791551476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1107706.1791551476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4525.2119818357032</v>
      </c>
      <c r="L605" s="444">
        <f t="shared" ca="1" si="54"/>
        <v>1090576.0876224046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1090576.0876224046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4453.8366004492736</v>
      </c>
      <c r="L606" s="444">
        <f t="shared" ca="1" si="54"/>
        <v>1073374.6207082749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1073374.6207082749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4382.1638216403999</v>
      </c>
      <c r="L607" s="444">
        <f t="shared" ca="1" si="54"/>
        <v>1056101.4810153365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1056101.4810153365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4310.1924062531571</v>
      </c>
      <c r="L608" s="444">
        <f t="shared" ca="1" si="54"/>
        <v>1038756.3699070108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1038756.3699070108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4237.9211099684662</v>
      </c>
      <c r="L609" s="444">
        <f t="shared" ca="1" si="54"/>
        <v>1021338.9875024004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1021338.9875024004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4165.3486832825902</v>
      </c>
      <c r="L610" s="444">
        <f t="shared" ca="1" si="54"/>
        <v>1003849.0326711043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1003849.0326711043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4092.473871485523</v>
      </c>
      <c r="L611" s="444">
        <f t="shared" ca="1" si="54"/>
        <v>986286.20302801114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986286.20302801114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4019.2954146393013</v>
      </c>
      <c r="L612" s="444">
        <f t="shared" ca="1" si="54"/>
        <v>968650.19492807158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968650.19492807158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3945.81204755622</v>
      </c>
      <c r="L613" s="444">
        <f t="shared" ca="1" si="54"/>
        <v>950940.70346104912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950940.70346104912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3872.0224997769601</v>
      </c>
      <c r="L614" s="444">
        <f t="shared" ca="1" si="54"/>
        <v>933157.42244624719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933157.42244624719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3797.9254955486181</v>
      </c>
      <c r="L615" s="444">
        <f t="shared" ca="1" si="54"/>
        <v>915300.04442721698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915300.04442721698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3723.5197538026587</v>
      </c>
      <c r="L616" s="444">
        <f t="shared" ca="1" si="54"/>
        <v>897368.26066644082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897368.26066644082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3648.8039881327591</v>
      </c>
      <c r="L617" s="444">
        <f t="shared" ca="1" si="54"/>
        <v>879361.76113999484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879361.76113999484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3573.7769067725671</v>
      </c>
      <c r="L618" s="444">
        <f t="shared" ca="1" si="54"/>
        <v>861280.23453218862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861280.23453218862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3498.4372125733739</v>
      </c>
      <c r="L619" s="444">
        <f t="shared" ca="1" si="54"/>
        <v>843123.36823018314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843123.36823018314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3422.7836029816845</v>
      </c>
      <c r="L620" s="444">
        <f t="shared" ca="1" si="54"/>
        <v>824890.84831858601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824890.84831858601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3346.8147700166969</v>
      </c>
      <c r="L621" s="444">
        <f t="shared" ca="1" si="54"/>
        <v>806582.35957402398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806582.35957402398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3270.5294002476885</v>
      </c>
      <c r="L622" s="444">
        <f t="shared" ca="1" si="54"/>
        <v>788197.58545969299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788197.58545969299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3193.9261747713094</v>
      </c>
      <c r="L623" s="444">
        <f t="shared" ca="1" si="54"/>
        <v>769736.20811988553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769736.20811988553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3117.0037691887778</v>
      </c>
      <c r="L624" s="444">
        <f t="shared" ca="1" si="54"/>
        <v>751197.90837449546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751197.90837449546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3039.7608535829863</v>
      </c>
      <c r="L625" s="444">
        <f t="shared" ca="1" si="54"/>
        <v>732582.36571349972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732582.36571349972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2962.1960924955038</v>
      </c>
      <c r="L626" s="444">
        <f t="shared" ca="1" si="54"/>
        <v>713889.25829141634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713889.25829141634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2884.3081449034894</v>
      </c>
      <c r="L627" s="444">
        <f t="shared" ca="1" si="54"/>
        <v>695118.262921741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695118.262921741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2806.095664196509</v>
      </c>
      <c r="L628" s="444">
        <f t="shared" ca="1" si="54"/>
        <v>676269.05507135869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676269.05507135869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2727.5572981532496</v>
      </c>
      <c r="L629" s="444">
        <f t="shared" ca="1" si="54"/>
        <v>657341.30885493325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657341.30885493325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2648.6916889181439</v>
      </c>
      <c r="L630" s="444">
        <f t="shared" ca="1" si="54"/>
        <v>638334.69702927268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638334.69702927268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2569.4974729778914</v>
      </c>
      <c r="L631" s="444">
        <f t="shared" ca="1" si="54"/>
        <v>619248.8909876718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619248.8909876718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2489.9732811378876</v>
      </c>
      <c r="L632" s="444">
        <f t="shared" ca="1" si="54"/>
        <v>600083.56075423094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600083.56075423094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2410.1177384985504</v>
      </c>
      <c r="L633" s="444">
        <f t="shared" ca="1" si="54"/>
        <v>580838.37497815071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580838.37497815071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2329.9294644315496</v>
      </c>
      <c r="L634" s="444">
        <f t="shared" ca="1" si="54"/>
        <v>561513.00092800346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561513.00092800346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2249.4070725559363</v>
      </c>
      <c r="L635" s="444">
        <f t="shared" ca="1" si="54"/>
        <v>542107.1044859807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542107.1044859807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2168.549170714175</v>
      </c>
      <c r="L636" s="444">
        <f t="shared" ca="1" si="54"/>
        <v>522620.35014211608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522620.35014211608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2087.3543609480721</v>
      </c>
      <c r="L637" s="444">
        <f t="shared" ca="1" si="54"/>
        <v>503052.40098848537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503052.40098848537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2005.821239474611</v>
      </c>
      <c r="L638" s="444">
        <f t="shared" ca="1" si="54"/>
        <v>483402.91871338122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483402.91871338122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1923.9483966616767</v>
      </c>
      <c r="L639" s="444">
        <f t="shared" ca="1" si="54"/>
        <v>463671.5635954641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463671.5635954641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1841.7344170036888</v>
      </c>
      <c r="L640" s="444">
        <f t="shared" ca="1" si="54"/>
        <v>443857.99449788901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443857.99449788901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1759.1778790971259</v>
      </c>
      <c r="L641" s="444">
        <f t="shared" ca="1" si="54"/>
        <v>423961.86886240734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423961.86886240734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1676.2773556159523</v>
      </c>
      <c r="L642" s="444">
        <f t="shared" ca="1" si="54"/>
        <v>403982.84270344453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403982.84270344453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1593.0314132869405</v>
      </c>
      <c r="L643" s="444">
        <f t="shared" ca="1" si="54"/>
        <v>383920.57060215267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383920.57060215267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1509.4386128648912</v>
      </c>
      <c r="L644" s="444">
        <f t="shared" ca="1" si="54"/>
        <v>363774.70570043876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363774.70570043876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1425.4975091077499</v>
      </c>
      <c r="L645" s="444">
        <f t="shared" ca="1" si="54"/>
        <v>343544.89969496772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343544.89969496772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1341.2066507516206</v>
      </c>
      <c r="L646" s="444">
        <f t="shared" ca="1" si="54"/>
        <v>323230.80283114058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323230.80283114058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1256.564580485674</v>
      </c>
      <c r="L647" s="444">
        <f t="shared" ca="1" si="54"/>
        <v>302832.06389704748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302832.06389704748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1171.5698349269528</v>
      </c>
      <c r="L648" s="444">
        <f t="shared" ca="1" si="54"/>
        <v>282348.33021739568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282348.33021739568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1086.2209445950705</v>
      </c>
      <c r="L649" s="444">
        <f t="shared" ca="1" si="54"/>
        <v>261779.24764741195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261779.24764741195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1000.5164338868049</v>
      </c>
      <c r="L650" s="444">
        <f t="shared" ca="1" si="54"/>
        <v>241124.46056671996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241124.46056671996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914.45482105058807</v>
      </c>
      <c r="L651" s="444">
        <f t="shared" ca="1" si="54"/>
        <v>220383.61187319175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220383.61187319175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828.03461816088736</v>
      </c>
      <c r="L652" s="444">
        <f t="shared" ca="1" si="54"/>
        <v>199556.34297677386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199556.34297677386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741.25433109247945</v>
      </c>
      <c r="L653" s="444">
        <f t="shared" ca="1" si="54"/>
        <v>178642.29379328754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178642.29379328754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654.11245949461977</v>
      </c>
      <c r="L654" s="444">
        <f t="shared" ca="1" si="54"/>
        <v>157641.10273820336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157641.10273820336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566.60749676510238</v>
      </c>
      <c r="L655" s="444">
        <f t="shared" ca="1" si="54"/>
        <v>136552.40672038967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136552.40672038967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478.73793002421201</v>
      </c>
      <c r="L656" s="444">
        <f t="shared" ca="1" si="54"/>
        <v>115375.8411358351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115375.8411358351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390.50224008856799</v>
      </c>
      <c r="L657" s="444">
        <f t="shared" ca="1" si="54"/>
        <v>94111.039861344878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94111.039861344878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301.89890144485872</v>
      </c>
      <c r="L658" s="444">
        <f t="shared" ca="1" si="54"/>
        <v>72757.635248210951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72757.635248210951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212.92638222346736</v>
      </c>
      <c r="L659" s="444">
        <f t="shared" ca="1" si="54"/>
        <v>51315.258115855628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51315.258115855628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123.58314417198683</v>
      </c>
      <c r="L660" s="444">
        <f t="shared" ca="1" si="54"/>
        <v>29783.537745448826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29783.537745448826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33.867642628625163</v>
      </c>
      <c r="L661" s="444">
        <f t="shared" ca="1" si="54"/>
        <v>8162.1018734986646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8162.1018734986646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-56.221673504500501</v>
      </c>
      <c r="L662" s="444">
        <f t="shared" ca="1" si="54"/>
        <v>-13549.423314584623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-13549.423314584623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-146.68636178818088</v>
      </c>
      <c r="L663" s="444">
        <f t="shared" ca="1" si="54"/>
        <v>-35351.413190951593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-35351.413190951593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-237.52798627304324</v>
      </c>
      <c r="L664" s="444">
        <f t="shared" ca="1" si="54"/>
        <v>-57244.244691803426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-57244.244691803426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-328.74811752659252</v>
      </c>
      <c r="L665" s="444">
        <f t="shared" ca="1" si="54"/>
        <v>-79228.296323908799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-79228.296323908799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-420.34833266036492</v>
      </c>
      <c r="L666" s="444">
        <f t="shared" ca="1" si="54"/>
        <v>-101303.94817114795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-101303.94817114795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-512.33021535719467</v>
      </c>
      <c r="L667" s="444">
        <f t="shared" ca="1" si="54"/>
        <v>-123471.58190108393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-123471.58190108393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-604.6953558985947</v>
      </c>
      <c r="L668" s="444">
        <f t="shared" ca="1" si="54"/>
        <v>-145731.5807715613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-145731.5807715613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-697.44535119225043</v>
      </c>
      <c r="L669" s="444">
        <f t="shared" ca="1" si="54"/>
        <v>-168084.32963733235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-168084.32963733235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-790.58180479962971</v>
      </c>
      <c r="L670" s="444">
        <f t="shared" ca="1" si="54"/>
        <v>-190530.21495671078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-190530.21495671078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-884.10632696370658</v>
      </c>
      <c r="L671" s="444">
        <f t="shared" ca="1" si="54"/>
        <v>-213069.62479825327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-213069.62479825327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-978.02053463680022</v>
      </c>
      <c r="L672" s="444">
        <f t="shared" ca="1" si="54"/>
        <v>-235702.94884746886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-235702.94884746886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-1072.3260515085319</v>
      </c>
      <c r="L673" s="444">
        <f t="shared" ca="1" si="54"/>
        <v>-258430.57841355618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-258430.57841355618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-1167.0245080338955</v>
      </c>
      <c r="L674" s="444">
        <f t="shared" ca="1" si="54"/>
        <v>-281252.90643616882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-281252.90643616882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-1262.1175414614484</v>
      </c>
      <c r="L675" s="444">
        <f t="shared" ca="1" si="54"/>
        <v>-304170.32749220903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-304170.32749220903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-1357.6067958616159</v>
      </c>
      <c r="L676" s="444">
        <f t="shared" ca="1" si="54"/>
        <v>-327183.23780264944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-327183.23780264944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-1453.4939221551176</v>
      </c>
      <c r="L677" s="444">
        <f t="shared" ca="1" si="54"/>
        <v>-350292.03523938335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-350292.03523938335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-1549.7805781415088</v>
      </c>
      <c r="L678" s="444">
        <f t="shared" ca="1" si="54"/>
        <v>-373497.11933210364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-373497.11933210364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-1646.4684285278433</v>
      </c>
      <c r="L679" s="444">
        <f t="shared" ca="1" si="54"/>
        <v>-396798.89127521025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-396798.89127521025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-1743.5591449574542</v>
      </c>
      <c r="L680" s="444">
        <f t="shared" ca="1" si="54"/>
        <v>-420197.75393474649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-420197.75393474649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-1841.0544060388554</v>
      </c>
      <c r="L681" s="444">
        <f t="shared" ca="1" si="54"/>
        <v>-443694.11185536411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-443694.11185536411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-1938.9558973747621</v>
      </c>
      <c r="L682" s="444">
        <f t="shared" ca="1" si="54"/>
        <v>-467288.37126731768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-467288.37126731768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-2037.2653115912356</v>
      </c>
      <c r="L683" s="444">
        <f t="shared" ca="1" si="54"/>
        <v>-490980.94009348768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-490980.94009348768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-2135.9843483669438</v>
      </c>
      <c r="L684" s="444">
        <f t="shared" ca="1" si="54"/>
        <v>-514772.22795643343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-514772.22795643343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-2235.1147144625506</v>
      </c>
      <c r="L685" s="444">
        <f t="shared" ca="1" si="54"/>
        <v>-538662.6461854747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-538662.6461854747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-2334.6581237502232</v>
      </c>
      <c r="L686" s="444">
        <f t="shared" ca="1" si="54"/>
        <v>-562652.60782380379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-562652.60782380379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-2434.6162972432608</v>
      </c>
      <c r="L687" s="444">
        <f t="shared" ca="1" si="54"/>
        <v>-586742.52763562591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-586742.52763562591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-2534.9909631258524</v>
      </c>
      <c r="L688" s="444">
        <f t="shared" ca="1" si="54"/>
        <v>-610932.82211333048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-610932.82211333048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-2635.7838567829554</v>
      </c>
      <c r="L689" s="444">
        <f t="shared" ca="1" si="54"/>
        <v>-635223.90948469227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-635223.90948469227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-2736.996720830296</v>
      </c>
      <c r="L690" s="444">
        <f t="shared" ca="1" si="54"/>
        <v>-659616.20972010132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-659616.20972010132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-2838.6313051445004</v>
      </c>
      <c r="L691" s="444">
        <f t="shared" ca="1" si="54"/>
        <v>-684110.14453982457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-684110.14453982457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-2940.6893668933471</v>
      </c>
      <c r="L692" s="444">
        <f t="shared" ca="1" si="54"/>
        <v>-708706.13742129668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-708706.13742129668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-3043.1726705661481</v>
      </c>
      <c r="L693" s="444">
        <f t="shared" ca="1" si="54"/>
        <v>-733404.61360644165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-733404.61360644165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-3146.0829880042515</v>
      </c>
      <c r="L694" s="444">
        <f t="shared" ca="1" si="54"/>
        <v>-758206.00010902458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-758206.00010902458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-3249.4220984316808</v>
      </c>
      <c r="L695" s="444">
        <f t="shared" ca="1" si="54"/>
        <v>-783110.72572203516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-783110.72572203516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-3353.1917884858917</v>
      </c>
      <c r="L696" s="444">
        <f t="shared" ca="1" si="54"/>
        <v>-808119.22102509986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-808119.22102509986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-3457.393852248661</v>
      </c>
      <c r="L697" s="444">
        <f t="shared" ca="1" si="54"/>
        <v>-833231.91839192726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-833231.91839192726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-3562.0300912771086</v>
      </c>
      <c r="L698" s="444">
        <f t="shared" ca="1" si="54"/>
        <v>-858449.25199778308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-858449.25199778308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-3667.1023146348407</v>
      </c>
      <c r="L699" s="444">
        <f t="shared" ca="1" si="54"/>
        <v>-883771.65782699676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-883771.65782699676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-3772.6123389232316</v>
      </c>
      <c r="L700" s="444">
        <f t="shared" ca="1" si="54"/>
        <v>-909199.57368049875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-909199.57368049875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-3878.5619883128229</v>
      </c>
      <c r="L701" s="444">
        <f t="shared" ca="1" si="54"/>
        <v>-934733.43918339035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-934733.43918339035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-3984.9530945748706</v>
      </c>
      <c r="L702" s="444">
        <f t="shared" ca="1" si="54"/>
        <v>-960373.69579254393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-960373.69579254393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-4091.7874971130113</v>
      </c>
      <c r="L703" s="444">
        <f t="shared" ca="1" si="54"/>
        <v>-986120.78680423577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-986120.78680423577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-4199.0670429950605</v>
      </c>
      <c r="L704" s="444">
        <f t="shared" ca="1" si="54"/>
        <v>-1011975.1573618096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-1011975.1573618096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-4306.7935869849516</v>
      </c>
      <c r="L705" s="444">
        <f t="shared" ca="1" si="54"/>
        <v>-1037937.2544633735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-1037937.2544633735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-4414.9689915748013</v>
      </c>
      <c r="L706" s="444">
        <f t="shared" ca="1" si="54"/>
        <v>-1064007.5269695271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-1064007.5269695271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-4523.5951270171081</v>
      </c>
      <c r="L707" s="444">
        <f t="shared" ca="1" si="54"/>
        <v>-1090186.425611123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-1090186.425611123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-4632.6738713570912</v>
      </c>
      <c r="L708" s="444">
        <f t="shared" ca="1" si="54"/>
        <v>-1116474.4029970588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-1116474.4029970588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-4742.2071104651568</v>
      </c>
      <c r="L709" s="444">
        <f t="shared" ca="1" si="54"/>
        <v>-1142871.9136221029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-1142871.9136221029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-4852.1967380695078</v>
      </c>
      <c r="L710" s="444">
        <f t="shared" ca="1" si="54"/>
        <v>-1169379.4138747512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-1169379.4138747512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-4962.6446557888748</v>
      </c>
      <c r="L711" s="444">
        <f t="shared" ca="1" si="54"/>
        <v>-1195997.3620451188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-1195997.3620451188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-5073.5527731654065</v>
      </c>
      <c r="L712" s="444">
        <f t="shared" ca="1" si="54"/>
        <v>-1222726.2183328632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-1222726.2183328632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-5184.9230076976746</v>
      </c>
      <c r="L713" s="444">
        <f t="shared" ca="1" si="54"/>
        <v>-1249566.4448551396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-1249566.4448551396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-5296.7572848738264</v>
      </c>
      <c r="L714" s="444">
        <f t="shared" ca="1" si="54"/>
        <v>-1276518.5056545923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-1276518.5056545923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-5409.0575382048801</v>
      </c>
      <c r="L715" s="444">
        <f t="shared" ca="1" si="54"/>
        <v>-1303582.866707376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-1303582.866707376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-5521.8257092581453</v>
      </c>
      <c r="L716" s="444">
        <f t="shared" ca="1" si="54"/>
        <v>-1330759.995931213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-1330759.995931213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-5635.0637476907996</v>
      </c>
      <c r="L717" s="444">
        <f t="shared" ca="1" si="54"/>
        <v>-1358050.3631934826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-1358050.3631934826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-5748.7736112835892</v>
      </c>
      <c r="L718" s="444">
        <f t="shared" ca="1" si="54"/>
        <v>-1385454.4403193451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-1385454.4403193451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-5862.9572659746827</v>
      </c>
      <c r="L719" s="444">
        <f t="shared" ca="1" si="54"/>
        <v>-1412972.7010998987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-1412972.7010998987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-5977.6166858936558</v>
      </c>
      <c r="L720" s="444">
        <f t="shared" ca="1" si="54"/>
        <v>-1440605.6213003711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-1440605.6213003711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-6092.7538533956249</v>
      </c>
      <c r="L721" s="444">
        <f t="shared" ca="1" si="54"/>
        <v>-1468353.6786683456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-1468353.6786683456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-6208.3707590955182</v>
      </c>
      <c r="L722" s="444">
        <f t="shared" ca="1" si="54"/>
        <v>-1496217.3529420199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-1496217.3529420199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-6324.4694019024946</v>
      </c>
      <c r="L723" s="444">
        <f t="shared" ca="1" si="54"/>
        <v>-1524197.1258585013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-1524197.1258585013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-6441.0517890545007</v>
      </c>
      <c r="L724" s="444">
        <f t="shared" ca="1" si="54"/>
        <v>-1552293.4811621346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-1552293.4811621346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-6558.1199361529725</v>
      </c>
      <c r="L725" s="444">
        <f t="shared" ca="1" si="54"/>
        <v>-1580506.9046128665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-1580506.9046128665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-6675.6758671976886</v>
      </c>
      <c r="L726" s="444">
        <f t="shared" ca="1" si="54"/>
        <v>-1608837.8839946431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-1608837.8839946431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-6793.7216146217579</v>
      </c>
      <c r="L727" s="444">
        <f t="shared" ca="1" si="54"/>
        <v>-1637286.9091238438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-1637286.9091238438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-6912.2592193267619</v>
      </c>
      <c r="L728" s="444">
        <f t="shared" ca="1" si="54"/>
        <v>-1665854.4718577494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-1665854.4718577494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-7031.290730718034</v>
      </c>
      <c r="L729" s="444">
        <f t="shared" ca="1" si="54"/>
        <v>-1694541.0661030463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-1694541.0661030463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-7150.8182067401049</v>
      </c>
      <c r="L730" s="444">
        <f t="shared" ca="1" si="54"/>
        <v>-1723347.1878243652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-1723347.1878243652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-7270.843713912267</v>
      </c>
      <c r="L731" s="444">
        <f t="shared" ca="1" si="54"/>
        <v>-1752273.3350528562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-1752273.3350528562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-7391.369327364313</v>
      </c>
      <c r="L732" s="444">
        <f t="shared" ca="1" si="54"/>
        <v>-1781320.0078947993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-1781320.0078947993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-7512.3971308724094</v>
      </c>
      <c r="L733" s="444">
        <f t="shared" ca="1" si="54"/>
        <v>-1810487.7085402505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-1810487.7085402505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-7633.9292168951233</v>
      </c>
      <c r="L734" s="444">
        <f t="shared" ca="1" si="54"/>
        <v>-1839776.9412717244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-1839776.9412717244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-7755.9676866095979</v>
      </c>
      <c r="L735" s="444">
        <f t="shared" ca="1" si="54"/>
        <v>-1869188.2124729129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-1869188.2124729129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-7878.5146499478824</v>
      </c>
      <c r="L736" s="444">
        <f t="shared" ca="1" si="54"/>
        <v>-1898722.0306374396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-1898722.0306374396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-8001.5722256334102</v>
      </c>
      <c r="L737" s="444">
        <f t="shared" ca="1" si="54"/>
        <v>-1928378.9063776517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-1928378.9063776517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-8125.1425412176277</v>
      </c>
      <c r="L738" s="444">
        <f t="shared" ca="1" si="54"/>
        <v>-1958159.3524334482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-1958159.3524334482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-8249.2277331167788</v>
      </c>
      <c r="L739" s="444">
        <f t="shared" ca="1" si="54"/>
        <v>-1988063.8836811439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-1988063.8836811439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-8373.8299466488443</v>
      </c>
      <c r="L740" s="444">
        <f t="shared" ca="1" si="54"/>
        <v>-2018093.0171423715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-2018093.0171423715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-8498.9513360706278</v>
      </c>
      <c r="L741" s="444">
        <f t="shared" ca="1" si="54"/>
        <v>-2048247.271993021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-2048247.271993021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-8624.5940646149993</v>
      </c>
      <c r="L742" s="444">
        <f t="shared" ca="1" si="54"/>
        <v>-2078527.1695722148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-2078527.1695722148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-8750.7603045283067</v>
      </c>
      <c r="L743" s="444">
        <f t="shared" ca="1" si="54"/>
        <v>-2108933.2333913217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-2108933.2333913217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-8877.4522371079183</v>
      </c>
      <c r="L744" s="444">
        <f t="shared" ca="1" si="54"/>
        <v>-2139465.9891430084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-2139465.9891430084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-9004.6720527399466</v>
      </c>
      <c r="L745" s="444">
        <f t="shared" ca="1" si="54"/>
        <v>-2170125.9647103273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-2170125.9647103273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-9132.4219509371087</v>
      </c>
      <c r="L746" s="444">
        <f t="shared" ca="1" si="54"/>
        <v>-2200913.6901758434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-2200913.6901758434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-9260.7041403767598</v>
      </c>
      <c r="L747" s="444">
        <f t="shared" ca="1" si="54"/>
        <v>-2231829.697830799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-2231829.697830799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-9389.5208389390737</v>
      </c>
      <c r="L748" s="444">
        <f t="shared" ca="1" si="54"/>
        <v>-2262874.522184317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-2262874.522184317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-9518.8742737453995</v>
      </c>
      <c r="L749" s="444">
        <f t="shared" ca="1" si="54"/>
        <v>-2294048.6999726412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-2294048.6999726412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-9648.7666811967501</v>
      </c>
      <c r="L750" s="444">
        <f t="shared" ca="1" si="54"/>
        <v>-2325352.7701684167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-2325352.7701684167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-9779.2003070124811</v>
      </c>
      <c r="L751" s="444">
        <f t="shared" ca="1" si="54"/>
        <v>-2356787.273990008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-2356787.273990008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-9910.1774062691111</v>
      </c>
      <c r="L752" s="444">
        <f t="shared" ca="1" si="54"/>
        <v>-2388352.754910856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-2388352.754910856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-10041.700243439313</v>
      </c>
      <c r="L753" s="444">
        <f t="shared" ca="1" si="54"/>
        <v>-2420049.7586688744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-2420049.7586688744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-10173.771092431056</v>
      </c>
      <c r="L754" s="444">
        <f t="shared" ca="1" si="54"/>
        <v>-2451878.8332758844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-2451878.8332758844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-10306.392236626931</v>
      </c>
      <c r="L755" s="444">
        <f t="shared" ca="1" si="54"/>
        <v>-2483840.5290270899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-2483840.5290270899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-10439.56596892362</v>
      </c>
      <c r="L756" s="444">
        <f t="shared" ca="1" si="54"/>
        <v>-2515935.3985105925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-2515935.3985105925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-10573.294591771548</v>
      </c>
      <c r="L757" s="444">
        <f t="shared" ca="1" si="54"/>
        <v>-2548163.9966169428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-2548163.9966169428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-10707.580417214673</v>
      </c>
      <c r="L758" s="444">
        <f t="shared" ca="1" si="54"/>
        <v>-2580526.8805487365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-2580526.8805487365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-10842.425766930481</v>
      </c>
      <c r="L759" s="444">
        <f t="shared" ca="1" si="54"/>
        <v>-2613024.6098302458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-2613024.6098302458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-10977.832972270102</v>
      </c>
      <c r="L760" s="444">
        <f t="shared" ca="1" si="54"/>
        <v>-2645657.7463170947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-2645657.7463170947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-11113.804374298639</v>
      </c>
      <c r="L761" s="444">
        <f t="shared" ca="1" si="54"/>
        <v>-2678426.854205972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-2678426.854205972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-11250.342323835628</v>
      </c>
      <c r="L762" s="444">
        <f t="shared" ca="1" si="54"/>
        <v>-2711332.5000443864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-2711332.5000443864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-11387.449181495689</v>
      </c>
      <c r="L763" s="444">
        <f t="shared" ca="1" si="54"/>
        <v>-2744375.2527404609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-2744375.2527404609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-11525.127317729331</v>
      </c>
      <c r="L764" s="444">
        <f t="shared" ca="1" si="54"/>
        <v>-2777555.6835727692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-2777555.6835727692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-11663.37911286395</v>
      </c>
      <c r="L765" s="444">
        <f t="shared" ca="1" si="54"/>
        <v>-2810874.3662002119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-2810874.3662002119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-11802.206957144961</v>
      </c>
      <c r="L766" s="444">
        <f t="shared" ca="1" si="54"/>
        <v>-2844331.8766719359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-2844331.8766719359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-11941.613250777145</v>
      </c>
      <c r="L767" s="444">
        <f t="shared" ca="1" si="54"/>
        <v>-2877928.7934372919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-2877928.7934372919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-12081.600403966127</v>
      </c>
      <c r="L768" s="444">
        <f t="shared" ca="1" si="54"/>
        <v>-2911665.6973558366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-2911665.6973558366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-12222.170836960064</v>
      </c>
      <c r="L769" s="444">
        <f t="shared" ca="1" si="54"/>
        <v>-2945543.1717073754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-2945543.1717073754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-12363.326980091477</v>
      </c>
      <c r="L770" s="444">
        <f t="shared" ca="1" si="54"/>
        <v>-2979561.8022020459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-2979561.8022020459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-12505.071273819271</v>
      </c>
      <c r="L771" s="444">
        <f t="shared" ca="1" si="54"/>
        <v>-3013722.1769904438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-3013722.1769904438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-12647.406168770927</v>
      </c>
      <c r="L772" s="444">
        <f t="shared" ca="1" si="54"/>
        <v>-3048024.8866737937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-3048024.8866737937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-12790.334125784886</v>
      </c>
      <c r="L773" s="444">
        <f t="shared" ref="L773:L1027" ca="1" si="80">I773-J773+K773</f>
        <v>-3082470.5243141572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-3082470.5243141572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-12933.857615953068</v>
      </c>
      <c r="L774" s="444">
        <f t="shared" ca="1" si="80"/>
        <v>-3117059.6854446889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-3117059.6854446889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-13077.979120663615</v>
      </c>
      <c r="L775" s="444">
        <f t="shared" ca="1" si="80"/>
        <v>-3151792.9680799316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-3151792.9680799316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-13222.701131643793</v>
      </c>
      <c r="L776" s="444">
        <f t="shared" ca="1" si="80"/>
        <v>-3186670.9727261541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-3186670.9727261541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-13368.026151003054</v>
      </c>
      <c r="L777" s="444">
        <f t="shared" ca="1" si="80"/>
        <v>-3221694.3023917358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-3221694.3023917358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-13513.956691276311</v>
      </c>
      <c r="L778" s="444">
        <f t="shared" ca="1" si="80"/>
        <v>-3256863.562597591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-3256863.562597591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-13660.495275467374</v>
      </c>
      <c r="L779" s="444">
        <f t="shared" ca="1" si="80"/>
        <v>-3292179.361387637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-3292179.361387637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-13807.644437092564</v>
      </c>
      <c r="L780" s="444">
        <f t="shared" ca="1" si="80"/>
        <v>-3327642.3093393082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-3327642.3093393082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-13955.406720224531</v>
      </c>
      <c r="L781" s="444">
        <f t="shared" ca="1" si="80"/>
        <v>-3363253.0195741113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-3363253.0195741113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-14103.784679536209</v>
      </c>
      <c r="L782" s="444">
        <f t="shared" ca="1" si="80"/>
        <v>-3399012.1077682264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-3399012.1077682264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-14252.780880345019</v>
      </c>
      <c r="L783" s="444">
        <f t="shared" ca="1" si="80"/>
        <v>-3434920.1921631503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-3434920.1921631503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-14402.397898657204</v>
      </c>
      <c r="L784" s="444">
        <f t="shared" ca="1" si="80"/>
        <v>-3470977.8935763864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-3470977.8935763864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-14552.638321212355</v>
      </c>
      <c r="L785" s="444">
        <f t="shared" ca="1" si="80"/>
        <v>-3507185.8354121777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-3507185.8354121777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-14703.504745528153</v>
      </c>
      <c r="L786" s="444">
        <f t="shared" ca="1" si="80"/>
        <v>-3543544.6436722847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-3543544.6436722847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-14854.999779945265</v>
      </c>
      <c r="L787" s="444">
        <f t="shared" ca="1" si="80"/>
        <v>-3580054.9469668088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-3580054.9469668088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-15007.126043672448</v>
      </c>
      <c r="L788" s="444">
        <f t="shared" ca="1" si="80"/>
        <v>-3616717.3765250603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-3616717.3765250603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-15159.88616683183</v>
      </c>
      <c r="L789" s="444">
        <f t="shared" ca="1" si="80"/>
        <v>-3653532.5662064711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-3653532.5662064711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-15313.282790504374</v>
      </c>
      <c r="L790" s="444">
        <f t="shared" ca="1" si="80"/>
        <v>-3690501.1525115543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-3690501.1525115543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-15467.318566775555</v>
      </c>
      <c r="L791" s="444">
        <f t="shared" ca="1" si="80"/>
        <v>-3727623.7745929086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-3727623.7745929086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-15621.996158781199</v>
      </c>
      <c r="L792" s="444">
        <f t="shared" ca="1" si="80"/>
        <v>-3764901.0742662684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-3764901.0742662684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-15777.318240753531</v>
      </c>
      <c r="L793" s="444">
        <f t="shared" ca="1" si="80"/>
        <v>-3802333.6960216006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-3802333.6960216006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-15933.287498067411</v>
      </c>
      <c r="L794" s="444">
        <f t="shared" ca="1" si="80"/>
        <v>-3839922.2870342471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-3839922.2870342471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-16089.906627286775</v>
      </c>
      <c r="L795" s="444">
        <f t="shared" ca="1" si="80"/>
        <v>-3877667.4971761126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-3877667.4971761126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-16247.178336211216</v>
      </c>
      <c r="L796" s="444">
        <f t="shared" ca="1" si="80"/>
        <v>-3915569.9790269025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-3915569.9790269025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-16405.105343922842</v>
      </c>
      <c r="L797" s="444">
        <f t="shared" ca="1" si="80"/>
        <v>-3953630.3878854043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-3953630.3878854043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-16563.690380833264</v>
      </c>
      <c r="L798" s="444">
        <f t="shared" ca="1" si="80"/>
        <v>-3991849.3817808162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-3991849.3817808162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-16722.936188730811</v>
      </c>
      <c r="L799" s="444">
        <f t="shared" ca="1" si="80"/>
        <v>-4030227.621484126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-4030227.621484126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-16882.845520827934</v>
      </c>
      <c r="L800" s="444">
        <f t="shared" ca="1" si="80"/>
        <v>-4068765.7705195327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-4068765.7705195327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-17043.421141808794</v>
      </c>
      <c r="L801" s="444">
        <f t="shared" ca="1" si="80"/>
        <v>-4107464.4951759204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-4107464.4951759204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-17204.665827877081</v>
      </c>
      <c r="L802" s="444">
        <f t="shared" ca="1" si="80"/>
        <v>-4146324.4645183762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-4146324.4645183762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-17366.582366803981</v>
      </c>
      <c r="L803" s="444">
        <f t="shared" ca="1" si="80"/>
        <v>-4185346.3503997591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-4185346.3503997591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-17529.173557976406</v>
      </c>
      <c r="L804" s="444">
        <f t="shared" ca="1" si="80"/>
        <v>-4224530.8274723142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-4224530.8274723142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-17692.442212445385</v>
      </c>
      <c r="L805" s="444">
        <f t="shared" ca="1" si="80"/>
        <v>-4263878.5731993383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-4263878.5731993383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-17856.391152974651</v>
      </c>
      <c r="L806" s="444">
        <f t="shared" ca="1" si="80"/>
        <v>-4303390.2678668909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-4303390.2678668909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-18021.023214089455</v>
      </c>
      <c r="L807" s="444">
        <f t="shared" ca="1" si="80"/>
        <v>-4343066.5945955589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-4343066.5945955589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-18186.341242125571</v>
      </c>
      <c r="L808" s="444">
        <f t="shared" ca="1" si="80"/>
        <v>-4382908.2393522626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-4382908.2393522626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-18352.348095278503</v>
      </c>
      <c r="L809" s="444">
        <f t="shared" ca="1" si="80"/>
        <v>-4422915.8909621192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-4422915.8909621192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-18519.046643652906</v>
      </c>
      <c r="L810" s="444">
        <f t="shared" ca="1" si="80"/>
        <v>-4463090.2411203505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-4463090.2411203505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-18686.439769312205</v>
      </c>
      <c r="L811" s="444">
        <f t="shared" ca="1" si="80"/>
        <v>-4503431.9844042407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-4503431.9844042407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-18854.530366328414</v>
      </c>
      <c r="L812" s="444">
        <f t="shared" ca="1" si="80"/>
        <v>-4543941.8182851477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-4543941.8182851477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-19023.32134083219</v>
      </c>
      <c r="L813" s="444">
        <f t="shared" ca="1" si="80"/>
        <v>-4584620.443140558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-4584620.443140558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-19192.815611063066</v>
      </c>
      <c r="L814" s="444">
        <f t="shared" ca="1" si="80"/>
        <v>-4625468.5622661998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-4625468.5622661998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-19363.01610741991</v>
      </c>
      <c r="L815" s="444">
        <f t="shared" ca="1" si="80"/>
        <v>-4666486.8818881977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-4666486.8818881977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-19533.925772511568</v>
      </c>
      <c r="L816" s="444">
        <f t="shared" ca="1" si="80"/>
        <v>-4707676.1111752875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-4707676.1111752875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-19705.547561207775</v>
      </c>
      <c r="L817" s="444">
        <f t="shared" ca="1" si="80"/>
        <v>-4749036.9622510737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-4749036.9622510737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-19877.884440690217</v>
      </c>
      <c r="L818" s="444">
        <f t="shared" ca="1" si="80"/>
        <v>-4790570.1502063423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-4790570.1502063423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-20050.939390503838</v>
      </c>
      <c r="L819" s="444">
        <f t="shared" ca="1" si="80"/>
        <v>-4832276.3931114245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-4832276.3931114245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-20224.715402608344</v>
      </c>
      <c r="L820" s="444">
        <f t="shared" ca="1" si="80"/>
        <v>-4874156.4120286116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-4874156.4120286116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-20399.215481429957</v>
      </c>
      <c r="L821" s="444">
        <f t="shared" ca="1" si="80"/>
        <v>-4916210.9310246203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-4916210.9310246203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-20574.442643913328</v>
      </c>
      <c r="L822" s="444">
        <f t="shared" ca="1" si="80"/>
        <v>-4958440.6771831121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-4958440.6771831121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-20750.399919573709</v>
      </c>
      <c r="L823" s="444">
        <f t="shared" ca="1" si="80"/>
        <v>-5000846.3806172647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-5000846.3806172647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-20927.090350549344</v>
      </c>
      <c r="L824" s="444">
        <f t="shared" ca="1" si="80"/>
        <v>-5043428.7744823927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-5043428.7744823927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-21104.516991654047</v>
      </c>
      <c r="L825" s="444">
        <f t="shared" ca="1" si="80"/>
        <v>-5086188.5949886255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-5086188.5949886255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-21282.682910430016</v>
      </c>
      <c r="L826" s="444">
        <f t="shared" ca="1" si="80"/>
        <v>-5129126.5814136341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-5129126.5814136341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-21461.591187200884</v>
      </c>
      <c r="L827" s="444">
        <f t="shared" ca="1" si="80"/>
        <v>-5172243.476115413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-5172243.476115413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-21641.244915124964</v>
      </c>
      <c r="L828" s="444">
        <f t="shared" ca="1" si="80"/>
        <v>-5215540.0245451164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-5215540.0245451164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-21821.647200248728</v>
      </c>
      <c r="L829" s="444">
        <f t="shared" ca="1" si="80"/>
        <v>-5259016.9752599439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-5259016.9752599439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-22002.80116156051</v>
      </c>
      <c r="L830" s="444">
        <f t="shared" ca="1" si="80"/>
        <v>-5302675.0799360825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-5302675.0799360825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-22184.709931044421</v>
      </c>
      <c r="L831" s="444">
        <f t="shared" ca="1" si="80"/>
        <v>-5346515.0933817057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-5346515.0933817057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-22367.376653734518</v>
      </c>
      <c r="L832" s="444">
        <f t="shared" ca="1" si="80"/>
        <v>-5390537.7735500187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-5390537.7735500187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-22550.804487769154</v>
      </c>
      <c r="L833" s="444">
        <f t="shared" ca="1" si="80"/>
        <v>-5434743.8815523665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-5434743.8815523665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-22734.996604445605</v>
      </c>
      <c r="L834" s="444">
        <f t="shared" ca="1" si="80"/>
        <v>-5479134.1816713903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-5479134.1816713903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-22919.956188274868</v>
      </c>
      <c r="L835" s="444">
        <f t="shared" ca="1" si="80"/>
        <v>-5523709.4413742432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-5523709.4413742432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-23105.686437036755</v>
      </c>
      <c r="L836" s="444">
        <f t="shared" ca="1" si="80"/>
        <v>-5568470.4313258585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-5568470.4313258585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-23292.190561835152</v>
      </c>
      <c r="L837" s="444">
        <f t="shared" ca="1" si="80"/>
        <v>-5613417.9254022716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-5613417.9254022716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-23479.471787153539</v>
      </c>
      <c r="L838" s="444">
        <f t="shared" ca="1" si="80"/>
        <v>-5658552.7007040037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-5658552.7007040037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-23667.533350910759</v>
      </c>
      <c r="L839" s="444">
        <f t="shared" ca="1" si="80"/>
        <v>-5703875.5375694931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-5703875.5375694931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-23856.378504516964</v>
      </c>
      <c r="L840" s="444">
        <f t="shared" ca="1" si="80"/>
        <v>-5749387.219588588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-5749387.219588588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-24046.010512929861</v>
      </c>
      <c r="L841" s="444">
        <f t="shared" ca="1" si="80"/>
        <v>-5795088.5336160958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-5795088.5336160958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-24236.432654711141</v>
      </c>
      <c r="L842" s="444">
        <f t="shared" ca="1" si="80"/>
        <v>-5840980.2697853856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-5840980.2697853856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-24427.648222083182</v>
      </c>
      <c r="L843" s="444">
        <f t="shared" ca="1" si="80"/>
        <v>-5887063.2215220472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-5887063.2215220472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-24619.660520985941</v>
      </c>
      <c r="L844" s="444">
        <f t="shared" ca="1" si="80"/>
        <v>-5933338.1855576113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-5933338.1855576113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-24812.472871134123</v>
      </c>
      <c r="L845" s="444">
        <f t="shared" ca="1" si="80"/>
        <v>-5979805.9619433237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-5979805.9619433237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-25006.088606074591</v>
      </c>
      <c r="L846" s="444">
        <f t="shared" ca="1" si="80"/>
        <v>-6026467.3540639766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-6026467.3540639766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-25200.511073243979</v>
      </c>
      <c r="L847" s="444">
        <f t="shared" ca="1" si="80"/>
        <v>-6073323.1686517987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-6073323.1686517987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-25395.74363402657</v>
      </c>
      <c r="L848" s="444">
        <f t="shared" ca="1" si="80"/>
        <v>-6120374.2158004036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-6120374.2158004036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-25591.789663812426</v>
      </c>
      <c r="L849" s="444">
        <f t="shared" ca="1" si="80"/>
        <v>-6167621.3089787941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-6167621.3089787941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-25788.652552055719</v>
      </c>
      <c r="L850" s="444">
        <f t="shared" ca="1" si="80"/>
        <v>-6215065.2650454286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-6215065.2650454286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-25986.335702333363</v>
      </c>
      <c r="L851" s="444">
        <f t="shared" ca="1" si="80"/>
        <v>-6262706.9042623406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-6262706.9042623406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-26184.842532403829</v>
      </c>
      <c r="L852" s="444">
        <f t="shared" ca="1" si="80"/>
        <v>-6310547.0503093228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-6310547.0503093228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-26384.176474266253</v>
      </c>
      <c r="L853" s="444">
        <f t="shared" ca="1" si="80"/>
        <v>-6358586.5302981678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-6358586.5302981678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-26584.340974219776</v>
      </c>
      <c r="L854" s="444">
        <f t="shared" ca="1" si="80"/>
        <v>-6406826.1747869663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-6406826.1747869663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-26785.339492923104</v>
      </c>
      <c r="L855" s="444">
        <f t="shared" ca="1" si="80"/>
        <v>-6455266.8177944673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-6455266.8177944673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-26987.175505454357</v>
      </c>
      <c r="L856" s="444">
        <f t="shared" ca="1" si="80"/>
        <v>-6503909.2968145004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-6503909.2968145004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-27189.852501371162</v>
      </c>
      <c r="L857" s="444">
        <f t="shared" ca="1" si="80"/>
        <v>-6552754.4528304497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-6552754.4528304497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-27393.373984770951</v>
      </c>
      <c r="L858" s="444">
        <f t="shared" ca="1" si="80"/>
        <v>-6601803.1303297989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-6601803.1303297989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-27597.743474351566</v>
      </c>
      <c r="L859" s="444">
        <f t="shared" ca="1" si="80"/>
        <v>-6651056.1773187285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-6651056.1773187285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-27802.964503472111</v>
      </c>
      <c r="L860" s="444">
        <f t="shared" ca="1" si="80"/>
        <v>-6700514.4453367786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-6700514.4453367786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-28009.040620213989</v>
      </c>
      <c r="L861" s="444">
        <f t="shared" ca="1" si="80"/>
        <v>-6750178.7894715713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-6750178.7894715713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-28215.975387442286</v>
      </c>
      <c r="L862" s="444">
        <f t="shared" ca="1" si="80"/>
        <v>-6800050.0683735916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-6800050.0683735916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-28423.772382867373</v>
      </c>
      <c r="L863" s="444">
        <f t="shared" ca="1" si="80"/>
        <v>-6850129.1442710375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-6850129.1442710375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-28632.435199106727</v>
      </c>
      <c r="L864" s="444">
        <f t="shared" ca="1" si="80"/>
        <v>-6900416.882984723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-6900416.882984723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-28841.967443747089</v>
      </c>
      <c r="L865" s="444">
        <f t="shared" ca="1" si="80"/>
        <v>-6950914.1539430488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-6950914.1539430488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-29052.372739406776</v>
      </c>
      <c r="L866" s="444">
        <f t="shared" ca="1" si="80"/>
        <v>-7001621.8301970344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-7001621.8301970344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-29263.654723798387</v>
      </c>
      <c r="L867" s="444">
        <f t="shared" ca="1" si="80"/>
        <v>-7052540.7884354107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-7052540.7884354107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-29475.817049791622</v>
      </c>
      <c r="L868" s="444">
        <f t="shared" ca="1" si="80"/>
        <v>-7103671.9089997811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-7103671.9089997811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-29688.863385476492</v>
      </c>
      <c r="L869" s="444">
        <f t="shared" ca="1" si="80"/>
        <v>-7155016.0758998357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-7155016.0758998357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-29902.797414226719</v>
      </c>
      <c r="L870" s="444">
        <f t="shared" ca="1" si="80"/>
        <v>-7206574.1768286405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-7206574.1768286405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-30117.622834763413</v>
      </c>
      <c r="L871" s="444">
        <f t="shared" ca="1" si="80"/>
        <v>-7258347.1031779824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-7258347.1031779824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-30333.343361219002</v>
      </c>
      <c r="L872" s="444">
        <f t="shared" ca="1" si="80"/>
        <v>-7310335.7500537802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-7310335.7500537802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-30549.962723201494</v>
      </c>
      <c r="L873" s="444">
        <f t="shared" ca="1" si="80"/>
        <v>-7362541.0162915597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-7362541.0162915597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-30767.484665858905</v>
      </c>
      <c r="L874" s="444">
        <f t="shared" ca="1" si="80"/>
        <v>-7414963.8044719966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-7414963.8044719966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-30985.912949944061</v>
      </c>
      <c r="L875" s="444">
        <f t="shared" ca="1" si="80"/>
        <v>-7467605.0209365189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-7467605.0209365189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-31205.251351879568</v>
      </c>
      <c r="L876" s="444">
        <f t="shared" ca="1" si="80"/>
        <v>-7520465.5758029772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-7520465.5758029772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-31425.50366382315</v>
      </c>
      <c r="L877" s="444">
        <f t="shared" ca="1" si="80"/>
        <v>-7573546.3829813786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-7573546.3829813786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-31646.673693733155</v>
      </c>
      <c r="L878" s="444">
        <f t="shared" ca="1" si="80"/>
        <v>-7626848.3601896903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-7626848.3601896903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-31868.765265434457</v>
      </c>
      <c r="L879" s="444">
        <f t="shared" ca="1" si="80"/>
        <v>-7680372.4289697027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-7680372.4289697027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-32091.782218684504</v>
      </c>
      <c r="L880" s="444">
        <f t="shared" ca="1" si="80"/>
        <v>-7734119.5147029655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-7734119.5147029655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-32315.728409239764</v>
      </c>
      <c r="L881" s="444">
        <f t="shared" ca="1" si="80"/>
        <v>-7788090.5466267839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-7788090.5466267839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-32540.607708922344</v>
      </c>
      <c r="L882" s="444">
        <f t="shared" ca="1" si="80"/>
        <v>-7842286.4578502849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-7842286.4578502849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-32766.424005686931</v>
      </c>
      <c r="L883" s="444">
        <f t="shared" ca="1" si="80"/>
        <v>-7896708.1853705505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-7896708.1853705505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-32993.181203688029</v>
      </c>
      <c r="L884" s="444">
        <f t="shared" ca="1" si="80"/>
        <v>-7951356.6700888164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-7951356.6700888164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-33220.883223347475</v>
      </c>
      <c r="L885" s="444">
        <f t="shared" ca="1" si="80"/>
        <v>-8006232.8568267422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-8006232.8568267422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-33449.534001422166</v>
      </c>
      <c r="L886" s="444">
        <f t="shared" ca="1" si="80"/>
        <v>-8061337.6943427427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-8061337.6943427427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-33679.137491072164</v>
      </c>
      <c r="L887" s="444">
        <f t="shared" ca="1" si="80"/>
        <v>-8116672.1353483936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-8116672.1353483936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-33909.697661929051</v>
      </c>
      <c r="L888" s="444">
        <f t="shared" ca="1" si="80"/>
        <v>-8172237.1365249008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-8172237.1365249008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-34141.218500164498</v>
      </c>
      <c r="L889" s="444">
        <f t="shared" ca="1" si="80"/>
        <v>-8228033.6585396435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-8228033.6585396435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-34373.70400855926</v>
      </c>
      <c r="L890" s="444">
        <f t="shared" ca="1" si="80"/>
        <v>-8284062.6660627816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-8284062.6660627816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-34607.158206572334</v>
      </c>
      <c r="L891" s="444">
        <f t="shared" ca="1" si="80"/>
        <v>-8340325.1277839327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-8340325.1277839327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-34841.585130410465</v>
      </c>
      <c r="L892" s="444">
        <f t="shared" ca="1" si="80"/>
        <v>-8396822.0164289214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-8396822.0164289214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-35076.988833097916</v>
      </c>
      <c r="L893" s="444">
        <f t="shared" ca="1" si="80"/>
        <v>-8453554.3087765984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-8453554.3087765984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-35313.373384546576</v>
      </c>
      <c r="L894" s="444">
        <f t="shared" ca="1" si="80"/>
        <v>-8510522.9856757242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-8510522.9856757242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-35550.742871626266</v>
      </c>
      <c r="L895" s="444">
        <f t="shared" ca="1" si="80"/>
        <v>-8567729.0320619289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-8567729.0320619289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-35789.101398235449</v>
      </c>
      <c r="L896" s="444">
        <f t="shared" ca="1" si="80"/>
        <v>-8625173.4369747434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-8625173.4369747434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-36028.453085372181</v>
      </c>
      <c r="L897" s="444">
        <f t="shared" ca="1" si="80"/>
        <v>-8682857.1935746949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-8682857.1935746949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-36268.802071205311</v>
      </c>
      <c r="L898" s="444">
        <f t="shared" ca="1" si="80"/>
        <v>-8740781.2991604786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-8740781.2991604786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-36510.152511146072</v>
      </c>
      <c r="L899" s="444">
        <f t="shared" ca="1" si="80"/>
        <v>-8798946.7551862039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-8798946.7551862039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-36752.508577919929</v>
      </c>
      <c r="L900" s="444">
        <f t="shared" ca="1" si="80"/>
        <v>-8857354.5672787037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-8857354.5672787037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-36995.874461638676</v>
      </c>
      <c r="L901" s="444">
        <f t="shared" ca="1" si="80"/>
        <v>-8916005.7452549208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-8916005.7452549208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-37240.254369872913</v>
      </c>
      <c r="L902" s="444">
        <f t="shared" ca="1" si="80"/>
        <v>-8974901.3031393737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-8974901.3031393737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-37485.6525277248</v>
      </c>
      <c r="L903" s="444">
        <f t="shared" ca="1" si="80"/>
        <v>-9034042.2591816783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-9034042.2591816783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-37732.073177901075</v>
      </c>
      <c r="L904" s="444">
        <f t="shared" ca="1" si="80"/>
        <v>-9093429.6358741578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-9093429.6358741578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-37979.520580786404</v>
      </c>
      <c r="L905" s="444">
        <f t="shared" ca="1" si="80"/>
        <v>-9153064.4599695243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-9153064.4599695243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-38227.999014517096</v>
      </c>
      <c r="L906" s="444">
        <f t="shared" ca="1" si="80"/>
        <v>-9212947.7624986209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-9212947.7624986209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-38477.512775055002</v>
      </c>
      <c r="L907" s="444">
        <f t="shared" ca="1" si="80"/>
        <v>-9273080.5787882544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-9273080.5787882544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-38728.066176261804</v>
      </c>
      <c r="L908" s="444">
        <f t="shared" ca="1" si="80"/>
        <v>-9333463.9484790955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-9333463.9484790955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-38979.663549973644</v>
      </c>
      <c r="L909" s="444">
        <f t="shared" ca="1" si="80"/>
        <v>-9394098.9155436493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-9394098.9155436493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-39232.309246075951</v>
      </c>
      <c r="L910" s="444">
        <f t="shared" ca="1" si="80"/>
        <v>-9454986.5283043049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-9454986.5283043049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-39486.007632578687</v>
      </c>
      <c r="L911" s="444">
        <f t="shared" ca="1" si="80"/>
        <v>-9516127.839451462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-9516127.839451462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-39740.763095691836</v>
      </c>
      <c r="L912" s="444">
        <f t="shared" ca="1" si="80"/>
        <v>-9577523.9060617331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-9577523.9060617331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-39996.580039901302</v>
      </c>
      <c r="L913" s="444">
        <f t="shared" ca="1" si="80"/>
        <v>-9639175.7896162141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-9639175.7896162141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-40253.462888044975</v>
      </c>
      <c r="L914" s="444">
        <f t="shared" ca="1" si="80"/>
        <v>-9701084.5560188387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-9701084.5560188387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-40511.416081389238</v>
      </c>
      <c r="L915" s="444">
        <f t="shared" ca="1" si="80"/>
        <v>-9763251.2756148074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-9763251.2756148074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-40770.444079705776</v>
      </c>
      <c r="L916" s="444">
        <f t="shared" ca="1" si="80"/>
        <v>-9825677.0232090931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-9825677.0232090931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-41030.551361348633</v>
      </c>
      <c r="L917" s="444">
        <f t="shared" ca="1" si="80"/>
        <v>-9888362.8780850209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-9888362.8780850209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-41291.742423331671</v>
      </c>
      <c r="L918" s="444">
        <f t="shared" ca="1" si="80"/>
        <v>-9951309.9240229316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-9951309.9240229316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-41554.021781406293</v>
      </c>
      <c r="L919" s="444">
        <f t="shared" ca="1" si="80"/>
        <v>-10014519.249318916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-10014519.249318916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-41817.393970139565</v>
      </c>
      <c r="L920" s="444">
        <f t="shared" ca="1" si="80"/>
        <v>-10077991.946803635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-10077991.946803635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-42081.863542992556</v>
      </c>
      <c r="L921" s="444">
        <f t="shared" ca="1" si="80"/>
        <v>-10141729.113861207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-10141729.113861207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-42347.435072399108</v>
      </c>
      <c r="L922" s="444">
        <f t="shared" ca="1" si="80"/>
        <v>-10205731.852448186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-10205731.852448186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-42614.113149844852</v>
      </c>
      <c r="L923" s="444">
        <f t="shared" ca="1" si="80"/>
        <v>-10270001.269112609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-10270001.269112609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-42881.902385946618</v>
      </c>
      <c r="L924" s="444">
        <f t="shared" ca="1" si="80"/>
        <v>-10334538.475013135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-10334538.475013135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-43150.807410532143</v>
      </c>
      <c r="L925" s="444">
        <f t="shared" ca="1" si="80"/>
        <v>-10399344.585938247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-10399344.585938247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-43420.832872720108</v>
      </c>
      <c r="L926" s="444">
        <f t="shared" ca="1" si="80"/>
        <v>-10464420.722325547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-10464420.722325547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-43691.983441000528</v>
      </c>
      <c r="L927" s="444">
        <f t="shared" ca="1" si="80"/>
        <v>-10529768.009281127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-10529768.009281127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-43964.263803315444</v>
      </c>
      <c r="L928" s="444">
        <f t="shared" ca="1" si="80"/>
        <v>-10595387.576599022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-10595387.576599022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-44237.678667140004</v>
      </c>
      <c r="L929" s="444">
        <f t="shared" ca="1" si="80"/>
        <v>-10661280.558780741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-10661280.558780741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-44512.232759563834</v>
      </c>
      <c r="L930" s="444">
        <f t="shared" ca="1" si="80"/>
        <v>-10727448.095054884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-10727448.095054884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-44787.930827372758</v>
      </c>
      <c r="L931" s="444">
        <f t="shared" ca="1" si="80"/>
        <v>-10793891.329396836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-10793891.329396836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-45064.777637130901</v>
      </c>
      <c r="L932" s="444">
        <f t="shared" ca="1" si="80"/>
        <v>-10860611.410548547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-10860611.410548547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-45342.77797526303</v>
      </c>
      <c r="L933" s="444">
        <f t="shared" ca="1" si="80"/>
        <v>-10927609.49203839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-10927609.49203839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-45621.936648137373</v>
      </c>
      <c r="L934" s="444">
        <f t="shared" ca="1" si="80"/>
        <v>-10994886.732201107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-10994886.732201107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-45902.258482148689</v>
      </c>
      <c r="L935" s="444">
        <f t="shared" ca="1" si="80"/>
        <v>-11062444.294197835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-11062444.294197835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-46183.748323801723</v>
      </c>
      <c r="L936" s="444">
        <f t="shared" ca="1" si="80"/>
        <v>-11130283.346036216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-11130283.346036216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-46466.411039794984</v>
      </c>
      <c r="L937" s="444">
        <f t="shared" ca="1" si="80"/>
        <v>-11198405.060590591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-11198405.060590591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-46750.25151710488</v>
      </c>
      <c r="L938" s="444">
        <f t="shared" ca="1" si="80"/>
        <v>-11266810.615622275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-11266810.615622275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-47035.274663070224</v>
      </c>
      <c r="L939" s="444">
        <f t="shared" ca="1" si="80"/>
        <v>-11335501.193799924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-11335501.193799924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-47321.485405477099</v>
      </c>
      <c r="L940" s="444">
        <f t="shared" ca="1" si="80"/>
        <v>-11404477.98271998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-11404477.98271998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-47608.888692643995</v>
      </c>
      <c r="L941" s="444">
        <f t="shared" ca="1" si="80"/>
        <v>-11473742.174927203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-11473742.174927203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-47897.489493507426</v>
      </c>
      <c r="L942" s="444">
        <f t="shared" ca="1" si="80"/>
        <v>-11543294.96793529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-11543294.96793529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-48187.292797707792</v>
      </c>
      <c r="L943" s="444">
        <f t="shared" ca="1" si="80"/>
        <v>-11613137.564247577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-11613137.564247577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-48478.30361567565</v>
      </c>
      <c r="L944" s="444">
        <f t="shared" ca="1" si="80"/>
        <v>-11683271.171377832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-11683271.171377832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-48770.526978718379</v>
      </c>
      <c r="L945" s="444">
        <f t="shared" ca="1" si="80"/>
        <v>-11753697.001871129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-11753697.001871129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-49063.967939107119</v>
      </c>
      <c r="L946" s="444">
        <f t="shared" ca="1" si="80"/>
        <v>-11824416.273324816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-11824416.273324816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-49358.631570164143</v>
      </c>
      <c r="L947" s="444">
        <f t="shared" ca="1" si="80"/>
        <v>-11895430.208409559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-11895430.208409559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-49654.522966350574</v>
      </c>
      <c r="L948" s="444">
        <f t="shared" ca="1" si="80"/>
        <v>-11966740.03489049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-11966740.03489049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-49951.647243354455</v>
      </c>
      <c r="L949" s="444">
        <f t="shared" ca="1" si="80"/>
        <v>-12038346.985648423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-12038346.985648423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-50250.009538179176</v>
      </c>
      <c r="L950" s="444">
        <f t="shared" ca="1" si="80"/>
        <v>-12110252.298701182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-12110252.298701182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-50549.615009232337</v>
      </c>
      <c r="L951" s="444">
        <f t="shared" ca="1" si="80"/>
        <v>-12182457.217224993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-12182457.217224993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-50850.468836414882</v>
      </c>
      <c r="L952" s="444">
        <f t="shared" ca="1" si="80"/>
        <v>-12254962.989575988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-12254962.989575988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-51152.576221210693</v>
      </c>
      <c r="L953" s="444">
        <f t="shared" ca="1" si="80"/>
        <v>-12327770.869311778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-12327770.869311778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-51455.942386776485</v>
      </c>
      <c r="L954" s="444">
        <f t="shared" ca="1" si="80"/>
        <v>-12400882.115213133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-12400882.115213133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-51760.572578032137</v>
      </c>
      <c r="L955" s="444">
        <f t="shared" ca="1" si="80"/>
        <v>-12474297.991305744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-12474297.991305744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-52066.472061751345</v>
      </c>
      <c r="L956" s="444">
        <f t="shared" ca="1" si="80"/>
        <v>-12548019.766882075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-12548019.766882075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-52373.646126652726</v>
      </c>
      <c r="L957" s="444">
        <f t="shared" ca="1" si="80"/>
        <v>-12622048.716523306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-12622048.716523306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-52682.10008349119</v>
      </c>
      <c r="L958" s="444">
        <f t="shared" ca="1" si="80"/>
        <v>-12696386.120121377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-12696386.120121377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-52991.839265149814</v>
      </c>
      <c r="L959" s="444">
        <f t="shared" ca="1" si="80"/>
        <v>-12771033.262901105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-12771033.262901105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-53302.86902673202</v>
      </c>
      <c r="L960" s="444">
        <f t="shared" ca="1" si="80"/>
        <v>-12845991.435442416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-12845991.435442416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-53615.194745654146</v>
      </c>
      <c r="L961" s="444">
        <f t="shared" ca="1" si="80"/>
        <v>-12921261.93370265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-12921261.93370265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-53928.821821738449</v>
      </c>
      <c r="L962" s="444">
        <f t="shared" ca="1" si="80"/>
        <v>-12996846.059038967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-12996846.059038967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-54243.755677306443</v>
      </c>
      <c r="L963" s="444">
        <f t="shared" ca="1" si="80"/>
        <v>-13072745.118230853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-13072745.118230853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-54560.001757272643</v>
      </c>
      <c r="L964" s="444">
        <f t="shared" ca="1" si="80"/>
        <v>-13148960.423502706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-13148960.423502706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-54877.565529238687</v>
      </c>
      <c r="L965" s="444">
        <f t="shared" ca="1" si="80"/>
        <v>-13225493.292546524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-13225493.292546524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-55196.452483587927</v>
      </c>
      <c r="L966" s="444">
        <f t="shared" ca="1" si="80"/>
        <v>-13302345.048544692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-13302345.048544692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-55516.668133580293</v>
      </c>
      <c r="L967" s="444">
        <f t="shared" ca="1" si="80"/>
        <v>-13379517.020192852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-13379517.020192852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-55838.21801544763</v>
      </c>
      <c r="L968" s="444">
        <f t="shared" ca="1" si="80"/>
        <v>-13457010.541722879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-13457010.541722879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-56161.107688489399</v>
      </c>
      <c r="L969" s="444">
        <f t="shared" ca="1" si="80"/>
        <v>-13534826.952925948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-13534826.952925948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-56485.342735168873</v>
      </c>
      <c r="L970" s="444">
        <f t="shared" ca="1" si="80"/>
        <v>-13612967.599175697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-13612967.599175697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-56810.928761209485</v>
      </c>
      <c r="L971" s="444">
        <f t="shared" ca="1" si="80"/>
        <v>-13691433.831451487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-13691433.831451487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-57137.871395691931</v>
      </c>
      <c r="L972" s="444">
        <f t="shared" ca="1" si="80"/>
        <v>-13770227.006361758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-13770227.006361758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-57466.176291151409</v>
      </c>
      <c r="L973" s="444">
        <f t="shared" ca="1" si="80"/>
        <v>-13849348.486167489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-13849348.486167489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-57795.849123675289</v>
      </c>
      <c r="L974" s="444">
        <f t="shared" ca="1" si="80"/>
        <v>-13928799.638805743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-13928799.638805743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-58126.89559300134</v>
      </c>
      <c r="L975" s="444">
        <f t="shared" ca="1" si="80"/>
        <v>-14008581.837913323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-14008581.837913323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-58459.32142261626</v>
      </c>
      <c r="L976" s="444">
        <f t="shared" ca="1" si="80"/>
        <v>-14088696.462850519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-14088696.462850519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-58793.132359854571</v>
      </c>
      <c r="L977" s="444">
        <f t="shared" ca="1" si="80"/>
        <v>-14169144.898724953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-14169144.898724953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-59128.334175998047</v>
      </c>
      <c r="L978" s="444">
        <f t="shared" ca="1" si="80"/>
        <v>-14249928.53641553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-14249928.53641553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-59464.932666375447</v>
      </c>
      <c r="L979" s="444">
        <f t="shared" ca="1" si="80"/>
        <v>-14331048.772596486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-14331048.772596486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-59802.933650462772</v>
      </c>
      <c r="L980" s="444">
        <f t="shared" ca="1" si="80"/>
        <v>-14412507.009761527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-14412507.009761527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-60142.34297198378</v>
      </c>
      <c r="L981" s="444">
        <f t="shared" ca="1" si="80"/>
        <v>-14494304.656248091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-14494304.656248091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-60483.166499011117</v>
      </c>
      <c r="L982" s="444">
        <f t="shared" ca="1" si="80"/>
        <v>-14576443.126261681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-14576443.126261681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-60825.410124067748</v>
      </c>
      <c r="L983" s="444">
        <f t="shared" ca="1" si="80"/>
        <v>-14658923.839900328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-14658923.839900328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-61169.079764228787</v>
      </c>
      <c r="L984" s="444">
        <f t="shared" ca="1" si="80"/>
        <v>-14741748.223179135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-14741748.223179135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-61514.181361223804</v>
      </c>
      <c r="L985" s="444">
        <f t="shared" ca="1" si="80"/>
        <v>-14824917.708054939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-14824917.708054939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-61860.720881539652</v>
      </c>
      <c r="L986" s="444">
        <f t="shared" ca="1" si="80"/>
        <v>-14908433.732451059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-14908433.732451059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-62208.704316523494</v>
      </c>
      <c r="L987" s="444">
        <f t="shared" ca="1" si="80"/>
        <v>-14992297.740282161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-14992297.740282161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-62558.13768248642</v>
      </c>
      <c r="L988" s="444">
        <f t="shared" ca="1" si="80"/>
        <v>-15076511.181479227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-15076511.181479227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-62909.027020807524</v>
      </c>
      <c r="L989" s="444">
        <f t="shared" ca="1" si="80"/>
        <v>-15161075.512014614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-15161075.512014614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-63261.378398038309</v>
      </c>
      <c r="L990" s="444">
        <f t="shared" ca="1" si="80"/>
        <v>-15245992.193927232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-15245992.193927232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-63615.197906007546</v>
      </c>
      <c r="L991" s="444">
        <f t="shared" ca="1" si="80"/>
        <v>-15331262.695347819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-15331262.695347819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-63970.491661926659</v>
      </c>
      <c r="L992" s="444">
        <f t="shared" ca="1" si="80"/>
        <v>-15416888.490524326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-15416888.490524326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-64327.265808495438</v>
      </c>
      <c r="L993" s="444">
        <f t="shared" ca="1" si="80"/>
        <v>-15502871.0598474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-15502871.0598474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-64685.526514008234</v>
      </c>
      <c r="L994" s="444">
        <f t="shared" ca="1" si="80"/>
        <v>-15589211.889875988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-15589211.889875988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-65045.279972460688</v>
      </c>
      <c r="L995" s="444">
        <f t="shared" ca="1" si="80"/>
        <v>-15675912.473363027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-15675912.473363027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-65406.532403656689</v>
      </c>
      <c r="L996" s="444">
        <f t="shared" ca="1" si="80"/>
        <v>-15762974.309281264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-15762974.309281264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-65769.290053316014</v>
      </c>
      <c r="L997" s="444">
        <f t="shared" ca="1" si="80"/>
        <v>-15850398.902849158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-15850398.902849158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-66133.559193182242</v>
      </c>
      <c r="L998" s="444">
        <f t="shared" ca="1" si="80"/>
        <v>-15938187.76555692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-15938187.76555692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-66499.346121131253</v>
      </c>
      <c r="L999" s="444">
        <f t="shared" ca="1" si="80"/>
        <v>-16026342.41519263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-16026342.41519263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-66866.657161280047</v>
      </c>
      <c r="L1000" s="444">
        <f t="shared" ca="1" si="80"/>
        <v>-16114864.37586849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-16114864.37586849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-67235.498664096114</v>
      </c>
      <c r="L1001" s="444">
        <f t="shared" ca="1" si="80"/>
        <v>-16203755.178047165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-16203755.178047165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-67605.877006507275</v>
      </c>
      <c r="L1002" s="444">
        <f t="shared" ca="1" si="80"/>
        <v>-16293016.358568251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-16293016.358568251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-67977.798592011794</v>
      </c>
      <c r="L1003" s="444">
        <f t="shared" ca="1" si="80"/>
        <v>-16382649.460674843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-16382649.460674843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-68351.269850789249</v>
      </c>
      <c r="L1004" s="444">
        <f t="shared" ca="1" si="80"/>
        <v>-16472656.034040211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-16472656.034040211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-68726.297239811625</v>
      </c>
      <c r="L1005" s="444">
        <f t="shared" ca="1" si="80"/>
        <v>-16563037.634794602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-16563037.634794602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-69102.887242954923</v>
      </c>
      <c r="L1006" s="444">
        <f t="shared" ca="1" si="80"/>
        <v>-16653795.825552136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-16653795.825552136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-69481.046371111326</v>
      </c>
      <c r="L1007" s="444">
        <f t="shared" ca="1" si="80"/>
        <v>-16744932.175437827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-16744932.175437827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-69860.78116230169</v>
      </c>
      <c r="L1008" s="444">
        <f t="shared" ca="1" si="80"/>
        <v>-16836448.260114707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-16836448.260114707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-70242.098181788679</v>
      </c>
      <c r="L1009" s="444">
        <f t="shared" ca="1" si="80"/>
        <v>-16928345.661811072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-16928345.661811072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-70625.004022190202</v>
      </c>
      <c r="L1010" s="444">
        <f t="shared" ca="1" si="80"/>
        <v>-17020625.969347838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-17020625.969347838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-71009.505303593396</v>
      </c>
      <c r="L1011" s="444">
        <f t="shared" ca="1" si="80"/>
        <v>-17113290.778166011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-17113290.778166011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-71395.608673669121</v>
      </c>
      <c r="L1012" s="444">
        <f t="shared" ca="1" si="80"/>
        <v>-17206341.690354258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-17206341.690354258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-71783.320807786818</v>
      </c>
      <c r="L1013" s="444">
        <f t="shared" ca="1" si="80"/>
        <v>-17299780.314676624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-17299780.314676624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-72172.648409130008</v>
      </c>
      <c r="L1014" s="444">
        <f t="shared" ca="1" si="80"/>
        <v>-17393608.266600329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-17393608.266600329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-72563.598208812109</v>
      </c>
      <c r="L1015" s="444">
        <f t="shared" ca="1" si="80"/>
        <v>-17487827.168323718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-17487827.168323718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-72956.176965992898</v>
      </c>
      <c r="L1016" s="444">
        <f t="shared" ca="1" si="80"/>
        <v>-17582438.648804288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-17582438.648804288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-73350.391467995272</v>
      </c>
      <c r="L1017" s="444">
        <f t="shared" ca="1" si="80"/>
        <v>-17677444.343786862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-17677444.343786862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-73746.248530422657</v>
      </c>
      <c r="L1018" s="444">
        <f t="shared" ca="1" si="80"/>
        <v>-17772845.895831861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-17772845.895831861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-74143.754997276817</v>
      </c>
      <c r="L1019" s="444">
        <f t="shared" ca="1" si="80"/>
        <v>-17868644.954343714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-17868644.954343714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-74542.917741076206</v>
      </c>
      <c r="L1020" s="444">
        <f t="shared" ca="1" si="80"/>
        <v>-17964843.175599366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-17964843.175599366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-74943.743662974768</v>
      </c>
      <c r="L1021" s="444">
        <f t="shared" ca="1" si="80"/>
        <v>-18061442.22277692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-18061442.22277692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-75346.239692881238</v>
      </c>
      <c r="L1022" s="444">
        <f t="shared" ca="1" si="80"/>
        <v>-18158443.765984379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-18158443.765984379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-75750.412789578986</v>
      </c>
      <c r="L1023" s="444">
        <f t="shared" ca="1" si="80"/>
        <v>-18255849.482288536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-18255849.482288536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-76156.269940846309</v>
      </c>
      <c r="L1024" s="444">
        <f t="shared" ca="1" si="80"/>
        <v>-18353661.055743959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-18353661.055743959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-76563.818163577234</v>
      </c>
      <c r="L1025" s="444">
        <f t="shared" ca="1" si="80"/>
        <v>-18451880.177422114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-18451880.177422114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-76973.064503902875</v>
      </c>
      <c r="L1026" s="444">
        <f t="shared" ca="1" si="80"/>
        <v>-18550508.545440596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-18550508.545440596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-77384.016037313224</v>
      </c>
      <c r="L1027" s="444">
        <f t="shared" ca="1" si="80"/>
        <v>-18649547.864992484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-18649547.864992484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-77796.679868779422</v>
      </c>
      <c r="L1028" s="444">
        <f t="shared" ref="L1028:L1282" ca="1" si="104">I1028-J1028+K1028</f>
        <v>-18748999.848375842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-18748999.848375842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-78211.063132876749</v>
      </c>
      <c r="L1029" s="444">
        <f t="shared" ca="1" si="104"/>
        <v>-18848866.215023298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-18848866.215023298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-78627.172993907807</v>
      </c>
      <c r="L1030" s="444">
        <f t="shared" ca="1" si="104"/>
        <v>-18949148.691531785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-18949148.691531785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-79045.016646026503</v>
      </c>
      <c r="L1031" s="444">
        <f t="shared" ca="1" si="104"/>
        <v>-19049849.01169239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-19049849.01169239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-79464.601313362364</v>
      </c>
      <c r="L1032" s="444">
        <f t="shared" ca="1" si="104"/>
        <v>-19150968.916520331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-19150968.916520331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-79885.934250145452</v>
      </c>
      <c r="L1033" s="444">
        <f t="shared" ca="1" si="104"/>
        <v>-19252510.154285055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-19252510.154285055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-80309.022740831802</v>
      </c>
      <c r="L1034" s="444">
        <f t="shared" ca="1" si="104"/>
        <v>-19354474.480540466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-19354474.480540466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-80733.874100229339</v>
      </c>
      <c r="L1035" s="444">
        <f t="shared" ca="1" si="104"/>
        <v>-19456863.658155274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-19456863.658155274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-81160.495673624377</v>
      </c>
      <c r="L1036" s="444">
        <f t="shared" ca="1" si="104"/>
        <v>-19559679.457343474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-19559679.457343474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-81588.894836908541</v>
      </c>
      <c r="L1037" s="444">
        <f t="shared" ca="1" si="104"/>
        <v>-19662923.655694962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-19662923.655694962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-82019.078996706405</v>
      </c>
      <c r="L1038" s="444">
        <f t="shared" ca="1" si="104"/>
        <v>-19766598.038206246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-19766598.038206246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-82451.055590503427</v>
      </c>
      <c r="L1039" s="444">
        <f t="shared" ca="1" si="104"/>
        <v>-19870704.397311326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-19870704.397311326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-82884.832086774593</v>
      </c>
      <c r="L1040" s="444">
        <f t="shared" ca="1" si="104"/>
        <v>-19975244.532912679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-19975244.532912679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-83320.415985113563</v>
      </c>
      <c r="L1041" s="444">
        <f t="shared" ca="1" si="104"/>
        <v>-20080220.252412371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-20080220.252412371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-83757.814816362283</v>
      </c>
      <c r="L1042" s="444">
        <f t="shared" ca="1" si="104"/>
        <v>-20185633.370743312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-20185633.370743312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-84197.036142741199</v>
      </c>
      <c r="L1043" s="444">
        <f t="shared" ca="1" si="104"/>
        <v>-20291485.71040063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-20291485.71040063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-84638.087557980034</v>
      </c>
      <c r="L1044" s="444">
        <f t="shared" ca="1" si="104"/>
        <v>-20397779.101473186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-20397779.101473186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-85080.976687449016</v>
      </c>
      <c r="L1045" s="444">
        <f t="shared" ca="1" si="104"/>
        <v>-20504515.381675214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-20504515.381675214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-85525.711188290792</v>
      </c>
      <c r="L1046" s="444">
        <f t="shared" ca="1" si="104"/>
        <v>-20611696.396378081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-20611696.396378081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-85972.298749552749</v>
      </c>
      <c r="L1047" s="444">
        <f t="shared" ca="1" si="104"/>
        <v>-20719323.99864221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-20719323.99864221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-86420.747092319943</v>
      </c>
      <c r="L1048" s="444">
        <f t="shared" ca="1" si="104"/>
        <v>-20827400.049249109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-20827400.049249109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-86871.063969848692</v>
      </c>
      <c r="L1049" s="444">
        <f t="shared" ca="1" si="104"/>
        <v>-20935926.416733537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-20935926.416733537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-87323.257167700474</v>
      </c>
      <c r="L1050" s="444">
        <f t="shared" ca="1" si="104"/>
        <v>-21044904.977415815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-21044904.977415815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-87777.334503876627</v>
      </c>
      <c r="L1051" s="444">
        <f t="shared" ca="1" si="104"/>
        <v>-21154337.61543427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-21154337.61543427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-88233.303828953533</v>
      </c>
      <c r="L1052" s="444">
        <f t="shared" ca="1" si="104"/>
        <v>-21264226.222777802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-21264226.222777802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-88691.173026218254</v>
      </c>
      <c r="L1053" s="444">
        <f t="shared" ca="1" si="104"/>
        <v>-21374572.699318599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-21374572.699318599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-89150.950011804904</v>
      </c>
      <c r="L1054" s="444">
        <f t="shared" ca="1" si="104"/>
        <v>-21485378.952844981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-21485378.952844981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-89612.64273483149</v>
      </c>
      <c r="L1055" s="444">
        <f t="shared" ca="1" si="104"/>
        <v>-21596646.899094392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-21596646.899094392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-90076.259177537373</v>
      </c>
      <c r="L1056" s="444">
        <f t="shared" ca="1" si="104"/>
        <v>-21708378.461786505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-21708378.461786505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-90541.807355421173</v>
      </c>
      <c r="L1057" s="444">
        <f t="shared" ca="1" si="104"/>
        <v>-21820575.572656505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-21820575.572656505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-91009.29531737951</v>
      </c>
      <c r="L1058" s="444">
        <f t="shared" ca="1" si="104"/>
        <v>-21933240.17148846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-21933240.17148846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-91478.731145845988</v>
      </c>
      <c r="L1059" s="444">
        <f t="shared" ca="1" si="104"/>
        <v>-22046374.206148885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-22046374.206148885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-91950.122956931096</v>
      </c>
      <c r="L1060" s="444">
        <f t="shared" ca="1" si="104"/>
        <v>-22159979.632620394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-22159979.632620394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-92423.478900562375</v>
      </c>
      <c r="L1061" s="444">
        <f t="shared" ca="1" si="104"/>
        <v>-22274058.415035535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-22274058.415035535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-92898.807160625467</v>
      </c>
      <c r="L1062" s="444">
        <f t="shared" ca="1" si="104"/>
        <v>-22388612.525710739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-22388612.525710739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-93376.115955105488</v>
      </c>
      <c r="L1063" s="444">
        <f t="shared" ca="1" si="104"/>
        <v>-22503643.945180424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-22503643.945180424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-93855.413536229171</v>
      </c>
      <c r="L1064" s="444">
        <f t="shared" ca="1" si="104"/>
        <v>-22619154.662231229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-22619154.662231229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-94336.708190607533</v>
      </c>
      <c r="L1065" s="444">
        <f t="shared" ca="1" si="104"/>
        <v>-22735146.673936415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-22735146.673936415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-94820.008239379138</v>
      </c>
      <c r="L1066" s="444">
        <f t="shared" ca="1" si="104"/>
        <v>-22851621.98569037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-22851621.98569037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-95305.322038353945</v>
      </c>
      <c r="L1067" s="444">
        <f t="shared" ca="1" si="104"/>
        <v>-22968582.6112433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-22968582.6112433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-95792.657978157818</v>
      </c>
      <c r="L1068" s="444">
        <f t="shared" ca="1" si="104"/>
        <v>-23086030.572736036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-23086030.572736036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-96282.024484377558</v>
      </c>
      <c r="L1069" s="444">
        <f t="shared" ca="1" si="104"/>
        <v>-23203967.900734991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-23203967.900734991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-96773.430017706531</v>
      </c>
      <c r="L1070" s="444">
        <f t="shared" ca="1" si="104"/>
        <v>-23322396.634267274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-23322396.634267274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-97266.883074091049</v>
      </c>
      <c r="L1071" s="444">
        <f t="shared" ca="1" si="104"/>
        <v>-23441318.820855942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-23441318.820855942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-97762.392184877157</v>
      </c>
      <c r="L1072" s="444">
        <f t="shared" ca="1" si="104"/>
        <v>-23560736.516555395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-23560736.516555395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-98259.965916958216</v>
      </c>
      <c r="L1073" s="444">
        <f t="shared" ca="1" si="104"/>
        <v>-23680651.78598693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-23680651.78598693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-98759.612872922953</v>
      </c>
      <c r="L1074" s="444">
        <f t="shared" ca="1" si="104"/>
        <v>-23801066.702374432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-23801066.702374432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-99261.341691204201</v>
      </c>
      <c r="L1075" s="444">
        <f t="shared" ca="1" si="104"/>
        <v>-23921983.347580213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-23921983.347580213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-99765.161046228299</v>
      </c>
      <c r="L1076" s="444">
        <f t="shared" ca="1" si="104"/>
        <v>-24043403.81214102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-24043403.81214102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-100271.07964856499</v>
      </c>
      <c r="L1077" s="444">
        <f t="shared" ca="1" si="104"/>
        <v>-24165330.195304163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-24165330.195304163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-100779.10624507809</v>
      </c>
      <c r="L1078" s="444">
        <f t="shared" ca="1" si="104"/>
        <v>-24287764.605063818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-24287764.605063818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-101289.24961907665</v>
      </c>
      <c r="L1079" s="444">
        <f t="shared" ca="1" si="104"/>
        <v>-24410709.158197474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-24410709.158197474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-101801.51859046688</v>
      </c>
      <c r="L1080" s="444">
        <f t="shared" ca="1" si="104"/>
        <v>-24534165.980302516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-24534165.980302516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-102315.92201590455</v>
      </c>
      <c r="L1081" s="444">
        <f t="shared" ca="1" si="104"/>
        <v>-24658137.205832999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-24658137.205832999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-102832.46878894823</v>
      </c>
      <c r="L1082" s="444">
        <f t="shared" ca="1" si="104"/>
        <v>-24782624.978136525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-24782624.978136525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-103351.16784021292</v>
      </c>
      <c r="L1083" s="444">
        <f t="shared" ca="1" si="104"/>
        <v>-24907631.449491315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-24907631.449491315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-103872.02813752455</v>
      </c>
      <c r="L1084" s="444">
        <f t="shared" ca="1" si="104"/>
        <v>-25033158.781143416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-25033158.781143416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-104395.05868607498</v>
      </c>
      <c r="L1085" s="444">
        <f t="shared" ca="1" si="104"/>
        <v>-25159209.143344067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-25159209.143344067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-104920.26852857768</v>
      </c>
      <c r="L1086" s="444">
        <f t="shared" ca="1" si="104"/>
        <v>-25285784.715387221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-25285784.715387221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-105447.66674542415</v>
      </c>
      <c r="L1087" s="444">
        <f t="shared" ca="1" si="104"/>
        <v>-25412887.685647223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-25412887.685647223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-105977.26245484083</v>
      </c>
      <c r="L1088" s="444">
        <f t="shared" ca="1" si="104"/>
        <v>-25540520.251616642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-25540520.251616642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-106509.06481304675</v>
      </c>
      <c r="L1089" s="444">
        <f t="shared" ca="1" si="104"/>
        <v>-25668684.619944267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-25668684.619944267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-107043.08301441185</v>
      </c>
      <c r="L1090" s="444">
        <f t="shared" ca="1" si="104"/>
        <v>-25797383.006473258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-25797383.006473258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-107579.32629161597</v>
      </c>
      <c r="L1091" s="444">
        <f t="shared" ca="1" si="104"/>
        <v>-25926617.636279453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-25926617.636279453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-108117.80391580846</v>
      </c>
      <c r="L1092" s="444">
        <f t="shared" ca="1" si="104"/>
        <v>-26056390.74370984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-26056390.74370984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-108658.5251967684</v>
      </c>
      <c r="L1093" s="444">
        <f t="shared" ca="1" si="104"/>
        <v>-26186704.572421186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-26186704.572421186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-109201.49948306567</v>
      </c>
      <c r="L1094" s="444">
        <f t="shared" ca="1" si="104"/>
        <v>-26317561.375418827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-26317561.375418827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-109746.73616222253</v>
      </c>
      <c r="L1095" s="444">
        <f t="shared" ca="1" si="104"/>
        <v>-26448963.415095627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-26448963.415095627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-110294.24466087585</v>
      </c>
      <c r="L1096" s="444">
        <f t="shared" ca="1" si="104"/>
        <v>-26580912.963271081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-26580912.963271081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-110844.03444494026</v>
      </c>
      <c r="L1097" s="444">
        <f t="shared" ca="1" si="104"/>
        <v>-26713412.301230598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-26713412.301230598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-111396.11501977156</v>
      </c>
      <c r="L1098" s="444">
        <f t="shared" ca="1" si="104"/>
        <v>-26846463.719764948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-26846463.719764948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-111950.49593033135</v>
      </c>
      <c r="L1099" s="444">
        <f t="shared" ca="1" si="104"/>
        <v>-26980069.519209858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-26980069.519209858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-112507.18676135181</v>
      </c>
      <c r="L1100" s="444">
        <f t="shared" ca="1" si="104"/>
        <v>-27114232.009485789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-27114232.009485789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-113066.19713750153</v>
      </c>
      <c r="L1101" s="444">
        <f t="shared" ca="1" si="104"/>
        <v>-27248953.510137867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-27248953.510137867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-113627.53672355185</v>
      </c>
      <c r="L1102" s="444">
        <f t="shared" ca="1" si="104"/>
        <v>-27384236.350375995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-27384236.350375995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-114191.21522454405</v>
      </c>
      <c r="L1103" s="444">
        <f t="shared" ca="1" si="104"/>
        <v>-27520082.869115118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-27520082.869115118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-114757.24238595708</v>
      </c>
      <c r="L1104" s="444">
        <f t="shared" ca="1" si="104"/>
        <v>-27656495.415015653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-27656495.415015653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-115325.62799387595</v>
      </c>
      <c r="L1105" s="444">
        <f t="shared" ca="1" si="104"/>
        <v>-27793476.346524104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-27793476.346524104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-115896.38187516117</v>
      </c>
      <c r="L1106" s="444">
        <f t="shared" ca="1" si="104"/>
        <v>-27931028.031913843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-27931028.031913843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-116469.5138976184</v>
      </c>
      <c r="L1107" s="444">
        <f t="shared" ca="1" si="104"/>
        <v>-28069152.849326041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-28069152.849326041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-117045.03397016923</v>
      </c>
      <c r="L1108" s="444">
        <f t="shared" ca="1" si="104"/>
        <v>-28207853.186810788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-28207853.186810788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-117622.95204302233</v>
      </c>
      <c r="L1109" s="444">
        <f t="shared" ca="1" si="104"/>
        <v>-28347131.442368388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-28347131.442368388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-118203.27810784568</v>
      </c>
      <c r="L1110" s="444">
        <f t="shared" ca="1" si="104"/>
        <v>-28486990.02399081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-28486990.02399081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-118786.02219793911</v>
      </c>
      <c r="L1111" s="444">
        <f t="shared" ca="1" si="104"/>
        <v>-28627431.349703327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-28627431.349703327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-119371.19438840794</v>
      </c>
      <c r="L1112" s="444">
        <f t="shared" ca="1" si="104"/>
        <v>-28768457.847606312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-28768457.847606312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-119958.80479633703</v>
      </c>
      <c r="L1113" s="444">
        <f t="shared" ca="1" si="104"/>
        <v>-28910071.955917228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-28910071.955917228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-120548.86358096586</v>
      </c>
      <c r="L1114" s="444">
        <f t="shared" ca="1" si="104"/>
        <v>-29052276.12301277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-29052276.12301277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-121141.38094386394</v>
      </c>
      <c r="L1115" s="444">
        <f t="shared" ca="1" si="104"/>
        <v>-29195072.807471212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-29195072.807471212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-121736.36712910746</v>
      </c>
      <c r="L1116" s="444">
        <f t="shared" ca="1" si="104"/>
        <v>-29338464.478114896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-29338464.478114896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-122333.83242345613</v>
      </c>
      <c r="L1117" s="444">
        <f t="shared" ca="1" si="104"/>
        <v>-29482453.614052929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-29482453.614052929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-122933.78715653125</v>
      </c>
      <c r="L1118" s="444">
        <f t="shared" ca="1" si="104"/>
        <v>-29627042.704724036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-29627042.704724036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-123536.24170099421</v>
      </c>
      <c r="L1119" s="444">
        <f t="shared" ca="1" si="104"/>
        <v>-29772234.249939609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-29772234.249939609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-124141.2064727258</v>
      </c>
      <c r="L1120" s="444">
        <f t="shared" ca="1" si="104"/>
        <v>-29918030.759926911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-29918030.759926911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-124748.69193100621</v>
      </c>
      <c r="L1121" s="444">
        <f t="shared" ca="1" si="104"/>
        <v>-30064434.755372494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-30064434.755372494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-125358.70857869611</v>
      </c>
      <c r="L1122" s="444">
        <f t="shared" ca="1" si="104"/>
        <v>-30211448.767465767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-30211448.767465767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-125971.26696241811</v>
      </c>
      <c r="L1123" s="444">
        <f t="shared" ca="1" si="104"/>
        <v>-30359075.33794276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-30359075.33794276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-126586.37767273892</v>
      </c>
      <c r="L1124" s="444">
        <f t="shared" ca="1" si="104"/>
        <v>-30507317.019130077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-30507317.019130077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-127204.05134435275</v>
      </c>
      <c r="L1125" s="444">
        <f t="shared" ca="1" si="104"/>
        <v>-30656176.373989008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-30656176.373989008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-127824.29865626495</v>
      </c>
      <c r="L1126" s="444">
        <f t="shared" ca="1" si="104"/>
        <v>-30805655.976159852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-30805655.976159852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-128447.1303319768</v>
      </c>
      <c r="L1127" s="444">
        <f t="shared" ca="1" si="104"/>
        <v>-30955758.410006408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-30955758.410006408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-129072.55713967075</v>
      </c>
      <c r="L1128" s="444">
        <f t="shared" ca="1" si="104"/>
        <v>-31106486.270660657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-31106486.270660657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-129700.58989239681</v>
      </c>
      <c r="L1129" s="444">
        <f t="shared" ca="1" si="104"/>
        <v>-31257842.164067633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-31257842.164067633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-130331.23944825921</v>
      </c>
      <c r="L1130" s="444">
        <f t="shared" ca="1" si="104"/>
        <v>-31409828.707030471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-31409828.707030471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-130964.51671060437</v>
      </c>
      <c r="L1131" s="444">
        <f t="shared" ca="1" si="104"/>
        <v>-31562448.527255654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-31562448.527255654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-131600.4326282093</v>
      </c>
      <c r="L1132" s="444">
        <f t="shared" ca="1" si="104"/>
        <v>-31715704.263398442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-31715704.263398442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-132238.99819547092</v>
      </c>
      <c r="L1133" s="444">
        <f t="shared" ca="1" si="104"/>
        <v>-31869598.565108489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-31869598.565108489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-132880.2244525961</v>
      </c>
      <c r="L1134" s="444">
        <f t="shared" ca="1" si="104"/>
        <v>-32024134.093075663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-32024134.093075663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-133524.12248579267</v>
      </c>
      <c r="L1135" s="444">
        <f t="shared" ca="1" si="104"/>
        <v>-32179313.519076034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-32179313.519076034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-134170.70342746089</v>
      </c>
      <c r="L1136" s="444">
        <f t="shared" ca="1" si="104"/>
        <v>-32335139.526018072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-32335139.526018072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-134819.97845638604</v>
      </c>
      <c r="L1137" s="444">
        <f t="shared" ca="1" si="104"/>
        <v>-32491614.807989035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-32491614.807989035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-135471.9587979317</v>
      </c>
      <c r="L1138" s="444">
        <f t="shared" ca="1" si="104"/>
        <v>-32648742.070301544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-32648742.070301544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-136126.65572423383</v>
      </c>
      <c r="L1139" s="444">
        <f t="shared" ca="1" si="104"/>
        <v>-32806524.029540356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-32806524.029540356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-136784.08055439556</v>
      </c>
      <c r="L1140" s="444">
        <f t="shared" ca="1" si="104"/>
        <v>-32964963.41360933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-32964963.41360933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-137444.24465468293</v>
      </c>
      <c r="L1141" s="444">
        <f t="shared" ca="1" si="104"/>
        <v>-33124062.961778589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-33124062.961778589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-138107.15943872154</v>
      </c>
      <c r="L1142" s="444">
        <f t="shared" ca="1" si="104"/>
        <v>-33283825.424731888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-33283825.424731888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-138772.83636769358</v>
      </c>
      <c r="L1143" s="444">
        <f t="shared" ca="1" si="104"/>
        <v>-33444253.564614158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-33444253.564614158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-139441.28695053639</v>
      </c>
      <c r="L1144" s="444">
        <f t="shared" ca="1" si="104"/>
        <v>-33605350.155079275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-33605350.155079275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-140112.52274414105</v>
      </c>
      <c r="L1145" s="444">
        <f t="shared" ca="1" si="104"/>
        <v>-33767117.981337994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-33767117.981337994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-140786.55535355239</v>
      </c>
      <c r="L1146" s="444">
        <f t="shared" ca="1" si="104"/>
        <v>-33929559.840206124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-33929559.840206124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-141463.3964321696</v>
      </c>
      <c r="L1147" s="444">
        <f t="shared" ca="1" si="104"/>
        <v>-34092678.54015287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-34092678.54015287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-142143.05768194768</v>
      </c>
      <c r="L1148" s="444">
        <f t="shared" ca="1" si="104"/>
        <v>-34256476.901349396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-34256476.901349396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-142825.55085359988</v>
      </c>
      <c r="L1149" s="444">
        <f t="shared" ca="1" si="104"/>
        <v>-34420957.755717576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-34420957.755717576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-143510.88774680064</v>
      </c>
      <c r="L1150" s="444">
        <f t="shared" ca="1" si="104"/>
        <v>-34586123.946978956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-34586123.946978956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-144199.08021038971</v>
      </c>
      <c r="L1151" s="444">
        <f t="shared" ca="1" si="104"/>
        <v>-34751978.330703922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-34751978.330703922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-144890.14014257709</v>
      </c>
      <c r="L1152" s="444">
        <f t="shared" ca="1" si="104"/>
        <v>-34918523.774361074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-34918523.774361074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-145584.07949114856</v>
      </c>
      <c r="L1153" s="444">
        <f t="shared" ca="1" si="104"/>
        <v>-35085763.157366797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-35085763.157366797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-146280.91025367239</v>
      </c>
      <c r="L1154" s="444">
        <f t="shared" ca="1" si="104"/>
        <v>-35253699.371135049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-35253699.371135049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-146980.64447770678</v>
      </c>
      <c r="L1155" s="444">
        <f t="shared" ca="1" si="104"/>
        <v>-35422335.319127336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-35422335.319127336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-147683.29426100798</v>
      </c>
      <c r="L1156" s="444">
        <f t="shared" ca="1" si="104"/>
        <v>-35591673.916902922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-35591673.916902922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-148388.87175173959</v>
      </c>
      <c r="L1157" s="444">
        <f t="shared" ca="1" si="104"/>
        <v>-35761718.09216924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-35761718.09216924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-149097.38914868256</v>
      </c>
      <c r="L1158" s="444">
        <f t="shared" ca="1" si="104"/>
        <v>-35932470.7848325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-35932470.7848325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-149808.85870144615</v>
      </c>
      <c r="L1159" s="444">
        <f t="shared" ca="1" si="104"/>
        <v>-36103934.947048523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-36103934.947048523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-150523.29271067958</v>
      </c>
      <c r="L1160" s="444">
        <f t="shared" ca="1" si="104"/>
        <v>-36276113.543273777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-36276113.543273777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-151240.70352828479</v>
      </c>
      <c r="L1161" s="444">
        <f t="shared" ca="1" si="104"/>
        <v>-36449009.550316639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-36449009.550316639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-151961.10355763006</v>
      </c>
      <c r="L1162" s="444">
        <f t="shared" ca="1" si="104"/>
        <v>-36622625.957388848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-36622625.957388848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-152684.50525376428</v>
      </c>
      <c r="L1163" s="444">
        <f t="shared" ca="1" si="104"/>
        <v>-36796965.766157188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-36796965.766157188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-153410.92112363235</v>
      </c>
      <c r="L1164" s="444">
        <f t="shared" ca="1" si="104"/>
        <v>-36972031.990795396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-36972031.990795396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-154140.36372629154</v>
      </c>
      <c r="L1165" s="444">
        <f t="shared" ca="1" si="104"/>
        <v>-37147827.658036262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-37147827.658036262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-154872.8456731285</v>
      </c>
      <c r="L1166" s="444">
        <f t="shared" ca="1" si="104"/>
        <v>-37324355.807223968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-37324355.807223968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-155608.37962807727</v>
      </c>
      <c r="L1167" s="444">
        <f t="shared" ca="1" si="104"/>
        <v>-37501619.490366623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-37501619.490366623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-156346.97830783832</v>
      </c>
      <c r="L1168" s="444">
        <f t="shared" ca="1" si="104"/>
        <v>-37679621.772189036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-37679621.772189036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-156998.42405078764</v>
      </c>
      <c r="L1169" s="444">
        <f t="shared" ca="1" si="104"/>
        <v>-37836620.196239822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-37836620.196239822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-157652.58415099926</v>
      </c>
      <c r="L1170" s="444">
        <f t="shared" ca="1" si="104"/>
        <v>-37994272.780390821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-37994272.780390821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-158309.4699182951</v>
      </c>
      <c r="L1171" s="444">
        <f t="shared" ca="1" si="104"/>
        <v>-38152582.250309117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-38152582.250309117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-158969.09270962133</v>
      </c>
      <c r="L1172" s="444">
        <f t="shared" ca="1" si="104"/>
        <v>-38311551.34301874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-38311551.34301874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-159631.46392924475</v>
      </c>
      <c r="L1173" s="444">
        <f t="shared" ca="1" si="104"/>
        <v>-38471182.806947984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-38471182.806947984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-160296.59502894993</v>
      </c>
      <c r="L1174" s="444">
        <f t="shared" ca="1" si="104"/>
        <v>-38631479.401976936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-38631479.401976936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-160964.49750823723</v>
      </c>
      <c r="L1175" s="444">
        <f t="shared" ca="1" si="104"/>
        <v>-38792443.899485171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-38792443.899485171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-161635.18291452155</v>
      </c>
      <c r="L1176" s="444">
        <f t="shared" ca="1" si="104"/>
        <v>-38954079.082399696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-38954079.082399696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-162308.66284333207</v>
      </c>
      <c r="L1177" s="444">
        <f t="shared" ca="1" si="104"/>
        <v>-39116387.745243028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-39116387.745243028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-162984.94893851262</v>
      </c>
      <c r="L1178" s="444">
        <f t="shared" ca="1" si="104"/>
        <v>-39279372.694181539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-39279372.694181539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-163664.05289242309</v>
      </c>
      <c r="L1179" s="444">
        <f t="shared" ca="1" si="104"/>
        <v>-39443036.747073963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-39443036.747073963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-164345.9864461415</v>
      </c>
      <c r="L1180" s="444">
        <f t="shared" ca="1" si="104"/>
        <v>-39607382.733520105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-39607382.733520105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-165030.76138966711</v>
      </c>
      <c r="L1181" s="444">
        <f t="shared" ca="1" si="104"/>
        <v>-39772413.494909771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-39772413.494909771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-165718.38956212404</v>
      </c>
      <c r="L1182" s="444">
        <f t="shared" ca="1" si="104"/>
        <v>-39938131.884471893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-39938131.884471893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-166408.88285196622</v>
      </c>
      <c r="L1183" s="444">
        <f t="shared" ca="1" si="104"/>
        <v>-40104540.767323859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-40104540.767323859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-167102.25319718276</v>
      </c>
      <c r="L1184" s="444">
        <f t="shared" ca="1" si="104"/>
        <v>-40271643.020521045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-40271643.020521045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-167798.51258550436</v>
      </c>
      <c r="L1185" s="444">
        <f t="shared" ca="1" si="104"/>
        <v>-40439441.533106551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-40439441.533106551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-168497.67305461061</v>
      </c>
      <c r="L1186" s="444">
        <f t="shared" ca="1" si="104"/>
        <v>-40607939.206161164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-40607939.206161164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-169199.74669233817</v>
      </c>
      <c r="L1187" s="444">
        <f t="shared" ca="1" si="104"/>
        <v>-40777138.952853501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-40777138.952853501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-169904.74563688959</v>
      </c>
      <c r="L1188" s="444">
        <f t="shared" ca="1" si="104"/>
        <v>-40947043.698490389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-40947043.698490389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-170612.68207704328</v>
      </c>
      <c r="L1189" s="444">
        <f t="shared" ca="1" si="104"/>
        <v>-41117656.380567431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-41117656.380567431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-171323.56825236429</v>
      </c>
      <c r="L1190" s="444">
        <f t="shared" ca="1" si="104"/>
        <v>-41288979.948819794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-41288979.948819794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-172037.41645341582</v>
      </c>
      <c r="L1191" s="444">
        <f t="shared" ca="1" si="104"/>
        <v>-41461017.365273207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-41461017.365273207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-172754.23902197171</v>
      </c>
      <c r="L1192" s="444">
        <f t="shared" ca="1" si="104"/>
        <v>-41633771.604295179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-41633771.604295179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-173474.04835122993</v>
      </c>
      <c r="L1193" s="444">
        <f t="shared" ca="1" si="104"/>
        <v>-41807245.652646407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-41807245.652646407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-174196.85688602668</v>
      </c>
      <c r="L1194" s="444">
        <f t="shared" ca="1" si="104"/>
        <v>-41981442.509532437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-41981442.509532437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-174922.67712305181</v>
      </c>
      <c r="L1195" s="444">
        <f t="shared" ca="1" si="104"/>
        <v>-42156365.186655492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-42156365.186655492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-175651.52161106456</v>
      </c>
      <c r="L1196" s="444">
        <f t="shared" ca="1" si="104"/>
        <v>-42332016.708266556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-42332016.708266556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-176383.40295111065</v>
      </c>
      <c r="L1197" s="444">
        <f t="shared" ca="1" si="104"/>
        <v>-42508400.11121767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-42508400.11121767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-177118.33379674028</v>
      </c>
      <c r="L1198" s="444">
        <f t="shared" ca="1" si="104"/>
        <v>-42685518.44501441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-42685518.44501441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-177856.3268542267</v>
      </c>
      <c r="L1199" s="444">
        <f t="shared" ca="1" si="104"/>
        <v>-42863374.771868639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-42863374.771868639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-178597.394882786</v>
      </c>
      <c r="L1200" s="444">
        <f t="shared" ca="1" si="104"/>
        <v>-43041972.166751422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-43041972.166751422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-179341.5506947976</v>
      </c>
      <c r="L1201" s="444">
        <f t="shared" ca="1" si="104"/>
        <v>-43221313.717446223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-43221313.717446223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-180088.80715602593</v>
      </c>
      <c r="L1202" s="444">
        <f t="shared" ca="1" si="104"/>
        <v>-43401402.524602249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-43401402.524602249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-180839.17718584271</v>
      </c>
      <c r="L1203" s="444">
        <f t="shared" ca="1" si="104"/>
        <v>-43582241.70178809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-43582241.70178809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-181592.67375745036</v>
      </c>
      <c r="L1204" s="444">
        <f t="shared" ca="1" si="104"/>
        <v>-43763834.375545539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-43763834.375545539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-182349.30989810641</v>
      </c>
      <c r="L1205" s="444">
        <f t="shared" ca="1" si="104"/>
        <v>-43946183.685443647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-43946183.685443647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-183109.09868934852</v>
      </c>
      <c r="L1206" s="444">
        <f t="shared" ca="1" si="104"/>
        <v>-44129292.784132995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-44129292.784132995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-183872.05326722082</v>
      </c>
      <c r="L1207" s="444">
        <f t="shared" ca="1" si="104"/>
        <v>-44313164.837400213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-44313164.837400213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-184638.18682250089</v>
      </c>
      <c r="L1208" s="444">
        <f t="shared" ca="1" si="104"/>
        <v>-44497803.024222717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-44497803.024222717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-185407.51260092799</v>
      </c>
      <c r="L1209" s="444">
        <f t="shared" ca="1" si="104"/>
        <v>-44683210.536823645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-44683210.536823645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-186180.04390343186</v>
      </c>
      <c r="L1210" s="444">
        <f t="shared" ca="1" si="104"/>
        <v>-44869390.580727078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-44869390.580727078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-186955.79408636282</v>
      </c>
      <c r="L1211" s="444">
        <f t="shared" ca="1" si="104"/>
        <v>-45056346.374813437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-45056346.374813437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-187734.77656172265</v>
      </c>
      <c r="L1212" s="444">
        <f t="shared" ca="1" si="104"/>
        <v>-45244081.15137516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-45244081.15137516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-188517.00479739648</v>
      </c>
      <c r="L1213" s="444">
        <f t="shared" ca="1" si="104"/>
        <v>-45432598.156172559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-45432598.156172559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-189302.49231738565</v>
      </c>
      <c r="L1214" s="444">
        <f t="shared" ca="1" si="104"/>
        <v>-45621900.648489945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-45621900.648489945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-190091.25270204144</v>
      </c>
      <c r="L1215" s="444">
        <f t="shared" ca="1" si="104"/>
        <v>-45811991.901191987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-45811991.901191987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-190883.29958829994</v>
      </c>
      <c r="L1216" s="444">
        <f t="shared" ca="1" si="104"/>
        <v>-46002875.200780287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-46002875.200780287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-191678.64666991786</v>
      </c>
      <c r="L1217" s="444">
        <f t="shared" ca="1" si="104"/>
        <v>-46194553.847450204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-46194553.847450204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-192477.30769770918</v>
      </c>
      <c r="L1218" s="444">
        <f t="shared" ca="1" si="104"/>
        <v>-46387031.15514791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-46387031.15514791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-193279.29647978296</v>
      </c>
      <c r="L1219" s="444">
        <f t="shared" ca="1" si="104"/>
        <v>-46580310.451627694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-46580310.451627694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-194084.62688178205</v>
      </c>
      <c r="L1220" s="444">
        <f t="shared" ca="1" si="104"/>
        <v>-46774395.07850948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-46774395.07850948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-194893.31282712283</v>
      </c>
      <c r="L1221" s="444">
        <f t="shared" ca="1" si="104"/>
        <v>-46969288.391336605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-46969288.391336605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-195705.36829723587</v>
      </c>
      <c r="L1222" s="444">
        <f t="shared" ca="1" si="104"/>
        <v>-47164993.759633839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-47164993.759633839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-196520.80733180765</v>
      </c>
      <c r="L1223" s="444">
        <f t="shared" ca="1" si="104"/>
        <v>-47361514.566965647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-47361514.566965647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-197339.64402902353</v>
      </c>
      <c r="L1224" s="444">
        <f t="shared" ca="1" si="104"/>
        <v>-47558854.210994668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-47558854.210994668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-198161.8925458111</v>
      </c>
      <c r="L1225" s="444">
        <f t="shared" ca="1" si="104"/>
        <v>-47757016.10354048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-47757016.10354048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-198987.56709808533</v>
      </c>
      <c r="L1226" s="444">
        <f t="shared" ca="1" si="104"/>
        <v>-47956003.670638569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-47956003.670638569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-199816.68196099403</v>
      </c>
      <c r="L1227" s="444">
        <f t="shared" ca="1" si="104"/>
        <v>-48155820.352599561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-48155820.352599561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-200649.25146916482</v>
      </c>
      <c r="L1228" s="444">
        <f t="shared" ca="1" si="104"/>
        <v>-48356469.604068726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-48356469.604068726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-201485.29001695302</v>
      </c>
      <c r="L1229" s="444">
        <f t="shared" ca="1" si="104"/>
        <v>-48557954.894085683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-48557954.894085683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-202324.81205869035</v>
      </c>
      <c r="L1230" s="444">
        <f t="shared" ca="1" si="104"/>
        <v>-48760279.70614437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-48760279.70614437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-203167.83210893488</v>
      </c>
      <c r="L1231" s="444">
        <f t="shared" ca="1" si="104"/>
        <v>-48963447.538253307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-48963447.538253307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-204014.3647427221</v>
      </c>
      <c r="L1232" s="444">
        <f t="shared" ca="1" si="104"/>
        <v>-49167461.902996026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-49167461.902996026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-204864.42459581676</v>
      </c>
      <c r="L1233" s="444">
        <f t="shared" ca="1" si="104"/>
        <v>-49372326.327591844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-49372326.327591844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-205718.026364966</v>
      </c>
      <c r="L1234" s="444">
        <f t="shared" ca="1" si="104"/>
        <v>-49578044.353956811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-49578044.353956811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-206575.18480815337</v>
      </c>
      <c r="L1235" s="444">
        <f t="shared" ca="1" si="104"/>
        <v>-49784619.538764961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-49784619.538764961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-207435.914744854</v>
      </c>
      <c r="L1236" s="444">
        <f t="shared" ca="1" si="104"/>
        <v>-49992055.453509815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-49992055.453509815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-208300.23105629088</v>
      </c>
      <c r="L1237" s="444">
        <f t="shared" ca="1" si="104"/>
        <v>-50200355.684566103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-50200355.684566103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-209168.14868569208</v>
      </c>
      <c r="L1238" s="444">
        <f t="shared" ca="1" si="104"/>
        <v>-50409523.833251797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-50409523.833251797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-210039.68263854916</v>
      </c>
      <c r="L1239" s="444">
        <f t="shared" ca="1" si="104"/>
        <v>-50619563.515890345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-50619563.515890345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-210914.84798287644</v>
      </c>
      <c r="L1240" s="444">
        <f t="shared" ca="1" si="104"/>
        <v>-50830478.363873221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-50830478.363873221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-211793.65984947176</v>
      </c>
      <c r="L1241" s="444">
        <f t="shared" ca="1" si="104"/>
        <v>-51042272.023722693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-51042272.023722693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-212676.13343217788</v>
      </c>
      <c r="L1242" s="444">
        <f t="shared" ca="1" si="104"/>
        <v>-51254948.157154873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-51254948.157154873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-213562.2839881453</v>
      </c>
      <c r="L1243" s="444">
        <f t="shared" ca="1" si="104"/>
        <v>-51468510.441143021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-51468510.441143021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-214452.12683809592</v>
      </c>
      <c r="L1244" s="444">
        <f t="shared" ca="1" si="104"/>
        <v>-51682962.567981116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-51682962.567981116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-215345.67736658797</v>
      </c>
      <c r="L1245" s="444">
        <f t="shared" ca="1" si="104"/>
        <v>-51898308.245347701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-51898308.245347701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-216242.9510222821</v>
      </c>
      <c r="L1246" s="444">
        <f t="shared" ca="1" si="104"/>
        <v>-52114551.196369983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-52114551.196369983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-217143.96331820826</v>
      </c>
      <c r="L1247" s="444">
        <f t="shared" ca="1" si="104"/>
        <v>-52331695.15968819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-52331695.15968819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-218048.72983203412</v>
      </c>
      <c r="L1248" s="444">
        <f t="shared" ca="1" si="104"/>
        <v>-52549743.88952022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-52549743.88952022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-218957.26620633423</v>
      </c>
      <c r="L1249" s="444">
        <f t="shared" ca="1" si="104"/>
        <v>-52768701.155726552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-52768701.155726552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-219869.58814886064</v>
      </c>
      <c r="L1250" s="444">
        <f t="shared" ca="1" si="104"/>
        <v>-52988570.743875414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-52988570.743875414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-220785.71143281422</v>
      </c>
      <c r="L1251" s="444">
        <f t="shared" ca="1" si="104"/>
        <v>-53209356.455308229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-53209356.455308229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-221705.65189711761</v>
      </c>
      <c r="L1252" s="444">
        <f t="shared" ca="1" si="104"/>
        <v>-53431062.107205346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-53431062.107205346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-222629.42544668893</v>
      </c>
      <c r="L1253" s="444">
        <f t="shared" ca="1" si="104"/>
        <v>-53653691.532652035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-53653691.532652035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-223557.0480527168</v>
      </c>
      <c r="L1254" s="444">
        <f t="shared" ca="1" si="104"/>
        <v>-53877248.580704749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-53877248.580704749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-224488.53575293641</v>
      </c>
      <c r="L1255" s="444">
        <f t="shared" ca="1" si="104"/>
        <v>-54101737.116457686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-54101737.116457686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-225423.90465190698</v>
      </c>
      <c r="L1256" s="444">
        <f t="shared" ca="1" si="104"/>
        <v>-54327161.021109596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-54327161.021109596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-226363.17092128997</v>
      </c>
      <c r="L1257" s="444">
        <f t="shared" ca="1" si="104"/>
        <v>-54553524.192030884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-54553524.192030884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-227306.35080012871</v>
      </c>
      <c r="L1258" s="444">
        <f t="shared" ca="1" si="104"/>
        <v>-54780830.542831011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-54780830.542831011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-228253.4605951292</v>
      </c>
      <c r="L1259" s="444">
        <f t="shared" ca="1" si="104"/>
        <v>-55009084.003426142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-55009084.003426142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-229204.51668094227</v>
      </c>
      <c r="L1260" s="444">
        <f t="shared" ca="1" si="104"/>
        <v>-55238288.520107083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-55238288.520107083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-230159.53550044613</v>
      </c>
      <c r="L1261" s="444">
        <f t="shared" ca="1" si="104"/>
        <v>-55468448.055607527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-55468448.055607527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-231118.53356503136</v>
      </c>
      <c r="L1262" s="444">
        <f t="shared" ca="1" si="104"/>
        <v>-55699566.589172557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-55699566.589172557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-232081.52745488568</v>
      </c>
      <c r="L1263" s="444">
        <f t="shared" ca="1" si="104"/>
        <v>-55931648.11662744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-55931648.11662744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-233048.533819281</v>
      </c>
      <c r="L1264" s="444">
        <f t="shared" ca="1" si="104"/>
        <v>-56164696.65044672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-56164696.65044672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-234019.5693768613</v>
      </c>
      <c r="L1265" s="444">
        <f t="shared" ca="1" si="104"/>
        <v>-56398716.219823584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-56398716.219823584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-234994.65091593162</v>
      </c>
      <c r="L1266" s="444">
        <f t="shared" ca="1" si="104"/>
        <v>-56633710.870739512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-56633710.870739512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-235973.79529474795</v>
      </c>
      <c r="L1267" s="444">
        <f t="shared" ca="1" si="104"/>
        <v>-56869684.666034259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-56869684.666034259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-236957.01944180942</v>
      </c>
      <c r="L1268" s="444">
        <f t="shared" ca="1" si="104"/>
        <v>-57106641.685476065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-57106641.685476065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-237944.34035615026</v>
      </c>
      <c r="L1269" s="444">
        <f t="shared" ca="1" si="104"/>
        <v>-57344586.025832213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-57344586.025832213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-238935.7751076342</v>
      </c>
      <c r="L1270" s="444">
        <f t="shared" ca="1" si="104"/>
        <v>-57583521.800939851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-57583521.800939851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-239931.34083724939</v>
      </c>
      <c r="L1271" s="444">
        <f t="shared" ca="1" si="104"/>
        <v>-57823453.141777098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-57823453.141777098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-240931.05475740458</v>
      </c>
      <c r="L1272" s="444">
        <f t="shared" ca="1" si="104"/>
        <v>-58064384.1965345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-58064384.1965345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-241934.93415222704</v>
      </c>
      <c r="L1273" s="444">
        <f t="shared" ca="1" si="104"/>
        <v>-58306319.13068673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-58306319.13068673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-242942.99637786136</v>
      </c>
      <c r="L1274" s="444">
        <f t="shared" ca="1" si="104"/>
        <v>-58549262.127064593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-58549262.127064593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-243955.25886276911</v>
      </c>
      <c r="L1275" s="444">
        <f t="shared" ca="1" si="104"/>
        <v>-58793217.385927364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-58793217.385927364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-244971.73910803071</v>
      </c>
      <c r="L1276" s="444">
        <f t="shared" ca="1" si="104"/>
        <v>-59038189.125035398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-59038189.125035398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-245992.45468764749</v>
      </c>
      <c r="L1277" s="444">
        <f t="shared" ca="1" si="104"/>
        <v>-59284181.579723045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-59284181.579723045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-247017.42324884603</v>
      </c>
      <c r="L1278" s="444">
        <f t="shared" ca="1" si="104"/>
        <v>-59531199.002971888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-59531199.002971888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-248046.66251238287</v>
      </c>
      <c r="L1279" s="444">
        <f t="shared" ca="1" si="104"/>
        <v>-59779245.665484272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-59779245.665484272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-249080.19027285112</v>
      </c>
      <c r="L1280" s="444">
        <f t="shared" ca="1" si="104"/>
        <v>-60028325.855757125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-60028325.855757125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-250118.02439898803</v>
      </c>
      <c r="L1281" s="444">
        <f t="shared" ca="1" si="104"/>
        <v>-60278443.880156115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-60278443.880156115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-251160.18283398382</v>
      </c>
      <c r="L1282" s="444">
        <f t="shared" ca="1" si="104"/>
        <v>-60529604.062990099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-60529604.062990099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-252206.68359579204</v>
      </c>
      <c r="L1283" s="444">
        <f t="shared" ref="L1283:L1537" ca="1" si="109">I1283-J1283+K1283</f>
        <v>-60781810.746585891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-60781810.746585891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-253257.54477744122</v>
      </c>
      <c r="L1284" s="444">
        <f t="shared" ca="1" si="109"/>
        <v>-61035068.291363329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-61035068.291363329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-254312.78454734723</v>
      </c>
      <c r="L1285" s="444">
        <f t="shared" ca="1" si="109"/>
        <v>-61289381.075910673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-61289381.075910673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-255372.4211496278</v>
      </c>
      <c r="L1286" s="444">
        <f t="shared" ca="1" si="109"/>
        <v>-61544753.497060299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-61544753.497060299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-256436.47290441787</v>
      </c>
      <c r="L1287" s="444">
        <f t="shared" ca="1" si="109"/>
        <v>-61801189.96996472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-61801189.96996472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-257504.95820818635</v>
      </c>
      <c r="L1288" s="444">
        <f t="shared" ca="1" si="109"/>
        <v>-62058694.928172909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-62058694.928172909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-258577.89553405379</v>
      </c>
      <c r="L1289" s="444">
        <f t="shared" ca="1" si="109"/>
        <v>-62317272.823706962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-62317272.823706962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-259655.3034321123</v>
      </c>
      <c r="L1290" s="444">
        <f t="shared" ca="1" si="109"/>
        <v>-62576928.127139077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-62576928.127139077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-260737.20052974613</v>
      </c>
      <c r="L1291" s="444">
        <f t="shared" ca="1" si="109"/>
        <v>-62837665.327668823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-62837665.327668823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-261823.60553195342</v>
      </c>
      <c r="L1292" s="444">
        <f t="shared" ca="1" si="109"/>
        <v>-63099488.933200777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-63099488.933200777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-262914.53722166992</v>
      </c>
      <c r="L1293" s="444">
        <f t="shared" ca="1" si="109"/>
        <v>-63362403.470422447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-63362403.470422447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-264010.01446009352</v>
      </c>
      <c r="L1294" s="444">
        <f t="shared" ca="1" si="109"/>
        <v>-63626413.484882541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-63626413.484882541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-265110.0561870106</v>
      </c>
      <c r="L1295" s="444">
        <f t="shared" ca="1" si="109"/>
        <v>-63891523.541069552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-63891523.541069552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-266214.68142112315</v>
      </c>
      <c r="L1296" s="444">
        <f t="shared" ca="1" si="109"/>
        <v>-64157738.222490676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-64157738.222490676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-267323.90926037787</v>
      </c>
      <c r="L1297" s="444">
        <f t="shared" ca="1" si="109"/>
        <v>-64425062.131751053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-64425062.131751053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-268437.75888229604</v>
      </c>
      <c r="L1298" s="444">
        <f t="shared" ca="1" si="109"/>
        <v>-64693499.890633352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-64693499.890633352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-269556.24954430561</v>
      </c>
      <c r="L1299" s="444">
        <f t="shared" ca="1" si="109"/>
        <v>-64963056.14017766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-64963056.14017766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-270679.40058407356</v>
      </c>
      <c r="L1300" s="444">
        <f t="shared" ca="1" si="109"/>
        <v>-65233735.540761732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-65233735.540761732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-271807.23141984054</v>
      </c>
      <c r="L1301" s="444">
        <f t="shared" ca="1" si="109"/>
        <v>-65505542.772181571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-65505542.772181571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-272939.76155075652</v>
      </c>
      <c r="L1302" s="444">
        <f t="shared" ca="1" si="109"/>
        <v>-65778482.533732325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-65778482.533732325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-274077.01055721799</v>
      </c>
      <c r="L1303" s="444">
        <f t="shared" ca="1" si="109"/>
        <v>-66052559.544289544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-66052559.544289544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-275218.99810120644</v>
      </c>
      <c r="L1304" s="444">
        <f t="shared" ca="1" si="109"/>
        <v>-66327778.542390749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-66327778.542390749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-276365.74392662814</v>
      </c>
      <c r="L1305" s="444">
        <f t="shared" ca="1" si="109"/>
        <v>-66604144.286317378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-66604144.286317378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-277517.26785965578</v>
      </c>
      <c r="L1306" s="444">
        <f t="shared" ca="1" si="109"/>
        <v>-66881661.554177031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-66881661.554177031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-278673.58980907098</v>
      </c>
      <c r="L1307" s="444">
        <f t="shared" ca="1" si="109"/>
        <v>-67160335.143986106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-67160335.143986106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-279834.7297666088</v>
      </c>
      <c r="L1308" s="444">
        <f t="shared" ca="1" si="109"/>
        <v>-67440169.873752713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-67440169.873752713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-281000.70780730294</v>
      </c>
      <c r="L1309" s="444">
        <f t="shared" ca="1" si="109"/>
        <v>-67721170.581560016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-67721170.581560016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-282171.54408983339</v>
      </c>
      <c r="L1310" s="444">
        <f t="shared" ca="1" si="109"/>
        <v>-68003342.125649855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-68003342.125649855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-283347.25885687437</v>
      </c>
      <c r="L1311" s="444">
        <f t="shared" ca="1" si="109"/>
        <v>-68286689.384506732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-68286689.384506732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-284527.87243544473</v>
      </c>
      <c r="L1312" s="444">
        <f t="shared" ca="1" si="109"/>
        <v>-68571217.256942183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-68571217.256942183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-285713.40523725911</v>
      </c>
      <c r="L1313" s="444">
        <f t="shared" ca="1" si="109"/>
        <v>-68856930.66217944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-68856930.66217944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-286903.87775908102</v>
      </c>
      <c r="L1314" s="444">
        <f t="shared" ca="1" si="109"/>
        <v>-69143834.539938524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-69143834.539938524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-288099.3105830772</v>
      </c>
      <c r="L1315" s="444">
        <f t="shared" ca="1" si="109"/>
        <v>-69431933.850521594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-69431933.850521594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-289299.72437717329</v>
      </c>
      <c r="L1316" s="444">
        <f t="shared" ca="1" si="109"/>
        <v>-69721233.574898764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-69721233.574898764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-290505.1398954115</v>
      </c>
      <c r="L1317" s="444">
        <f t="shared" ca="1" si="109"/>
        <v>-70011738.714794174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-70011738.714794174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-291715.57797830907</v>
      </c>
      <c r="L1318" s="444">
        <f t="shared" ca="1" si="109"/>
        <v>-70303454.292772487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-70303454.292772487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-292931.05955321871</v>
      </c>
      <c r="L1319" s="444">
        <f t="shared" ca="1" si="109"/>
        <v>-70596385.352325708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-70596385.352325708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-294151.60563469044</v>
      </c>
      <c r="L1320" s="444">
        <f t="shared" ca="1" si="109"/>
        <v>-70890536.957960397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-70890536.957960397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-295377.23732483498</v>
      </c>
      <c r="L1321" s="444">
        <f t="shared" ca="1" si="109"/>
        <v>-71185914.195285231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-71185914.195285231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-296607.97581368848</v>
      </c>
      <c r="L1322" s="444">
        <f t="shared" ca="1" si="109"/>
        <v>-71482522.171098918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-71482522.171098918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-297843.8423795788</v>
      </c>
      <c r="L1323" s="444">
        <f t="shared" ca="1" si="109"/>
        <v>-71780366.013478503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-71780366.013478503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-299084.85838949378</v>
      </c>
      <c r="L1324" s="444">
        <f t="shared" ca="1" si="109"/>
        <v>-72079450.871867999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-72079450.871867999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-300331.04529944999</v>
      </c>
      <c r="L1325" s="444">
        <f t="shared" ca="1" si="109"/>
        <v>-72379781.917167455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-72379781.917167455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-301582.42465486442</v>
      </c>
      <c r="L1326" s="444">
        <f t="shared" ca="1" si="109"/>
        <v>-72681364.341822326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-72681364.341822326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-302839.01809092634</v>
      </c>
      <c r="L1327" s="444">
        <f t="shared" ca="1" si="109"/>
        <v>-72984203.35991326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-72984203.35991326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-304100.84733297193</v>
      </c>
      <c r="L1328" s="444">
        <f t="shared" ca="1" si="109"/>
        <v>-73288304.207246229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-73288304.207246229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-305367.93419685931</v>
      </c>
      <c r="L1329" s="444">
        <f t="shared" ca="1" si="109"/>
        <v>-73593672.141443089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-73593672.141443089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-306640.30058934621</v>
      </c>
      <c r="L1330" s="444">
        <f t="shared" ca="1" si="109"/>
        <v>-73900312.442032441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-73900312.442032441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-307917.96850846848</v>
      </c>
      <c r="L1331" s="444">
        <f t="shared" ca="1" si="109"/>
        <v>-74208230.410540909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-74208230.410540909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-309200.96004392044</v>
      </c>
      <c r="L1332" s="444">
        <f t="shared" ca="1" si="109"/>
        <v>-74517431.370584831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-74517431.370584831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-310489.29737743677</v>
      </c>
      <c r="L1333" s="444">
        <f t="shared" ca="1" si="109"/>
        <v>-74827920.667962268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-74827920.667962268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-311783.00278317614</v>
      </c>
      <c r="L1334" s="444">
        <f t="shared" ca="1" si="109"/>
        <v>-75139703.670745447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-75139703.670745447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-313082.098628106</v>
      </c>
      <c r="L1335" s="444">
        <f t="shared" ca="1" si="109"/>
        <v>-75452785.769373551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-75452785.769373551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-314386.60737238982</v>
      </c>
      <c r="L1336" s="444">
        <f t="shared" ca="1" si="109"/>
        <v>-75767172.376745939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-75767172.376745939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-315696.55156977475</v>
      </c>
      <c r="L1337" s="444">
        <f t="shared" ca="1" si="109"/>
        <v>-76082868.928315714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-76082868.928315714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-317011.95386798214</v>
      </c>
      <c r="L1338" s="444">
        <f t="shared" ca="1" si="109"/>
        <v>-76399880.882183701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-76399880.882183701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-318332.83700909873</v>
      </c>
      <c r="L1339" s="444">
        <f t="shared" ca="1" si="109"/>
        <v>-76718213.719192803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-76718213.719192803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-319659.22382997</v>
      </c>
      <c r="L1340" s="444">
        <f t="shared" ca="1" si="109"/>
        <v>-77037872.943022773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-77037872.943022773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-320991.13726259489</v>
      </c>
      <c r="L1341" s="444">
        <f t="shared" ca="1" si="109"/>
        <v>-77358864.08028537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-77358864.08028537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-322328.60033452237</v>
      </c>
      <c r="L1342" s="444">
        <f t="shared" ca="1" si="109"/>
        <v>-77681192.680619895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-77681192.680619895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-323671.63616924954</v>
      </c>
      <c r="L1343" s="444">
        <f t="shared" ca="1" si="109"/>
        <v>-78004864.31678915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-78004864.31678915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-325020.26798662147</v>
      </c>
      <c r="L1344" s="444">
        <f t="shared" ca="1" si="109"/>
        <v>-78329884.584775776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-78329884.584775776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-326374.51910323242</v>
      </c>
      <c r="L1345" s="444">
        <f t="shared" ca="1" si="109"/>
        <v>-78656259.103879005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-78656259.103879005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-327734.41293282917</v>
      </c>
      <c r="L1346" s="444">
        <f t="shared" ca="1" si="109"/>
        <v>-78983993.516811833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-78983993.516811833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-329099.97298671596</v>
      </c>
      <c r="L1347" s="444">
        <f t="shared" ca="1" si="109"/>
        <v>-79313093.489798546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-79313093.489798546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-330471.22287416062</v>
      </c>
      <c r="L1348" s="444">
        <f t="shared" ca="1" si="109"/>
        <v>-79643564.71267271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-79643564.71267271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-331848.18630280293</v>
      </c>
      <c r="L1349" s="444">
        <f t="shared" ca="1" si="109"/>
        <v>-79975412.898975506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-79975412.898975506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-333230.88707906462</v>
      </c>
      <c r="L1350" s="444">
        <f t="shared" ca="1" si="109"/>
        <v>-80308643.786054567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-80308643.786054567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-334619.34910856071</v>
      </c>
      <c r="L1351" s="444">
        <f t="shared" ca="1" si="109"/>
        <v>-80643263.135163128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-80643263.135163128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-336013.59639651305</v>
      </c>
      <c r="L1352" s="444">
        <f t="shared" ca="1" si="109"/>
        <v>-80979276.731559634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-80979276.731559634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-337413.65304816514</v>
      </c>
      <c r="L1353" s="444">
        <f t="shared" ca="1" si="109"/>
        <v>-81316690.384607792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-81316690.384607792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-338819.54326919914</v>
      </c>
      <c r="L1354" s="444">
        <f t="shared" ca="1" si="109"/>
        <v>-81655509.927876994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-81655509.927876994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-340231.29136615415</v>
      </c>
      <c r="L1355" s="444">
        <f t="shared" ca="1" si="109"/>
        <v>-81995741.219243154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-81995741.219243154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-341648.92174684646</v>
      </c>
      <c r="L1356" s="444">
        <f t="shared" ca="1" si="109"/>
        <v>-82337390.140990004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-82337390.140990004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-343072.45892079169</v>
      </c>
      <c r="L1357" s="444">
        <f t="shared" ca="1" si="109"/>
        <v>-82680462.599910796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-82680462.599910796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-344501.92749962833</v>
      </c>
      <c r="L1358" s="444">
        <f t="shared" ca="1" si="109"/>
        <v>-83024964.527410418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-83024964.527410418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-345937.35219754343</v>
      </c>
      <c r="L1359" s="444">
        <f t="shared" ca="1" si="109"/>
        <v>-83370901.879607961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-83370901.879607961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-347378.75783169986</v>
      </c>
      <c r="L1360" s="444">
        <f t="shared" ca="1" si="109"/>
        <v>-83718280.637439653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-83718280.637439653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-348826.1693226652</v>
      </c>
      <c r="L1361" s="444">
        <f t="shared" ca="1" si="109"/>
        <v>-84067106.806762323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-84067106.806762323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-350279.61169484298</v>
      </c>
      <c r="L1362" s="444">
        <f t="shared" ca="1" si="109"/>
        <v>-84417386.418457165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-84417386.418457165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-351739.11007690488</v>
      </c>
      <c r="L1363" s="444">
        <f t="shared" ca="1" si="109"/>
        <v>-84769125.52853407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-84769125.52853407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-353204.68970222527</v>
      </c>
      <c r="L1364" s="444">
        <f t="shared" ca="1" si="109"/>
        <v>-85122330.218236297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-85122330.218236297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-354676.37590931793</v>
      </c>
      <c r="L1365" s="444">
        <f t="shared" ca="1" si="109"/>
        <v>-85477006.594145611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-85477006.594145611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-356154.19414227339</v>
      </c>
      <c r="L1366" s="444">
        <f t="shared" ca="1" si="109"/>
        <v>-85833160.788287878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-85833160.788287878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-357638.1699511995</v>
      </c>
      <c r="L1367" s="444">
        <f t="shared" ca="1" si="109"/>
        <v>-86190798.958239079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-86190798.958239079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-359128.32899266283</v>
      </c>
      <c r="L1368" s="444">
        <f t="shared" ca="1" si="109"/>
        <v>-86549927.287231743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-86549927.287231743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-360624.69703013229</v>
      </c>
      <c r="L1369" s="444">
        <f t="shared" ca="1" si="109"/>
        <v>-86910551.98426187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-86910551.98426187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-362127.29993442446</v>
      </c>
      <c r="L1370" s="444">
        <f t="shared" ca="1" si="109"/>
        <v>-87272679.284196287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-87272679.284196287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-363636.16368415119</v>
      </c>
      <c r="L1371" s="444">
        <f t="shared" ca="1" si="109"/>
        <v>-87636315.447880432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-87636315.447880432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-365151.31436616846</v>
      </c>
      <c r="L1372" s="444">
        <f t="shared" ca="1" si="109"/>
        <v>-88001466.762246594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-88001466.762246594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-366672.77817602747</v>
      </c>
      <c r="L1373" s="444">
        <f t="shared" ca="1" si="109"/>
        <v>-88368139.540422618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-88368139.540422618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-368200.58141842758</v>
      </c>
      <c r="L1374" s="444">
        <f t="shared" ca="1" si="109"/>
        <v>-88736340.121841043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-88736340.121841043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-369734.75050767104</v>
      </c>
      <c r="L1375" s="444">
        <f t="shared" ca="1" si="109"/>
        <v>-89106074.872348711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-89106074.872348711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-371275.31196811964</v>
      </c>
      <c r="L1376" s="444">
        <f t="shared" ca="1" si="109"/>
        <v>-89477350.184316829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-89477350.184316829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-372822.29243465344</v>
      </c>
      <c r="L1377" s="444">
        <f t="shared" ca="1" si="109"/>
        <v>-89850172.476751477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-89850172.476751477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-374375.71865313116</v>
      </c>
      <c r="L1378" s="444">
        <f t="shared" ca="1" si="109"/>
        <v>-90224548.195404604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-90224548.195404604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-375935.61748085252</v>
      </c>
      <c r="L1379" s="444">
        <f t="shared" ca="1" si="109"/>
        <v>-90600483.812885463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-90600483.812885463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-377502.01588702278</v>
      </c>
      <c r="L1380" s="444">
        <f t="shared" ca="1" si="109"/>
        <v>-90977985.828772485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-90977985.828772485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-379074.94095321867</v>
      </c>
      <c r="L1381" s="444">
        <f t="shared" ca="1" si="109"/>
        <v>-91357060.76972571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-91357060.76972571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-380654.41987385711</v>
      </c>
      <c r="L1382" s="444">
        <f t="shared" ca="1" si="109"/>
        <v>-91737715.189599574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-91737715.189599574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-382240.4799566649</v>
      </c>
      <c r="L1383" s="444">
        <f t="shared" ca="1" si="109"/>
        <v>-92119955.669556245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-92119955.669556245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-383833.14862315101</v>
      </c>
      <c r="L1384" s="444">
        <f t="shared" ca="1" si="109"/>
        <v>-92503788.818179399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-92503788.818179399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-385432.4534090808</v>
      </c>
      <c r="L1385" s="444">
        <f t="shared" ca="1" si="109"/>
        <v>-92889221.271588475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-92889221.271588475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-387038.42196495197</v>
      </c>
      <c r="L1386" s="444">
        <f t="shared" ca="1" si="109"/>
        <v>-93276259.693553433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-93276259.693553433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-388651.08205647266</v>
      </c>
      <c r="L1387" s="444">
        <f t="shared" ca="1" si="109"/>
        <v>-93664910.77560991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-93664910.77560991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-390270.46156504127</v>
      </c>
      <c r="L1388" s="444">
        <f t="shared" ca="1" si="109"/>
        <v>-94055181.237174958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-94055181.237174958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-391896.58848822897</v>
      </c>
      <c r="L1389" s="444">
        <f t="shared" ca="1" si="109"/>
        <v>-94447077.825663194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-94447077.825663194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-393529.49094026332</v>
      </c>
      <c r="L1390" s="444">
        <f t="shared" ca="1" si="109"/>
        <v>-94840607.316603452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-94840607.316603452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-395169.19715251436</v>
      </c>
      <c r="L1391" s="444">
        <f t="shared" ca="1" si="109"/>
        <v>-95235776.513755962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-95235776.513755962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-396815.73547398316</v>
      </c>
      <c r="L1392" s="444">
        <f t="shared" ca="1" si="109"/>
        <v>-95632592.249229953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-95632592.249229953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-398469.13437179144</v>
      </c>
      <c r="L1393" s="444">
        <f t="shared" ca="1" si="109"/>
        <v>-96031061.38360174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-96031061.38360174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-400129.42243167391</v>
      </c>
      <c r="L1394" s="444">
        <f t="shared" ca="1" si="109"/>
        <v>-96431190.806033418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-96431190.806033418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-401796.62835847255</v>
      </c>
      <c r="L1395" s="444">
        <f t="shared" ca="1" si="109"/>
        <v>-96832987.434391886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-96832987.434391886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-403470.78097663284</v>
      </c>
      <c r="L1396" s="444">
        <f t="shared" ca="1" si="109"/>
        <v>-97236458.215368524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-97236458.215368524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-405151.90923070221</v>
      </c>
      <c r="L1397" s="444">
        <f t="shared" ca="1" si="109"/>
        <v>-97641610.124599233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-97641610.124599233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-406840.04218583013</v>
      </c>
      <c r="L1398" s="444">
        <f t="shared" ca="1" si="109"/>
        <v>-98048450.166785061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-98048450.166785061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-408535.20902827109</v>
      </c>
      <c r="L1399" s="444">
        <f t="shared" ca="1" si="109"/>
        <v>-98456985.375813335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-98456985.375813335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-410237.43906588887</v>
      </c>
      <c r="L1400" s="444">
        <f t="shared" ca="1" si="109"/>
        <v>-98867222.814879224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-98867222.814879224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-411946.7617286634</v>
      </c>
      <c r="L1401" s="444">
        <f t="shared" ca="1" si="109"/>
        <v>-99279169.576607883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-99279169.576607883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-413663.20656919951</v>
      </c>
      <c r="L1402" s="444">
        <f t="shared" ca="1" si="109"/>
        <v>-99692832.783177078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-99692832.783177078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-415386.80326323782</v>
      </c>
      <c r="L1403" s="444">
        <f t="shared" ca="1" si="109"/>
        <v>-100108219.58644031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-100108219.58644031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-417117.58161016798</v>
      </c>
      <c r="L1404" s="444">
        <f t="shared" ca="1" si="109"/>
        <v>-100525337.16805048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-100525337.16805048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-418855.5715335437</v>
      </c>
      <c r="L1405" s="444">
        <f t="shared" ca="1" si="109"/>
        <v>-100944192.73958403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-100944192.73958403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-420600.80308160011</v>
      </c>
      <c r="L1406" s="444">
        <f t="shared" ca="1" si="109"/>
        <v>-101364793.54266563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-101364793.54266563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-422353.30642777344</v>
      </c>
      <c r="L1407" s="444">
        <f t="shared" ca="1" si="109"/>
        <v>-101787146.84909341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-101787146.84909341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-424113.1118712225</v>
      </c>
      <c r="L1408" s="444">
        <f t="shared" ca="1" si="109"/>
        <v>-102211259.96096464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-102211259.96096464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-425880.24983735266</v>
      </c>
      <c r="L1409" s="444">
        <f t="shared" ca="1" si="109"/>
        <v>-102637140.21080199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-102637140.21080199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-427654.75087834161</v>
      </c>
      <c r="L1410" s="444">
        <f t="shared" ca="1" si="109"/>
        <v>-103064794.96168034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-103064794.96168034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-429436.64567366807</v>
      </c>
      <c r="L1411" s="444">
        <f t="shared" ca="1" si="109"/>
        <v>-103494231.607354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-103494231.607354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-431225.96503064164</v>
      </c>
      <c r="L1412" s="444">
        <f t="shared" ca="1" si="109"/>
        <v>-103925457.57238464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-103925457.57238464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-433022.73988493602</v>
      </c>
      <c r="L1413" s="444">
        <f t="shared" ca="1" si="109"/>
        <v>-104358480.31226958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-104358480.31226958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-434827.00130112324</v>
      </c>
      <c r="L1414" s="444">
        <f t="shared" ca="1" si="109"/>
        <v>-104793307.31357071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-104793307.31357071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-436638.78047321126</v>
      </c>
      <c r="L1415" s="444">
        <f t="shared" ca="1" si="109"/>
        <v>-105229946.09404393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-105229946.09404393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-438458.108725183</v>
      </c>
      <c r="L1416" s="444">
        <f t="shared" ca="1" si="109"/>
        <v>-105668404.20276912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-105668404.20276912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-440285.01751153794</v>
      </c>
      <c r="L1417" s="444">
        <f t="shared" ca="1" si="109"/>
        <v>-106108689.22028065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-106108689.22028065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-442119.53841783607</v>
      </c>
      <c r="L1418" s="444">
        <f t="shared" ca="1" si="109"/>
        <v>-106550808.75869848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-106550808.75869848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-443961.7031612437</v>
      </c>
      <c r="L1419" s="444">
        <f t="shared" ca="1" si="109"/>
        <v>-106994770.46185972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-106994770.46185972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-445811.5435910821</v>
      </c>
      <c r="L1420" s="444">
        <f t="shared" ca="1" si="109"/>
        <v>-107440582.0054508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-107440582.0054508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-447669.09168937837</v>
      </c>
      <c r="L1421" s="444">
        <f t="shared" ca="1" si="109"/>
        <v>-107888251.09714018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-107888251.09714018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-449534.3795714174</v>
      </c>
      <c r="L1422" s="444">
        <f t="shared" ca="1" si="109"/>
        <v>-108337785.4767116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-108337785.4767116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-451407.4394862983</v>
      </c>
      <c r="L1423" s="444">
        <f t="shared" ca="1" si="109"/>
        <v>-108789192.9161979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-108789192.9161979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-453288.30381749128</v>
      </c>
      <c r="L1424" s="444">
        <f t="shared" ca="1" si="109"/>
        <v>-109242481.22001539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-109242481.22001539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-455177.0050833975</v>
      </c>
      <c r="L1425" s="444">
        <f t="shared" ca="1" si="109"/>
        <v>-109697658.22509879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-109697658.22509879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-457073.57593791158</v>
      </c>
      <c r="L1426" s="444">
        <f t="shared" ca="1" si="109"/>
        <v>-110154731.8010367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-110154731.8010367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-458978.04917098623</v>
      </c>
      <c r="L1427" s="444">
        <f t="shared" ca="1" si="109"/>
        <v>-110613709.85020769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-110613709.85020769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-460890.4577091987</v>
      </c>
      <c r="L1428" s="444">
        <f t="shared" ca="1" si="109"/>
        <v>-111074600.30791688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-111074600.30791688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-462810.83461632027</v>
      </c>
      <c r="L1429" s="444">
        <f t="shared" ca="1" si="109"/>
        <v>-111537411.1425332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-111537411.1425332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-464739.21309388831</v>
      </c>
      <c r="L1430" s="444">
        <f t="shared" ca="1" si="109"/>
        <v>-112002150.35562709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-112002150.35562709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-466675.62648177962</v>
      </c>
      <c r="L1431" s="444">
        <f t="shared" ca="1" si="109"/>
        <v>-112468825.98210888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-112468825.98210888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-468620.1082587869</v>
      </c>
      <c r="L1432" s="444">
        <f t="shared" ca="1" si="109"/>
        <v>-112937446.09036766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-112937446.09036766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-470572.69204319862</v>
      </c>
      <c r="L1433" s="444">
        <f t="shared" ca="1" si="109"/>
        <v>-113408018.78241086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-113408018.78241086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-472533.41159337858</v>
      </c>
      <c r="L1434" s="444">
        <f t="shared" ca="1" si="109"/>
        <v>-113880552.19400424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-113880552.19400424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-474502.30080835096</v>
      </c>
      <c r="L1435" s="444">
        <f t="shared" ca="1" si="109"/>
        <v>-114355054.49481259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-114355054.49481259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-476479.3937283858</v>
      </c>
      <c r="L1436" s="444">
        <f t="shared" ca="1" si="109"/>
        <v>-114831533.88854098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-114831533.88854098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-478464.72453558736</v>
      </c>
      <c r="L1437" s="444">
        <f t="shared" ca="1" si="109"/>
        <v>-115309998.61307657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-115309998.61307657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-480458.32755448564</v>
      </c>
      <c r="L1438" s="444">
        <f t="shared" ca="1" si="109"/>
        <v>-115790456.94063105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-115790456.94063105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-482460.2372526293</v>
      </c>
      <c r="L1439" s="444">
        <f t="shared" ca="1" si="109"/>
        <v>-116272917.17788367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-116272917.17788367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-484470.488241182</v>
      </c>
      <c r="L1440" s="444">
        <f t="shared" ca="1" si="109"/>
        <v>-116757387.66612485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-116757387.66612485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-486489.11527552013</v>
      </c>
      <c r="L1441" s="444">
        <f t="shared" ca="1" si="109"/>
        <v>-117243876.78140037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-117243876.78140037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-488516.15325583488</v>
      </c>
      <c r="L1442" s="444">
        <f t="shared" ca="1" si="109"/>
        <v>-117732392.9346562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-117732392.9346562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-490551.63722773426</v>
      </c>
      <c r="L1443" s="444">
        <f t="shared" ca="1" si="109"/>
        <v>-118222944.57188393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-118222944.57188393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-492595.60238284973</v>
      </c>
      <c r="L1444" s="444">
        <f t="shared" ca="1" si="109"/>
        <v>-118715540.17426679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-118715540.17426679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-494648.08405944495</v>
      </c>
      <c r="L1445" s="444">
        <f t="shared" ca="1" si="109"/>
        <v>-119210188.25832623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-119210188.25832623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-496709.11774302594</v>
      </c>
      <c r="L1446" s="444">
        <f t="shared" ca="1" si="109"/>
        <v>-119706897.37606926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-119706897.37606926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-498778.73906695517</v>
      </c>
      <c r="L1447" s="444">
        <f t="shared" ca="1" si="109"/>
        <v>-120205676.11513622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-120205676.11513622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-500856.98381306761</v>
      </c>
      <c r="L1448" s="444">
        <f t="shared" ca="1" si="109"/>
        <v>-120706533.09894928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-120706533.09894928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-502943.8879122886</v>
      </c>
      <c r="L1449" s="444">
        <f t="shared" ca="1" si="109"/>
        <v>-121209476.98686157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-121209476.98686157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-505039.48744525661</v>
      </c>
      <c r="L1450" s="444">
        <f t="shared" ca="1" si="109"/>
        <v>-121714516.47430682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-121714516.47430682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-507143.81864294509</v>
      </c>
      <c r="L1451" s="444">
        <f t="shared" ca="1" si="109"/>
        <v>-122221660.29294977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-122221660.29294977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-509256.91788729065</v>
      </c>
      <c r="L1452" s="444">
        <f t="shared" ca="1" si="109"/>
        <v>-122730917.21083705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-122730917.21083705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-511378.82171182102</v>
      </c>
      <c r="L1453" s="444">
        <f t="shared" ca="1" si="109"/>
        <v>-123242296.03254887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-123242296.03254887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-513509.56680228695</v>
      </c>
      <c r="L1454" s="444">
        <f t="shared" ca="1" si="109"/>
        <v>-123755805.59935117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-123755805.59935117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-515649.18999729655</v>
      </c>
      <c r="L1455" s="444">
        <f t="shared" ca="1" si="109"/>
        <v>-124271454.78934847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-124271454.78934847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-517797.72828895197</v>
      </c>
      <c r="L1456" s="444">
        <f t="shared" ca="1" si="109"/>
        <v>-124789252.51763742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-124789252.51763742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-519955.21882348915</v>
      </c>
      <c r="L1457" s="444">
        <f t="shared" ca="1" si="109"/>
        <v>-125309207.73646091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-125309207.73646091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-522121.69890192052</v>
      </c>
      <c r="L1458" s="444">
        <f t="shared" ca="1" si="109"/>
        <v>-125831329.43536283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-125831329.43536283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-524297.20598067844</v>
      </c>
      <c r="L1459" s="444">
        <f t="shared" ca="1" si="109"/>
        <v>-126355626.6413435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-126355626.6413435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-526481.77767226461</v>
      </c>
      <c r="L1460" s="444">
        <f t="shared" ca="1" si="109"/>
        <v>-126882108.41901577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-126882108.41901577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-528675.45174589904</v>
      </c>
      <c r="L1461" s="444">
        <f t="shared" ca="1" si="109"/>
        <v>-127410783.87076166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-127410783.87076166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-530878.26612817356</v>
      </c>
      <c r="L1462" s="444">
        <f t="shared" ca="1" si="109"/>
        <v>-127941662.13688983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-127941662.13688983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-533090.25890370761</v>
      </c>
      <c r="L1463" s="444">
        <f t="shared" ca="1" si="109"/>
        <v>-128474752.39579354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-128474752.39579354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-535311.46831580647</v>
      </c>
      <c r="L1464" s="444">
        <f t="shared" ca="1" si="109"/>
        <v>-129010063.86410935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-129010063.86410935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-537541.93276712229</v>
      </c>
      <c r="L1465" s="444">
        <f t="shared" ca="1" si="109"/>
        <v>-129547605.79687648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-129547605.79687648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-539781.69082031865</v>
      </c>
      <c r="L1466" s="444">
        <f t="shared" ca="1" si="109"/>
        <v>-130087387.4876968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-130087387.4876968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-542030.78119873663</v>
      </c>
      <c r="L1467" s="444">
        <f t="shared" ca="1" si="109"/>
        <v>-130629418.26889554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-130629418.26889554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-544289.24278706475</v>
      </c>
      <c r="L1468" s="444">
        <f t="shared" ca="1" si="109"/>
        <v>-131173707.5116826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-131173707.5116826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-546557.11463201081</v>
      </c>
      <c r="L1469" s="444">
        <f t="shared" ca="1" si="109"/>
        <v>-131720264.62631461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-131720264.62631461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-548834.43594297743</v>
      </c>
      <c r="L1470" s="444">
        <f t="shared" ca="1" si="109"/>
        <v>-132269099.06225759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-132269099.06225759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-551121.24609273998</v>
      </c>
      <c r="L1471" s="444">
        <f t="shared" ca="1" si="109"/>
        <v>-132820220.30835032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-132820220.30835032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-553417.58461812639</v>
      </c>
      <c r="L1472" s="444">
        <f t="shared" ca="1" si="109"/>
        <v>-133373637.89296845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-133373637.89296845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-555723.49122070184</v>
      </c>
      <c r="L1473" s="444">
        <f t="shared" ca="1" si="109"/>
        <v>-133929361.38418914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-133929361.38418914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-558039.00576745486</v>
      </c>
      <c r="L1474" s="444">
        <f t="shared" ca="1" si="109"/>
        <v>-134487400.38995659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-134487400.38995659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-560364.16829148575</v>
      </c>
      <c r="L1475" s="444">
        <f t="shared" ca="1" si="109"/>
        <v>-135047764.55824807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-135047764.55824807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-562699.01899270026</v>
      </c>
      <c r="L1476" s="444">
        <f t="shared" ca="1" si="109"/>
        <v>-135610463.57724077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-135610463.57724077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-565043.59823850321</v>
      </c>
      <c r="L1477" s="444">
        <f t="shared" ca="1" si="109"/>
        <v>-136175507.17547926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-136175507.17547926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-567397.94656449696</v>
      </c>
      <c r="L1478" s="444">
        <f t="shared" ca="1" si="109"/>
        <v>-136742905.12204376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-136742905.12204376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-569762.10467518237</v>
      </c>
      <c r="L1479" s="444">
        <f t="shared" ca="1" si="109"/>
        <v>-137312667.22671893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-137312667.22671893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-572136.11344466219</v>
      </c>
      <c r="L1480" s="444">
        <f t="shared" ca="1" si="109"/>
        <v>-137884803.34016359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-137884803.34016359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-574520.01391734823</v>
      </c>
      <c r="L1481" s="444">
        <f t="shared" ca="1" si="109"/>
        <v>-138459323.35408095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-138459323.35408095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-576913.84730867064</v>
      </c>
      <c r="L1482" s="444">
        <f t="shared" ca="1" si="109"/>
        <v>-139036237.20138961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-139036237.20138961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-579317.65500579006</v>
      </c>
      <c r="L1483" s="444">
        <f t="shared" ca="1" si="109"/>
        <v>-139615554.85639539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-139615554.85639539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-581731.47856831411</v>
      </c>
      <c r="L1484" s="444">
        <f t="shared" ca="1" si="109"/>
        <v>-140197286.33496371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-140197286.33496371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-584155.3597290155</v>
      </c>
      <c r="L1485" s="444">
        <f t="shared" ca="1" si="109"/>
        <v>-140781441.69469273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-140781441.69469273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-586589.34039455303</v>
      </c>
      <c r="L1486" s="444">
        <f t="shared" ca="1" si="109"/>
        <v>-141368031.03508729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-141368031.03508729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-589033.46264619706</v>
      </c>
      <c r="L1487" s="444">
        <f t="shared" ca="1" si="109"/>
        <v>-141957064.49773347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-141957064.49773347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-591487.76874055609</v>
      </c>
      <c r="L1488" s="444">
        <f t="shared" ca="1" si="109"/>
        <v>-142548552.26647404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-142548552.26647404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-593952.3011103085</v>
      </c>
      <c r="L1489" s="444">
        <f t="shared" ca="1" si="109"/>
        <v>-143142504.56758434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-143142504.56758434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-596427.10236493475</v>
      </c>
      <c r="L1490" s="444">
        <f t="shared" ca="1" si="109"/>
        <v>-143738931.66994926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-143738931.66994926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-598912.21529145527</v>
      </c>
      <c r="L1491" s="444">
        <f t="shared" ca="1" si="109"/>
        <v>-144337843.8852407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-144337843.8852407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-601407.68285516964</v>
      </c>
      <c r="L1492" s="444">
        <f t="shared" ca="1" si="109"/>
        <v>-144939251.56809586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-144939251.56809586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-603913.54820039938</v>
      </c>
      <c r="L1493" s="444">
        <f t="shared" ca="1" si="109"/>
        <v>-145543165.11629626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-145543165.11629626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-606429.85465123446</v>
      </c>
      <c r="L1494" s="444">
        <f t="shared" ca="1" si="109"/>
        <v>-146149594.9709475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-146149594.9709475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-608956.64571228123</v>
      </c>
      <c r="L1495" s="444">
        <f t="shared" ca="1" si="109"/>
        <v>-146758551.61665979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-146758551.61665979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-611493.96506941575</v>
      </c>
      <c r="L1496" s="444">
        <f t="shared" ca="1" si="109"/>
        <v>-147370045.5817292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-147370045.5817292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-614041.85659053829</v>
      </c>
      <c r="L1497" s="444">
        <f t="shared" ca="1" si="109"/>
        <v>-147984087.43831974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-147984087.43831974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-616600.36432633223</v>
      </c>
      <c r="L1498" s="444">
        <f t="shared" ca="1" si="109"/>
        <v>-148600687.80264607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-148600687.80264607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-619169.53251102532</v>
      </c>
      <c r="L1499" s="444">
        <f t="shared" ca="1" si="109"/>
        <v>-149219857.3351571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-149219857.3351571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-621749.40556315461</v>
      </c>
      <c r="L1500" s="444">
        <f t="shared" ca="1" si="109"/>
        <v>-149841606.74072024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-149841606.74072024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-624340.02808633435</v>
      </c>
      <c r="L1501" s="444">
        <f t="shared" ca="1" si="109"/>
        <v>-150465946.76880658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-150465946.76880658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-626941.44487002736</v>
      </c>
      <c r="L1502" s="444">
        <f t="shared" ca="1" si="109"/>
        <v>-151092888.2136766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-151092888.2136766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-629553.70089031919</v>
      </c>
      <c r="L1503" s="444">
        <f t="shared" ca="1" si="109"/>
        <v>-151722441.91456693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-151722441.91456693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-632176.84131069551</v>
      </c>
      <c r="L1504" s="444">
        <f t="shared" ca="1" si="109"/>
        <v>-152354618.75587764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-152354618.75587764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-634810.91148282355</v>
      </c>
      <c r="L1505" s="444">
        <f t="shared" ca="1" si="109"/>
        <v>-152989429.66736045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-152989429.66736045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-637455.95694733527</v>
      </c>
      <c r="L1506" s="444">
        <f t="shared" ca="1" si="109"/>
        <v>-153626885.62430778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-153626885.62430778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-640112.02343461569</v>
      </c>
      <c r="L1507" s="444">
        <f t="shared" ca="1" si="109"/>
        <v>-154266997.64774239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-154266997.64774239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-642779.15686559328</v>
      </c>
      <c r="L1508" s="444">
        <f t="shared" ca="1" si="109"/>
        <v>-154909776.80460799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-154909776.80460799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-645457.40335253323</v>
      </c>
      <c r="L1509" s="444">
        <f t="shared" ca="1" si="109"/>
        <v>-155555234.20796052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-155555234.20796052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-648146.80919983552</v>
      </c>
      <c r="L1510" s="444">
        <f t="shared" ca="1" si="109"/>
        <v>-156203381.01716036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-156203381.01716036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-650847.42090483475</v>
      </c>
      <c r="L1511" s="444">
        <f t="shared" ca="1" si="109"/>
        <v>-156854228.4380652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-156854228.4380652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-653559.28515860497</v>
      </c>
      <c r="L1512" s="444">
        <f t="shared" ca="1" si="109"/>
        <v>-157507787.72322381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-157507787.72322381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-656282.44884676579</v>
      </c>
      <c r="L1513" s="444">
        <f t="shared" ca="1" si="109"/>
        <v>-158164070.17207056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-158164070.17207056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-659016.95905029401</v>
      </c>
      <c r="L1514" s="444">
        <f t="shared" ca="1" si="109"/>
        <v>-158823087.13112086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-158823087.13112086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-661762.86304633692</v>
      </c>
      <c r="L1515" s="444">
        <f t="shared" ca="1" si="109"/>
        <v>-159484849.99416721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-159484849.99416721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-664520.20830903004</v>
      </c>
      <c r="L1516" s="444">
        <f t="shared" ca="1" si="109"/>
        <v>-160149370.20247623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-160149370.20247623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-667289.04251031764</v>
      </c>
      <c r="L1517" s="444">
        <f t="shared" ca="1" si="109"/>
        <v>-160816659.24498656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-160816659.24498656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-670069.41352077737</v>
      </c>
      <c r="L1518" s="444">
        <f t="shared" ca="1" si="109"/>
        <v>-161486728.65850735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-161486728.65850735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-672861.36941044731</v>
      </c>
      <c r="L1519" s="444">
        <f t="shared" ca="1" si="109"/>
        <v>-162159590.0279178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-162159590.0279178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-675664.95844965754</v>
      </c>
      <c r="L1520" s="444">
        <f t="shared" ca="1" si="109"/>
        <v>-162835254.98636746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-162835254.98636746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-678480.22910986445</v>
      </c>
      <c r="L1521" s="444">
        <f t="shared" ca="1" si="109"/>
        <v>-163513735.21547732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-163513735.21547732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-681307.23006448883</v>
      </c>
      <c r="L1522" s="444">
        <f t="shared" ca="1" si="109"/>
        <v>-164195042.4455418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-164195042.4455418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-684146.01018975745</v>
      </c>
      <c r="L1523" s="444">
        <f t="shared" ca="1" si="109"/>
        <v>-164879188.45573157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-164879188.45573157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-686996.61856554821</v>
      </c>
      <c r="L1524" s="444">
        <f t="shared" ca="1" si="109"/>
        <v>-165566185.07429713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-165566185.07429713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-689859.10447623802</v>
      </c>
      <c r="L1525" s="444">
        <f t="shared" ca="1" si="109"/>
        <v>-166256044.17877337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-166256044.17877337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-692733.51741155575</v>
      </c>
      <c r="L1526" s="444">
        <f t="shared" ca="1" si="109"/>
        <v>-166948777.69618493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-166948777.69618493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-695619.90706743719</v>
      </c>
      <c r="L1527" s="444">
        <f t="shared" ca="1" si="109"/>
        <v>-167644397.60325238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-167644397.60325238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-698518.32334688492</v>
      </c>
      <c r="L1528" s="444">
        <f t="shared" ca="1" si="109"/>
        <v>-168342915.92659926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-168342915.92659926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-701428.81636083021</v>
      </c>
      <c r="L1529" s="444">
        <f t="shared" ca="1" si="109"/>
        <v>-169044344.7429601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-169044344.7429601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-704351.43642900034</v>
      </c>
      <c r="L1530" s="444">
        <f t="shared" ca="1" si="109"/>
        <v>-169748696.17938909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-169748696.17938909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-707286.23408078786</v>
      </c>
      <c r="L1531" s="444">
        <f t="shared" ca="1" si="109"/>
        <v>-170455982.41346988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-170455982.41346988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-710233.26005612453</v>
      </c>
      <c r="L1532" s="444">
        <f t="shared" ca="1" si="109"/>
        <v>-171166215.67352602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-171166215.67352602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-713192.56530635839</v>
      </c>
      <c r="L1533" s="444">
        <f t="shared" ca="1" si="109"/>
        <v>-171879408.23883238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-171879408.23883238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-716164.20099513489</v>
      </c>
      <c r="L1534" s="444">
        <f t="shared" ca="1" si="109"/>
        <v>-172595572.43982753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-172595572.43982753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-719148.21849928133</v>
      </c>
      <c r="L1535" s="444">
        <f t="shared" ca="1" si="109"/>
        <v>-173314720.6583268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-173314720.6583268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-722144.66940969496</v>
      </c>
      <c r="L1536" s="444">
        <f t="shared" ca="1" si="109"/>
        <v>-174036865.3277365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-174036865.3277365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-725153.60553223535</v>
      </c>
      <c r="L1537" s="444">
        <f t="shared" ca="1" si="109"/>
        <v>-174762018.93326873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-174762018.93326873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-728175.07888861967</v>
      </c>
      <c r="L1538" s="444">
        <f t="shared" ref="L1538:L1792" ca="1" si="114">I1538-J1538+K1538</f>
        <v>-175490194.01215735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-175490194.01215735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-731209.14171732229</v>
      </c>
      <c r="L1539" s="444">
        <f t="shared" ca="1" si="114"/>
        <v>-176221403.15387467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-176221403.15387467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-734255.84647447779</v>
      </c>
      <c r="L1540" s="444">
        <f t="shared" ca="1" si="114"/>
        <v>-176955659.00034913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-176955659.00034913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-737315.24583478807</v>
      </c>
      <c r="L1541" s="444">
        <f t="shared" ca="1" si="114"/>
        <v>-177692974.24618393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-177692974.24618393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-740387.39269243309</v>
      </c>
      <c r="L1542" s="444">
        <f t="shared" ca="1" si="114"/>
        <v>-178433361.63887638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-178433361.63887638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-743472.3401619849</v>
      </c>
      <c r="L1543" s="444">
        <f t="shared" ca="1" si="114"/>
        <v>-179176833.97903836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-179176833.97903836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-746570.14157932648</v>
      </c>
      <c r="L1544" s="444">
        <f t="shared" ca="1" si="114"/>
        <v>-179923404.12061769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-179923404.12061769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-749680.85050257365</v>
      </c>
      <c r="L1545" s="444">
        <f t="shared" ca="1" si="114"/>
        <v>-180673084.97112027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-180673084.97112027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-752804.52071300114</v>
      </c>
      <c r="L1546" s="444">
        <f t="shared" ca="1" si="114"/>
        <v>-181425889.49183327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-181425889.49183327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-755941.20621597196</v>
      </c>
      <c r="L1547" s="444">
        <f t="shared" ca="1" si="114"/>
        <v>-182181830.69804925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-182181830.69804925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-759090.96124187182</v>
      </c>
      <c r="L1548" s="444">
        <f t="shared" ca="1" si="114"/>
        <v>-182940921.65929112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-182940921.65929112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-762253.84024704632</v>
      </c>
      <c r="L1549" s="444">
        <f t="shared" ca="1" si="114"/>
        <v>-183703175.49953815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-183703175.49953815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-765429.89791474235</v>
      </c>
      <c r="L1550" s="444">
        <f t="shared" ca="1" si="114"/>
        <v>-184468605.39745289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-184468605.39745289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-768619.1891560537</v>
      </c>
      <c r="L1551" s="444">
        <f t="shared" ca="1" si="114"/>
        <v>-185237224.58660895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-185237224.58660895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-771821.76911087055</v>
      </c>
      <c r="L1552" s="444">
        <f t="shared" ca="1" si="114"/>
        <v>-186009046.3557198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-186009046.3557198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-775037.69314883254</v>
      </c>
      <c r="L1553" s="444">
        <f t="shared" ca="1" si="114"/>
        <v>-186784084.04886863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-186784084.04886863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-778267.01687028597</v>
      </c>
      <c r="L1554" s="444">
        <f t="shared" ca="1" si="114"/>
        <v>-187562351.06573892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-187562351.06573892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-781509.79610724549</v>
      </c>
      <c r="L1555" s="444">
        <f t="shared" ca="1" si="114"/>
        <v>-188343860.86184615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-188343860.86184615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-784766.08692435897</v>
      </c>
      <c r="L1556" s="444">
        <f t="shared" ca="1" si="114"/>
        <v>-189128626.94877049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-189128626.94877049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-788035.94561987708</v>
      </c>
      <c r="L1557" s="444">
        <f t="shared" ca="1" si="114"/>
        <v>-189916662.89439037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-189916662.89439037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-791319.42872662656</v>
      </c>
      <c r="L1558" s="444">
        <f t="shared" ca="1" si="114"/>
        <v>-190707982.32311699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-190707982.32311699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-794616.5930129874</v>
      </c>
      <c r="L1559" s="444">
        <f t="shared" ca="1" si="114"/>
        <v>-191502598.91612998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-191502598.91612998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-797927.49548387493</v>
      </c>
      <c r="L1560" s="444">
        <f t="shared" ca="1" si="114"/>
        <v>-192300526.41161385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-192300526.41161385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-801252.19338172441</v>
      </c>
      <c r="L1561" s="444">
        <f t="shared" ca="1" si="114"/>
        <v>-193101778.60499558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-193101778.60499558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-804590.74418748158</v>
      </c>
      <c r="L1562" s="444">
        <f t="shared" ca="1" si="114"/>
        <v>-193906369.34918305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-193906369.34918305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-807943.20562159608</v>
      </c>
      <c r="L1563" s="444">
        <f t="shared" ca="1" si="114"/>
        <v>-194714312.55480465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-194714312.55480465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-811309.63564501936</v>
      </c>
      <c r="L1564" s="444">
        <f t="shared" ca="1" si="114"/>
        <v>-195525622.19044968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-195525622.19044968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-814690.09246020706</v>
      </c>
      <c r="L1565" s="444">
        <f t="shared" ca="1" si="114"/>
        <v>-196340312.2829099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-196340312.2829099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-818084.63451212458</v>
      </c>
      <c r="L1566" s="444">
        <f t="shared" ca="1" si="114"/>
        <v>-197158396.91742203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-197158396.91742203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-821493.32048925839</v>
      </c>
      <c r="L1567" s="444">
        <f t="shared" ca="1" si="114"/>
        <v>-197979890.23791128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-197979890.23791128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-824916.20932463033</v>
      </c>
      <c r="L1568" s="444">
        <f t="shared" ca="1" si="114"/>
        <v>-198804806.44723591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-198804806.44723591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-828353.36019681627</v>
      </c>
      <c r="L1569" s="444">
        <f t="shared" ca="1" si="114"/>
        <v>-199633159.80743274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-199633159.80743274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-831804.83253096975</v>
      </c>
      <c r="L1570" s="444">
        <f t="shared" ca="1" si="114"/>
        <v>-200464964.63996372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-200464964.63996372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-835270.68599984876</v>
      </c>
      <c r="L1571" s="444">
        <f t="shared" ca="1" si="114"/>
        <v>-201300235.32596356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-201300235.32596356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-838750.9805248481</v>
      </c>
      <c r="L1572" s="444">
        <f t="shared" ca="1" si="114"/>
        <v>-202138986.30648839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-202138986.30648839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-842245.77627703501</v>
      </c>
      <c r="L1573" s="444">
        <f t="shared" ca="1" si="114"/>
        <v>-202981232.08276543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-202981232.08276543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-845755.13367818925</v>
      </c>
      <c r="L1574" s="444">
        <f t="shared" ca="1" si="114"/>
        <v>-203826987.21644363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-203826987.21644363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-849279.11340184847</v>
      </c>
      <c r="L1575" s="444">
        <f t="shared" ca="1" si="114"/>
        <v>-204676266.32984549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-204676266.32984549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-852817.77637435624</v>
      </c>
      <c r="L1576" s="444">
        <f t="shared" ca="1" si="114"/>
        <v>-205529084.10621986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-205529084.10621986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-856371.18377591611</v>
      </c>
      <c r="L1577" s="444">
        <f t="shared" ca="1" si="114"/>
        <v>-206385455.28999576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-206385455.28999576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-859939.39704164898</v>
      </c>
      <c r="L1578" s="444">
        <f t="shared" ca="1" si="114"/>
        <v>-207245394.68703741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-207245394.68703741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-863522.47786265588</v>
      </c>
      <c r="L1579" s="444">
        <f t="shared" ca="1" si="114"/>
        <v>-208108917.16490006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-208108917.16490006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-867120.48818708363</v>
      </c>
      <c r="L1580" s="444">
        <f t="shared" ca="1" si="114"/>
        <v>-208976037.65308714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-208976037.65308714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-870733.49022119644</v>
      </c>
      <c r="L1581" s="444">
        <f t="shared" ca="1" si="114"/>
        <v>-209846771.14330834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-209846771.14330834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-874361.54643045145</v>
      </c>
      <c r="L1582" s="444">
        <f t="shared" ca="1" si="114"/>
        <v>-210721132.68973878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-210721132.68973878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-878004.7195405782</v>
      </c>
      <c r="L1583" s="444">
        <f t="shared" ca="1" si="114"/>
        <v>-211599137.40927935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-211599137.40927935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-881663.0725386641</v>
      </c>
      <c r="L1584" s="444">
        <f t="shared" ca="1" si="114"/>
        <v>-212480800.48181802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-212480800.48181802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-885336.66867424187</v>
      </c>
      <c r="L1585" s="444">
        <f t="shared" ca="1" si="114"/>
        <v>-213366137.15049225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-213366137.15049225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-889025.57146038441</v>
      </c>
      <c r="L1586" s="444">
        <f t="shared" ca="1" si="114"/>
        <v>-214255162.72195265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-214255162.72195265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-892729.84467480285</v>
      </c>
      <c r="L1587" s="444">
        <f t="shared" ca="1" si="114"/>
        <v>-215147892.56662744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-215147892.56662744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-896449.55236094783</v>
      </c>
      <c r="L1588" s="444">
        <f t="shared" ca="1" si="114"/>
        <v>-216044342.11898839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-216044342.11898839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-900184.75882911833</v>
      </c>
      <c r="L1589" s="444">
        <f t="shared" ca="1" si="114"/>
        <v>-216944526.87781751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-216944526.87781751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-903935.52865757293</v>
      </c>
      <c r="L1590" s="444">
        <f t="shared" ca="1" si="114"/>
        <v>-217848462.4064751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-217848462.4064751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-907701.92669364612</v>
      </c>
      <c r="L1591" s="444">
        <f t="shared" ca="1" si="114"/>
        <v>-218756164.33316875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-218756164.33316875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-911484.01805486984</v>
      </c>
      <c r="L1592" s="444">
        <f t="shared" ca="1" si="114"/>
        <v>-219667648.35122362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-219667648.35122362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-915281.86813009845</v>
      </c>
      <c r="L1593" s="444">
        <f t="shared" ca="1" si="114"/>
        <v>-220582930.21935371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-220582930.21935371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-919095.54258064041</v>
      </c>
      <c r="L1594" s="444">
        <f t="shared" ca="1" si="114"/>
        <v>-221502025.76193434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-221502025.76193434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-922925.10734139301</v>
      </c>
      <c r="L1595" s="444">
        <f t="shared" ca="1" si="114"/>
        <v>-222424950.86927572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-222424950.86927572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-926770.62862198218</v>
      </c>
      <c r="L1596" s="444">
        <f t="shared" ca="1" si="114"/>
        <v>-223351721.49789771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-223351721.49789771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-930632.17290790717</v>
      </c>
      <c r="L1597" s="444">
        <f t="shared" ca="1" si="114"/>
        <v>-224282353.67080563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-224282353.67080563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-934509.80696169008</v>
      </c>
      <c r="L1598" s="444">
        <f t="shared" ca="1" si="114"/>
        <v>-225216863.47776732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-225216863.47776732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-938403.59782403044</v>
      </c>
      <c r="L1599" s="444">
        <f t="shared" ca="1" si="114"/>
        <v>-226155267.07559136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-226155267.07559136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-942313.61281496391</v>
      </c>
      <c r="L1600" s="444">
        <f t="shared" ca="1" si="114"/>
        <v>-227097580.68840632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-227097580.68840632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-946239.91953502619</v>
      </c>
      <c r="L1601" s="444">
        <f t="shared" ca="1" si="114"/>
        <v>-228043820.60794136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-228043820.60794136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-950182.58586642239</v>
      </c>
      <c r="L1602" s="444">
        <f t="shared" ca="1" si="114"/>
        <v>-228994003.19380778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-228994003.19380778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-954141.67997419904</v>
      </c>
      <c r="L1603" s="444">
        <f t="shared" ca="1" si="114"/>
        <v>-229948144.87378198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-229948144.87378198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-958117.27030742494</v>
      </c>
      <c r="L1604" s="444">
        <f t="shared" ca="1" si="114"/>
        <v>-230906262.1440894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-230906262.1440894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-962109.42560037249</v>
      </c>
      <c r="L1605" s="444">
        <f t="shared" ca="1" si="114"/>
        <v>-231868371.56968978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-231868371.56968978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-966118.21487370727</v>
      </c>
      <c r="L1606" s="444">
        <f t="shared" ca="1" si="114"/>
        <v>-232834489.78456348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-232834489.78456348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-970143.70743568114</v>
      </c>
      <c r="L1607" s="444">
        <f t="shared" ca="1" si="114"/>
        <v>-233804633.49199915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-233804633.49199915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-974185.97288332973</v>
      </c>
      <c r="L1608" s="444">
        <f t="shared" ca="1" si="114"/>
        <v>-234778819.46488249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-234778819.46488249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-978245.08110367693</v>
      </c>
      <c r="L1609" s="444">
        <f t="shared" ca="1" si="114"/>
        <v>-235757064.54598618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-235757064.54598618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-982321.10227494221</v>
      </c>
      <c r="L1610" s="444">
        <f t="shared" ca="1" si="114"/>
        <v>-236739385.64826113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-236739385.64826113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-986414.10686775472</v>
      </c>
      <c r="L1611" s="444">
        <f t="shared" ca="1" si="114"/>
        <v>-237725799.75512889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-237725799.75512889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-990524.16564637038</v>
      </c>
      <c r="L1612" s="444">
        <f t="shared" ca="1" si="114"/>
        <v>-238716323.92077526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-238716323.92077526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-994651.34966989688</v>
      </c>
      <c r="L1613" s="444">
        <f t="shared" ca="1" si="114"/>
        <v>-239710975.27044517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-239710975.27044517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-998795.73029352166</v>
      </c>
      <c r="L1614" s="444">
        <f t="shared" ca="1" si="114"/>
        <v>-240709771.00073868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-240709771.00073868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-1002957.3791697444</v>
      </c>
      <c r="L1615" s="444">
        <f t="shared" ca="1" si="114"/>
        <v>-241712728.37990841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-241712728.37990841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-1007136.3682496183</v>
      </c>
      <c r="L1616" s="444">
        <f t="shared" ca="1" si="114"/>
        <v>-242719864.74815804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-242719864.74815804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-1011332.7697839919</v>
      </c>
      <c r="L1617" s="444">
        <f t="shared" ca="1" si="114"/>
        <v>-243731197.51794204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-243731197.51794204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-1015546.6563247587</v>
      </c>
      <c r="L1618" s="444">
        <f t="shared" ca="1" si="114"/>
        <v>-244746744.17426679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-244746744.17426679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-1019778.1007261117</v>
      </c>
      <c r="L1619" s="444">
        <f t="shared" ca="1" si="114"/>
        <v>-245766522.27499288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-245766522.27499288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-1024027.1761458035</v>
      </c>
      <c r="L1620" s="444">
        <f t="shared" ca="1" si="114"/>
        <v>-246790549.45113868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-246790549.45113868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-1028293.956046411</v>
      </c>
      <c r="L1621" s="444">
        <f t="shared" ca="1" si="114"/>
        <v>-247818843.40718508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-247818843.40718508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-1032578.5141966046</v>
      </c>
      <c r="L1622" s="444">
        <f t="shared" ca="1" si="114"/>
        <v>-248851421.92138168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-248851421.92138168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-1036880.9246724236</v>
      </c>
      <c r="L1623" s="444">
        <f t="shared" ca="1" si="114"/>
        <v>-249888302.84605411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-249888302.84605411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-1041201.2618585587</v>
      </c>
      <c r="L1624" s="444">
        <f t="shared" ca="1" si="114"/>
        <v>-250929504.10791266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-250929504.10791266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-1045539.6004496361</v>
      </c>
      <c r="L1625" s="444">
        <f t="shared" ca="1" si="114"/>
        <v>-251975043.70836228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-251975043.70836228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-1049896.0154515095</v>
      </c>
      <c r="L1626" s="444">
        <f t="shared" ca="1" si="114"/>
        <v>-253024939.7238138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-253024939.7238138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-1054270.5821825576</v>
      </c>
      <c r="L1627" s="444">
        <f t="shared" ca="1" si="114"/>
        <v>-254079210.30599636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-254079210.30599636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-1058663.3762749848</v>
      </c>
      <c r="L1628" s="444">
        <f t="shared" ca="1" si="114"/>
        <v>-255137873.68227133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-255137873.68227133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-1063074.4736761306</v>
      </c>
      <c r="L1629" s="444">
        <f t="shared" ca="1" si="114"/>
        <v>-256200948.15594748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-256200948.15594748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-1067503.9506497812</v>
      </c>
      <c r="L1630" s="444">
        <f t="shared" ca="1" si="114"/>
        <v>-257268452.10659724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-257268452.10659724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-1071951.8837774885</v>
      </c>
      <c r="L1631" s="444">
        <f t="shared" ca="1" si="114"/>
        <v>-258340403.99037474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-258340403.99037474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-1076418.3499598948</v>
      </c>
      <c r="L1632" s="444">
        <f t="shared" ca="1" si="114"/>
        <v>-259416822.34033462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-259416822.34033462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-1080903.4264180609</v>
      </c>
      <c r="L1633" s="444">
        <f t="shared" ca="1" si="114"/>
        <v>-260497725.76675269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-260497725.76675269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-1085407.1906948029</v>
      </c>
      <c r="L1634" s="444">
        <f t="shared" ca="1" si="114"/>
        <v>-261583132.9574475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-261583132.9574475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-1089929.7206560313</v>
      </c>
      <c r="L1635" s="444">
        <f t="shared" ca="1" si="114"/>
        <v>-262673062.67810354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-262673062.67810354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-1094471.0944920981</v>
      </c>
      <c r="L1636" s="444">
        <f t="shared" ca="1" si="114"/>
        <v>-263767533.77259564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-263767533.77259564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-1099031.3907191486</v>
      </c>
      <c r="L1637" s="444">
        <f t="shared" ca="1" si="114"/>
        <v>-264866565.16331479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-264866565.16331479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-1103610.6881804783</v>
      </c>
      <c r="L1638" s="444">
        <f t="shared" ca="1" si="114"/>
        <v>-265970175.85149527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-265970175.85149527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-1108209.0660478969</v>
      </c>
      <c r="L1639" s="444">
        <f t="shared" ca="1" si="114"/>
        <v>-267078384.91754317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-267078384.91754317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-1112826.6038230967</v>
      </c>
      <c r="L1640" s="444">
        <f t="shared" ca="1" si="114"/>
        <v>-268191211.52136627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-268191211.52136627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-1117463.3813390261</v>
      </c>
      <c r="L1641" s="444">
        <f t="shared" ca="1" si="114"/>
        <v>-269308674.90270531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-269308674.90270531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-1122119.478761272</v>
      </c>
      <c r="L1642" s="444">
        <f t="shared" ca="1" si="114"/>
        <v>-270430794.38146657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-270430794.38146657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-1126794.9765894441</v>
      </c>
      <c r="L1643" s="444">
        <f t="shared" ca="1" si="114"/>
        <v>-271557589.35805601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-271557589.35805601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-1131489.9556585667</v>
      </c>
      <c r="L1644" s="444">
        <f t="shared" ca="1" si="114"/>
        <v>-272689079.31371456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-272689079.31371456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-1136204.4971404774</v>
      </c>
      <c r="L1645" s="444">
        <f t="shared" ca="1" si="114"/>
        <v>-273825283.81085503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-273825283.81085503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-1140938.6825452293</v>
      </c>
      <c r="L1646" s="444">
        <f t="shared" ca="1" si="114"/>
        <v>-274966222.49340028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-274966222.49340028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-1145692.5937225011</v>
      </c>
      <c r="L1647" s="444">
        <f t="shared" ca="1" si="114"/>
        <v>-276111915.0871228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-276111915.0871228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-1150466.3128630116</v>
      </c>
      <c r="L1648" s="444">
        <f t="shared" ca="1" si="114"/>
        <v>-277262381.39998579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-277262381.39998579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-1155259.9224999407</v>
      </c>
      <c r="L1649" s="444">
        <f t="shared" ca="1" si="114"/>
        <v>-278417641.32248574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-278417641.32248574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-1160073.5055103572</v>
      </c>
      <c r="L1650" s="444">
        <f t="shared" ca="1" si="114"/>
        <v>-279577714.82799608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-279577714.82799608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-1164907.1451166503</v>
      </c>
      <c r="L1651" s="444">
        <f t="shared" ca="1" si="114"/>
        <v>-280742621.9731127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-280742621.9731127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-1169760.9248879696</v>
      </c>
      <c r="L1652" s="444">
        <f t="shared" ca="1" si="114"/>
        <v>-281912382.89800066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-281912382.89800066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-1174634.9287416693</v>
      </c>
      <c r="L1653" s="444">
        <f t="shared" ca="1" si="114"/>
        <v>-283087017.82674235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-283087017.82674235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-1179529.2409447597</v>
      </c>
      <c r="L1654" s="444">
        <f t="shared" ca="1" si="114"/>
        <v>-284266547.06768709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-284266547.06768709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-1184443.9461153629</v>
      </c>
      <c r="L1655" s="444">
        <f t="shared" ca="1" si="114"/>
        <v>-285450991.01380247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-285450991.01380247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-1189379.129224177</v>
      </c>
      <c r="L1656" s="444">
        <f t="shared" ca="1" si="114"/>
        <v>-286640370.14302665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-286640370.14302665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-1194334.8755959445</v>
      </c>
      <c r="L1657" s="444">
        <f t="shared" ca="1" si="114"/>
        <v>-287834705.01862258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-287834705.01862258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-1199311.2709109273</v>
      </c>
      <c r="L1658" s="444">
        <f t="shared" ca="1" si="114"/>
        <v>-289034016.2895335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-289034016.2895335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-1204308.4012063895</v>
      </c>
      <c r="L1659" s="444">
        <f t="shared" ca="1" si="114"/>
        <v>-290238324.69073987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-290238324.69073987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-1209326.3528780828</v>
      </c>
      <c r="L1660" s="444">
        <f t="shared" ca="1" si="114"/>
        <v>-291447651.04361796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-291447651.04361796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-1214365.2126817415</v>
      </c>
      <c r="L1661" s="444">
        <f t="shared" ca="1" si="114"/>
        <v>-292662016.25629973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-292662016.25629973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-1219425.0677345821</v>
      </c>
      <c r="L1662" s="444">
        <f t="shared" ca="1" si="114"/>
        <v>-293881441.32403433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-293881441.32403433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-1224506.0055168096</v>
      </c>
      <c r="L1663" s="444">
        <f t="shared" ca="1" si="114"/>
        <v>-295105947.32955116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-295105947.32955116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-1229608.1138731297</v>
      </c>
      <c r="L1664" s="444">
        <f t="shared" ca="1" si="114"/>
        <v>-296335555.44342428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-296335555.44342428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-1234731.4810142678</v>
      </c>
      <c r="L1665" s="444">
        <f t="shared" ca="1" si="114"/>
        <v>-297570286.92443854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-297570286.92443854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-1239876.1955184939</v>
      </c>
      <c r="L1666" s="444">
        <f t="shared" ca="1" si="114"/>
        <v>-298810163.11995703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-298810163.11995703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-1245042.3463331542</v>
      </c>
      <c r="L1667" s="444">
        <f t="shared" ca="1" si="114"/>
        <v>-300055205.46629018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-300055205.46629018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-1250230.0227762091</v>
      </c>
      <c r="L1668" s="444">
        <f t="shared" ca="1" si="114"/>
        <v>-301305435.48906636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-301305435.48906636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-1255439.3145377764</v>
      </c>
      <c r="L1669" s="444">
        <f t="shared" ca="1" si="114"/>
        <v>-302560874.80360413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-302560874.80360413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-1260670.3116816839</v>
      </c>
      <c r="L1670" s="444">
        <f t="shared" ca="1" si="114"/>
        <v>-303821545.11528581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-303821545.11528581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-1265923.1046470243</v>
      </c>
      <c r="L1671" s="444">
        <f t="shared" ca="1" si="114"/>
        <v>-305087468.21993285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-305087468.21993285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-1271197.7842497202</v>
      </c>
      <c r="L1672" s="444">
        <f t="shared" ca="1" si="114"/>
        <v>-306358666.00418258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-306358666.00418258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-1276494.441684094</v>
      </c>
      <c r="L1673" s="444">
        <f t="shared" ca="1" si="114"/>
        <v>-307635160.44586664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-307635160.44586664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-1281813.1685244443</v>
      </c>
      <c r="L1674" s="444">
        <f t="shared" ca="1" si="114"/>
        <v>-308916973.61439109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-308916973.61439109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-1287154.0567266296</v>
      </c>
      <c r="L1675" s="444">
        <f t="shared" ca="1" si="114"/>
        <v>-310204127.67111772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-310204127.67111772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-1292517.1986296573</v>
      </c>
      <c r="L1676" s="444">
        <f t="shared" ca="1" si="114"/>
        <v>-311496644.8697474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-311496644.8697474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-1297902.6869572809</v>
      </c>
      <c r="L1677" s="444">
        <f t="shared" ca="1" si="114"/>
        <v>-312794547.5567047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-312794547.5567047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-1303310.6148196028</v>
      </c>
      <c r="L1678" s="444">
        <f t="shared" ca="1" si="114"/>
        <v>-314097858.17152429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-314097858.17152429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-1308741.0757146846</v>
      </c>
      <c r="L1679" s="444">
        <f t="shared" ca="1" si="114"/>
        <v>-315406599.24723899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-315406599.24723899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-1314194.1635301625</v>
      </c>
      <c r="L1680" s="444">
        <f t="shared" ca="1" si="114"/>
        <v>-316720793.41076916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-316720793.41076916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-1319669.9725448715</v>
      </c>
      <c r="L1681" s="444">
        <f t="shared" ca="1" si="114"/>
        <v>-318040463.38331401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-318040463.38331401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-1325168.5974304751</v>
      </c>
      <c r="L1682" s="444">
        <f t="shared" ca="1" si="114"/>
        <v>-319365631.98074448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-319365631.98074448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-1330690.133253102</v>
      </c>
      <c r="L1683" s="444">
        <f t="shared" ca="1" si="114"/>
        <v>-320696322.11399758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-320696322.11399758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-1336234.6754749899</v>
      </c>
      <c r="L1684" s="444">
        <f t="shared" ca="1" si="114"/>
        <v>-322032556.78947258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-322032556.78947258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-1341802.3199561357</v>
      </c>
      <c r="L1685" s="444">
        <f t="shared" ca="1" si="114"/>
        <v>-323374359.1094287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-323374359.1094287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-1347393.1629559528</v>
      </c>
      <c r="L1686" s="444">
        <f t="shared" ca="1" si="114"/>
        <v>-324721752.27238464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-324721752.27238464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-1353007.301134936</v>
      </c>
      <c r="L1687" s="444">
        <f t="shared" ca="1" si="114"/>
        <v>-326074759.57351959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-326074759.57351959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-1358644.8315563316</v>
      </c>
      <c r="L1688" s="444">
        <f t="shared" ca="1" si="114"/>
        <v>-327433404.40507591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-327433404.40507591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-1364305.8516878162</v>
      </c>
      <c r="L1689" s="444">
        <f t="shared" ca="1" si="114"/>
        <v>-328797710.2567637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-328797710.2567637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-1369990.4594031821</v>
      </c>
      <c r="L1690" s="444">
        <f t="shared" ca="1" si="114"/>
        <v>-330167700.71616685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-330167700.71616685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-1375698.7529840285</v>
      </c>
      <c r="L1691" s="444">
        <f t="shared" ca="1" si="114"/>
        <v>-331543399.4691509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-331543399.4691509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-1381430.8311214622</v>
      </c>
      <c r="L1692" s="444">
        <f t="shared" ca="1" si="114"/>
        <v>-332924830.30027235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-332924830.30027235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-1387186.7929178015</v>
      </c>
      <c r="L1693" s="444">
        <f t="shared" ca="1" si="114"/>
        <v>-334312017.09319013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-334312017.09319013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-1392966.7378882922</v>
      </c>
      <c r="L1694" s="444">
        <f t="shared" ca="1" si="114"/>
        <v>-335704983.83107841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-335704983.83107841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-1398770.7659628268</v>
      </c>
      <c r="L1695" s="444">
        <f t="shared" ca="1" si="114"/>
        <v>-337103754.59704125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-337103754.59704125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-1404598.9774876719</v>
      </c>
      <c r="L1696" s="444">
        <f t="shared" ca="1" si="114"/>
        <v>-338508353.57452893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-338508353.57452893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-1410451.4732272038</v>
      </c>
      <c r="L1697" s="444">
        <f t="shared" ca="1" si="114"/>
        <v>-339918805.04775614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-339918805.04775614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-1416328.3543656506</v>
      </c>
      <c r="L1698" s="444">
        <f t="shared" ca="1" si="114"/>
        <v>-341335133.40212178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-341335133.40212178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-1422229.7225088407</v>
      </c>
      <c r="L1699" s="444">
        <f t="shared" ca="1" si="114"/>
        <v>-342757363.12463063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-342757363.12463063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-1428155.679685961</v>
      </c>
      <c r="L1700" s="444">
        <f t="shared" ca="1" si="114"/>
        <v>-344185518.80431658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-344185518.80431658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-1434106.3283513191</v>
      </c>
      <c r="L1701" s="444">
        <f t="shared" ca="1" si="114"/>
        <v>-345619625.1326679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-345619625.1326679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-1440081.7713861163</v>
      </c>
      <c r="L1702" s="444">
        <f t="shared" ca="1" si="114"/>
        <v>-347059706.90405399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-347059706.90405399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-1446082.1121002249</v>
      </c>
      <c r="L1703" s="444">
        <f t="shared" ca="1" si="114"/>
        <v>-348505789.01615423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-348505789.01615423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-1452107.4542339758</v>
      </c>
      <c r="L1704" s="444">
        <f t="shared" ca="1" si="114"/>
        <v>-349957896.47038823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-349957896.47038823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-1458157.901959951</v>
      </c>
      <c r="L1705" s="444">
        <f t="shared" ca="1" si="114"/>
        <v>-351416054.37234819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-351416054.37234819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-1464233.559884784</v>
      </c>
      <c r="L1706" s="444">
        <f t="shared" ca="1" si="114"/>
        <v>-352880287.93223298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-352880287.93223298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-1470334.5330509706</v>
      </c>
      <c r="L1707" s="444">
        <f t="shared" ca="1" si="114"/>
        <v>-354350622.46528393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-354350622.46528393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-1476460.926938683</v>
      </c>
      <c r="L1708" s="444">
        <f t="shared" ca="1" si="114"/>
        <v>-355827083.39222264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-355827083.39222264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-1482612.8474675943</v>
      </c>
      <c r="L1709" s="444">
        <f t="shared" ca="1" si="114"/>
        <v>-357309696.23969024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-357309696.23969024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-1488790.4009987093</v>
      </c>
      <c r="L1710" s="444">
        <f t="shared" ca="1" si="114"/>
        <v>-358798486.64068896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-358798486.64068896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-1494993.6943362039</v>
      </c>
      <c r="L1711" s="444">
        <f t="shared" ca="1" si="114"/>
        <v>-360293480.33502513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-360293480.33502513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-1501222.8347292715</v>
      </c>
      <c r="L1712" s="444">
        <f t="shared" ca="1" si="114"/>
        <v>-361794703.16975439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-361794703.16975439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-1507477.9298739766</v>
      </c>
      <c r="L1713" s="444">
        <f t="shared" ca="1" si="114"/>
        <v>-363302181.09962839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-363302181.09962839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-1513759.0879151183</v>
      </c>
      <c r="L1714" s="444">
        <f t="shared" ca="1" si="114"/>
        <v>-364815940.18754351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-364815940.18754351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-1520066.4174480978</v>
      </c>
      <c r="L1715" s="444">
        <f t="shared" ca="1" si="114"/>
        <v>-366336006.60499161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-366336006.60499161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-1526400.0275207984</v>
      </c>
      <c r="L1716" s="444">
        <f t="shared" ca="1" si="114"/>
        <v>-367862406.63251239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-367862406.63251239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-1532760.0276354682</v>
      </c>
      <c r="L1717" s="444">
        <f t="shared" ca="1" si="114"/>
        <v>-369395166.66014785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-369395166.66014785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-1539146.527750616</v>
      </c>
      <c r="L1718" s="444">
        <f t="shared" ca="1" si="114"/>
        <v>-370934313.18789846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-370934313.18789846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-1545559.6382829102</v>
      </c>
      <c r="L1719" s="444">
        <f t="shared" ca="1" si="114"/>
        <v>-372479872.82618135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-372479872.82618135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-1551999.470109089</v>
      </c>
      <c r="L1720" s="444">
        <f t="shared" ca="1" si="114"/>
        <v>-374031872.29629046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-374031872.29629046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-1558466.1345678768</v>
      </c>
      <c r="L1721" s="444">
        <f t="shared" ca="1" si="114"/>
        <v>-375590338.43085831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-375590338.43085831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-1564959.7434619097</v>
      </c>
      <c r="L1722" s="444">
        <f t="shared" ca="1" si="114"/>
        <v>-377155298.17432022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-377155298.17432022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-1571480.4090596675</v>
      </c>
      <c r="L1723" s="444">
        <f t="shared" ca="1" si="114"/>
        <v>-378726778.58337986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-378726778.58337986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-1578028.2440974161</v>
      </c>
      <c r="L1724" s="444">
        <f t="shared" ca="1" si="114"/>
        <v>-380304806.82747728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-380304806.82747728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-1584603.3617811552</v>
      </c>
      <c r="L1725" s="444">
        <f t="shared" ca="1" si="114"/>
        <v>-381889410.18925846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-381889410.18925846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-1591205.8757885769</v>
      </c>
      <c r="L1726" s="444">
        <f t="shared" ca="1" si="114"/>
        <v>-383480616.06504703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-383480616.06504703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-1597835.9002710292</v>
      </c>
      <c r="L1727" s="444">
        <f t="shared" ca="1" si="114"/>
        <v>-385078451.96531808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-385078451.96531808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-1604493.5498554921</v>
      </c>
      <c r="L1728" s="444">
        <f t="shared" ca="1" si="114"/>
        <v>-386682945.51517355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-386682945.51517355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-1611178.9396465565</v>
      </c>
      <c r="L1729" s="444">
        <f t="shared" ca="1" si="114"/>
        <v>-388294124.4548201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-388294124.4548201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-1617892.1852284172</v>
      </c>
      <c r="L1730" s="444">
        <f t="shared" ca="1" si="114"/>
        <v>-389912016.6400485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-389912016.6400485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-1624633.4026668686</v>
      </c>
      <c r="L1731" s="444">
        <f t="shared" ca="1" si="114"/>
        <v>-391536650.04271537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-391536650.04271537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-1631402.7085113141</v>
      </c>
      <c r="L1732" s="444">
        <f t="shared" ca="1" si="114"/>
        <v>-393168052.75122666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-393168052.75122666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-1638200.2197967777</v>
      </c>
      <c r="L1733" s="444">
        <f t="shared" ca="1" si="114"/>
        <v>-394806252.97102344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-394806252.97102344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-1645026.054045931</v>
      </c>
      <c r="L1734" s="444">
        <f t="shared" ca="1" si="114"/>
        <v>-396451279.02506936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-396451279.02506936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-1651880.3292711223</v>
      </c>
      <c r="L1735" s="444">
        <f t="shared" ca="1" si="114"/>
        <v>-398103159.35434049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-398103159.35434049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-1658763.1639764188</v>
      </c>
      <c r="L1736" s="444">
        <f t="shared" ca="1" si="114"/>
        <v>-399761922.51831692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-399761922.51831692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-1665674.6771596537</v>
      </c>
      <c r="L1737" s="444">
        <f t="shared" ca="1" si="114"/>
        <v>-401427597.19547659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-401427597.19547659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-1672614.9883144859</v>
      </c>
      <c r="L1738" s="444">
        <f t="shared" ca="1" si="114"/>
        <v>-403100212.1837911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-403100212.1837911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-1679584.2174324628</v>
      </c>
      <c r="L1739" s="444">
        <f t="shared" ca="1" si="114"/>
        <v>-404779796.40122354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-404779796.40122354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-1686582.4850050982</v>
      </c>
      <c r="L1740" s="444">
        <f t="shared" ca="1" si="114"/>
        <v>-406466378.88622862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-406466378.88622862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-1693609.9120259525</v>
      </c>
      <c r="L1741" s="444">
        <f t="shared" ca="1" si="114"/>
        <v>-408159988.79825455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-408159988.79825455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-1700666.6199927272</v>
      </c>
      <c r="L1742" s="444">
        <f t="shared" ca="1" si="114"/>
        <v>-409860655.41824728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-409860655.41824728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-1707752.7309093636</v>
      </c>
      <c r="L1743" s="444">
        <f t="shared" ca="1" si="114"/>
        <v>-411568408.14915663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-411568408.14915663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-1714868.3672881527</v>
      </c>
      <c r="L1744" s="444">
        <f t="shared" ca="1" si="114"/>
        <v>-413283276.5164448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-413283276.5164448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-1722013.6521518533</v>
      </c>
      <c r="L1745" s="444">
        <f t="shared" ca="1" si="114"/>
        <v>-415005290.16859668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-415005290.16859668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-1729188.7090358194</v>
      </c>
      <c r="L1746" s="444">
        <f t="shared" ca="1" si="114"/>
        <v>-416734478.8776325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-416734478.8776325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-1736393.6619901354</v>
      </c>
      <c r="L1747" s="444">
        <f t="shared" ca="1" si="114"/>
        <v>-418470872.5396226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-418470872.5396226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-1743628.6355817607</v>
      </c>
      <c r="L1748" s="444">
        <f t="shared" ca="1" si="114"/>
        <v>-420214501.17520434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-420214501.17520434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-1750893.7548966848</v>
      </c>
      <c r="L1749" s="444">
        <f t="shared" ca="1" si="114"/>
        <v>-421965394.93010104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-421965394.93010104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-1758189.1455420877</v>
      </c>
      <c r="L1750" s="444">
        <f t="shared" ca="1" si="114"/>
        <v>-423723584.07564312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-423723584.07564312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-1765514.9336485127</v>
      </c>
      <c r="L1751" s="444">
        <f t="shared" ca="1" si="114"/>
        <v>-425489099.00929165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-425489099.00929165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-1772871.2458720484</v>
      </c>
      <c r="L1752" s="444">
        <f t="shared" ca="1" si="114"/>
        <v>-427261970.25516367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-427261970.25516367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-1780258.2093965153</v>
      </c>
      <c r="L1753" s="444">
        <f t="shared" ca="1" si="114"/>
        <v>-429042228.46456021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-429042228.46456021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-1787675.9519356675</v>
      </c>
      <c r="L1754" s="444">
        <f t="shared" ca="1" si="114"/>
        <v>-430829904.41649586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-430829904.41649586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-1795124.6017353991</v>
      </c>
      <c r="L1755" s="444">
        <f t="shared" ca="1" si="114"/>
        <v>-432625029.01823127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-432625029.01823127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-1802604.2875759634</v>
      </c>
      <c r="L1756" s="444">
        <f t="shared" ca="1" si="114"/>
        <v>-434427633.30580723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-434427633.30580723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-1810115.1387741969</v>
      </c>
      <c r="L1757" s="444">
        <f t="shared" ca="1" si="114"/>
        <v>-436237748.44458145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-436237748.44458145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-1817657.2851857559</v>
      </c>
      <c r="L1758" s="444">
        <f t="shared" ca="1" si="114"/>
        <v>-438055405.7297672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-438055405.7297672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-1825230.8572073632</v>
      </c>
      <c r="L1759" s="444">
        <f t="shared" ca="1" si="114"/>
        <v>-439880636.58697456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-439880636.58697456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-1832835.9857790607</v>
      </c>
      <c r="L1760" s="444">
        <f t="shared" ca="1" si="114"/>
        <v>-441713472.57275361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-441713472.57275361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-1840472.8023864732</v>
      </c>
      <c r="L1761" s="444">
        <f t="shared" ca="1" si="114"/>
        <v>-443553945.37514007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-443553945.37514007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-1848141.4390630834</v>
      </c>
      <c r="L1762" s="444">
        <f t="shared" ca="1" si="114"/>
        <v>-445402086.81420314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-445402086.81420314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-1855842.028392513</v>
      </c>
      <c r="L1763" s="444">
        <f t="shared" ca="1" si="114"/>
        <v>-447257928.84259564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-447257928.84259564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-1863574.703510815</v>
      </c>
      <c r="L1764" s="444">
        <f t="shared" ca="1" si="114"/>
        <v>-449121503.54610646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-449121503.54610646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-1871339.5981087768</v>
      </c>
      <c r="L1765" s="444">
        <f t="shared" ca="1" si="114"/>
        <v>-450992843.14421523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-450992843.14421523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-1879136.8464342302</v>
      </c>
      <c r="L1766" s="444">
        <f t="shared" ca="1" si="114"/>
        <v>-452871979.99064946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-452871979.99064946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-1886966.5832943728</v>
      </c>
      <c r="L1767" s="444">
        <f t="shared" ca="1" si="114"/>
        <v>-454758946.57394385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-454758946.57394385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-1894828.9440580993</v>
      </c>
      <c r="L1768" s="444">
        <f t="shared" ca="1" si="114"/>
        <v>-456653775.51800197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-456653775.51800197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-1902724.0646583417</v>
      </c>
      <c r="L1769" s="444">
        <f t="shared" ca="1" si="114"/>
        <v>-458556499.58266032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-458556499.58266032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-1910652.081594418</v>
      </c>
      <c r="L1770" s="444">
        <f t="shared" ca="1" si="114"/>
        <v>-460467151.66425472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-460467151.66425472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-1918613.1319343948</v>
      </c>
      <c r="L1771" s="444">
        <f t="shared" ca="1" si="114"/>
        <v>-462385764.79618913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-462385764.79618913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-1926607.3533174549</v>
      </c>
      <c r="L1772" s="444">
        <f t="shared" ca="1" si="114"/>
        <v>-464312372.14950657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-464312372.14950657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-1934634.8839562773</v>
      </c>
      <c r="L1773" s="444">
        <f t="shared" ca="1" si="114"/>
        <v>-466247007.03346282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-466247007.03346282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-1942695.8626394283</v>
      </c>
      <c r="L1774" s="444">
        <f t="shared" ca="1" si="114"/>
        <v>-468189702.89610225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-468189702.89610225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-1950790.4287337596</v>
      </c>
      <c r="L1775" s="444">
        <f t="shared" ca="1" si="114"/>
        <v>-470140493.32483602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-470140493.32483602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-1958918.7221868166</v>
      </c>
      <c r="L1776" s="444">
        <f t="shared" ca="1" si="114"/>
        <v>-472099412.04702282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-472099412.04702282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-1967080.8835292615</v>
      </c>
      <c r="L1777" s="444">
        <f t="shared" ca="1" si="114"/>
        <v>-474066492.93055207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-474066492.93055207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-1975277.0538773003</v>
      </c>
      <c r="L1778" s="444">
        <f t="shared" ca="1" si="114"/>
        <v>-476041769.98442936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-476041769.98442936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-1983507.3749351222</v>
      </c>
      <c r="L1779" s="444">
        <f t="shared" ca="1" si="114"/>
        <v>-478025277.35936451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-478025277.35936451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-1991771.9889973518</v>
      </c>
      <c r="L1780" s="444">
        <f t="shared" ca="1" si="114"/>
        <v>-480017049.34836185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-480017049.34836185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-2000071.0389515078</v>
      </c>
      <c r="L1781" s="444">
        <f t="shared" ca="1" si="114"/>
        <v>-482017120.38731337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-482017120.38731337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-2008404.6682804723</v>
      </c>
      <c r="L1782" s="444">
        <f t="shared" ca="1" si="114"/>
        <v>-484025525.05559385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-484025525.05559385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-2016773.0210649746</v>
      </c>
      <c r="L1783" s="444">
        <f t="shared" ca="1" si="114"/>
        <v>-486042298.07665884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-486042298.07665884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-2025176.2419860784</v>
      </c>
      <c r="L1784" s="444">
        <f t="shared" ca="1" si="114"/>
        <v>-488067474.31864494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-488067474.31864494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-2033614.4763276873</v>
      </c>
      <c r="L1785" s="444">
        <f t="shared" ca="1" si="114"/>
        <v>-490101088.7949726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-490101088.7949726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-2042087.8699790526</v>
      </c>
      <c r="L1786" s="444">
        <f t="shared" ca="1" si="114"/>
        <v>-492143176.66495162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-492143176.66495162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-2050596.5694372985</v>
      </c>
      <c r="L1787" s="444">
        <f t="shared" ca="1" si="114"/>
        <v>-494193773.23438895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-494193773.23438895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-2059140.7218099539</v>
      </c>
      <c r="L1788" s="444">
        <f t="shared" ca="1" si="114"/>
        <v>-496252913.95619893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-496252913.95619893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-2067720.4748174958</v>
      </c>
      <c r="L1789" s="444">
        <f t="shared" ca="1" si="114"/>
        <v>-498320634.43101645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-498320634.43101645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-2076335.9767959015</v>
      </c>
      <c r="L1790" s="444">
        <f t="shared" ca="1" si="114"/>
        <v>-500396970.40781236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-500396970.40781236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-2084987.3766992181</v>
      </c>
      <c r="L1791" s="444">
        <f t="shared" ca="1" si="114"/>
        <v>-502481957.78451157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-502481957.78451157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-2093674.8241021314</v>
      </c>
      <c r="L1792" s="444">
        <f t="shared" ca="1" si="114"/>
        <v>-504575632.60861367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-504575632.60861367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-2102398.4692025566</v>
      </c>
      <c r="L1793" s="444">
        <f t="shared" ref="L1793:L2047" ca="1" si="119">I1793-J1793+K1793</f>
        <v>-506678031.07781625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-506678031.07781625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-2111158.4628242343</v>
      </c>
      <c r="L1794" s="444">
        <f t="shared" ca="1" si="119"/>
        <v>-508789189.54064047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-508789189.54064047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-2119954.9564193352</v>
      </c>
      <c r="L1795" s="444">
        <f t="shared" ca="1" si="119"/>
        <v>-510909144.49705982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-510909144.49705982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-2128788.1020710827</v>
      </c>
      <c r="L1796" s="444">
        <f t="shared" ca="1" si="119"/>
        <v>-513037932.59913093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-513037932.59913093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-2137658.0524963788</v>
      </c>
      <c r="L1797" s="444">
        <f t="shared" ca="1" si="119"/>
        <v>-515175590.6516273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-515175590.6516273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-2146564.9610484471</v>
      </c>
      <c r="L1798" s="444">
        <f t="shared" ca="1" si="119"/>
        <v>-517322155.61267573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-517322155.61267573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-2155508.9817194822</v>
      </c>
      <c r="L1799" s="444">
        <f t="shared" ca="1" si="119"/>
        <v>-519477664.59439522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-519477664.59439522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-2164490.2691433132</v>
      </c>
      <c r="L1800" s="444">
        <f t="shared" ca="1" si="119"/>
        <v>-521642154.8635385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-521642154.8635385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-2173508.9785980769</v>
      </c>
      <c r="L1801" s="444">
        <f t="shared" ca="1" si="119"/>
        <v>-523815663.84213656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-523815663.84213656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-2182565.2660089023</v>
      </c>
      <c r="L1802" s="444">
        <f t="shared" ca="1" si="119"/>
        <v>-525998229.10814548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-525998229.10814548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-2191659.2879506061</v>
      </c>
      <c r="L1803" s="444">
        <f t="shared" ca="1" si="119"/>
        <v>-528189888.39609611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-528189888.39609611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-2200791.2016504006</v>
      </c>
      <c r="L1804" s="444">
        <f t="shared" ca="1" si="119"/>
        <v>-530390679.59774649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-530390679.59774649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-2209961.1649906104</v>
      </c>
      <c r="L1805" s="444">
        <f t="shared" ca="1" si="119"/>
        <v>-532600640.7627371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-532600640.7627371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-2219169.3365114047</v>
      </c>
      <c r="L1806" s="444">
        <f t="shared" ca="1" si="119"/>
        <v>-534819810.09924853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-534819810.09924853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-2228415.8754135352</v>
      </c>
      <c r="L1807" s="444">
        <f t="shared" ca="1" si="119"/>
        <v>-537048225.97466207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-537048225.97466207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-2237700.9415610917</v>
      </c>
      <c r="L1808" s="444">
        <f t="shared" ca="1" si="119"/>
        <v>-539285926.91622317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-539285926.91622317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-2247024.6954842634</v>
      </c>
      <c r="L1809" s="444">
        <f t="shared" ca="1" si="119"/>
        <v>-541532951.61170745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-541532951.61170745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-2256387.2983821142</v>
      </c>
      <c r="L1810" s="444">
        <f t="shared" ca="1" si="119"/>
        <v>-543789338.91008961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-543789338.91008961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-2265788.9121253733</v>
      </c>
      <c r="L1811" s="444">
        <f t="shared" ca="1" si="119"/>
        <v>-546055127.82221496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-546055127.82221496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-2275229.699259229</v>
      </c>
      <c r="L1812" s="444">
        <f t="shared" ca="1" si="119"/>
        <v>-548330357.52147424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-548330357.52147424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-2284709.8230061429</v>
      </c>
      <c r="L1813" s="444">
        <f t="shared" ca="1" si="119"/>
        <v>-550615067.3444804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-550615067.3444804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-2294229.4472686681</v>
      </c>
      <c r="L1814" s="444">
        <f t="shared" ca="1" si="119"/>
        <v>-552909296.79174912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-552909296.79174912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-2303788.736632288</v>
      </c>
      <c r="L1815" s="444">
        <f t="shared" ca="1" si="119"/>
        <v>-555213085.52838147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-555213085.52838147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-2313387.8563682563</v>
      </c>
      <c r="L1816" s="444">
        <f t="shared" ca="1" si="119"/>
        <v>-557526473.38474977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-557526473.38474977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-2323026.9724364574</v>
      </c>
      <c r="L1817" s="444">
        <f t="shared" ca="1" si="119"/>
        <v>-559849500.3571862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-559849500.3571862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-2332706.2514882758</v>
      </c>
      <c r="L1818" s="444">
        <f t="shared" ca="1" si="119"/>
        <v>-562182206.60867453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-562182206.60867453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-2342425.860869477</v>
      </c>
      <c r="L1819" s="444">
        <f t="shared" ca="1" si="119"/>
        <v>-564524632.46954405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-564524632.46954405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-2352185.9686231003</v>
      </c>
      <c r="L1820" s="444">
        <f t="shared" ca="1" si="119"/>
        <v>-566876818.4381671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-566876818.4381671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-2361986.743492363</v>
      </c>
      <c r="L1821" s="444">
        <f t="shared" ca="1" si="119"/>
        <v>-569238805.18165946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-569238805.18165946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-2371828.3549235812</v>
      </c>
      <c r="L1822" s="444">
        <f t="shared" ca="1" si="119"/>
        <v>-571610633.53658307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-571610633.53658307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-2381710.973069096</v>
      </c>
      <c r="L1823" s="444">
        <f t="shared" ca="1" si="119"/>
        <v>-573992344.50965214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-573992344.50965214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-2391634.7687902171</v>
      </c>
      <c r="L1824" s="444">
        <f t="shared" ca="1" si="119"/>
        <v>-576383979.27844238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-576383979.27844238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-2401599.9136601766</v>
      </c>
      <c r="L1825" s="444">
        <f t="shared" ca="1" si="119"/>
        <v>-578785579.19210255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-578785579.19210255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-2411606.5799670941</v>
      </c>
      <c r="L1826" s="444">
        <f t="shared" ca="1" si="119"/>
        <v>-581197185.77206969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-581197185.77206969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-2421654.9407169572</v>
      </c>
      <c r="L1827" s="444">
        <f t="shared" ca="1" si="119"/>
        <v>-583618840.71278667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-583618840.71278667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-2431745.1696366109</v>
      </c>
      <c r="L1828" s="444">
        <f t="shared" ca="1" si="119"/>
        <v>-586050585.88242328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-586050585.88242328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-2441877.4411767637</v>
      </c>
      <c r="L1829" s="444">
        <f t="shared" ca="1" si="119"/>
        <v>-588492463.32360005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-588492463.32360005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-2452051.9305150001</v>
      </c>
      <c r="L1830" s="444">
        <f t="shared" ca="1" si="119"/>
        <v>-590944515.2541151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-590944515.2541151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-2462268.8135588127</v>
      </c>
      <c r="L1831" s="444">
        <f t="shared" ca="1" si="119"/>
        <v>-593406784.06767392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-593406784.06767392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-2472528.2669486413</v>
      </c>
      <c r="L1832" s="444">
        <f t="shared" ca="1" si="119"/>
        <v>-595879312.33462262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-595879312.33462262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-2482830.4680609275</v>
      </c>
      <c r="L1833" s="444">
        <f t="shared" ca="1" si="119"/>
        <v>-598362142.80268359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-598362142.80268359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-2493175.5950111817</v>
      </c>
      <c r="L1834" s="444">
        <f t="shared" ca="1" si="119"/>
        <v>-600855318.39769483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-600855318.39769483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-2503563.8266570619</v>
      </c>
      <c r="L1835" s="444">
        <f t="shared" ca="1" si="119"/>
        <v>-603358882.22435188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-603358882.22435188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-2513995.342601466</v>
      </c>
      <c r="L1836" s="444">
        <f t="shared" ca="1" si="119"/>
        <v>-605872877.5669533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-605872877.5669533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-2524470.3231956386</v>
      </c>
      <c r="L1837" s="444">
        <f t="shared" ca="1" si="119"/>
        <v>-608397347.890149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-608397347.890149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-2534988.9495422873</v>
      </c>
      <c r="L1838" s="444">
        <f t="shared" ca="1" si="119"/>
        <v>-610932336.83969128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-610932336.83969128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-2545551.4034987139</v>
      </c>
      <c r="L1839" s="444">
        <f t="shared" ca="1" si="119"/>
        <v>-613477888.24319005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-613477888.24319005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-2556157.8676799587</v>
      </c>
      <c r="L1840" s="444">
        <f t="shared" ca="1" si="119"/>
        <v>-616034046.11087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-616034046.11087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-2566808.5254619583</v>
      </c>
      <c r="L1841" s="444">
        <f t="shared" ca="1" si="119"/>
        <v>-618600854.63633192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-618600854.63633192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-2577503.5609847163</v>
      </c>
      <c r="L1842" s="444">
        <f t="shared" ca="1" si="119"/>
        <v>-621178358.19731665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-621178358.19731665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-2588243.1591554862</v>
      </c>
      <c r="L1843" s="444">
        <f t="shared" ca="1" si="119"/>
        <v>-623766601.35647213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-623766601.35647213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-2599027.5056519671</v>
      </c>
      <c r="L1844" s="444">
        <f t="shared" ca="1" si="119"/>
        <v>-626365628.86212409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-626365628.86212409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-2609856.786925517</v>
      </c>
      <c r="L1845" s="444">
        <f t="shared" ca="1" si="119"/>
        <v>-628975485.64904964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-628975485.64904964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-2620731.1902043736</v>
      </c>
      <c r="L1846" s="444">
        <f t="shared" ca="1" si="119"/>
        <v>-631596216.83925402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-631596216.83925402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-2631650.9034968917</v>
      </c>
      <c r="L1847" s="444">
        <f t="shared" ca="1" si="119"/>
        <v>-634227867.74275088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-634227867.74275088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-2642616.1155947954</v>
      </c>
      <c r="L1848" s="444">
        <f t="shared" ca="1" si="119"/>
        <v>-636870483.85834563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-636870483.85834563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-2653627.01607644</v>
      </c>
      <c r="L1849" s="444">
        <f t="shared" ca="1" si="119"/>
        <v>-639524110.87442207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-639524110.87442207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-2664683.7953100922</v>
      </c>
      <c r="L1850" s="444">
        <f t="shared" ca="1" si="119"/>
        <v>-642188794.66973221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-642188794.66973221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-2675786.6444572173</v>
      </c>
      <c r="L1851" s="444">
        <f t="shared" ca="1" si="119"/>
        <v>-644864581.31418943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-644864581.31418943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-2686935.7554757893</v>
      </c>
      <c r="L1852" s="444">
        <f t="shared" ca="1" si="119"/>
        <v>-647551517.06966519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-647551517.06966519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-2698131.3211236051</v>
      </c>
      <c r="L1853" s="444">
        <f t="shared" ca="1" si="119"/>
        <v>-650249648.39078879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-650249648.39078879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-2709373.5349616199</v>
      </c>
      <c r="L1854" s="444">
        <f t="shared" ca="1" si="119"/>
        <v>-652959021.92575037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-652959021.92575037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-2720662.5913572931</v>
      </c>
      <c r="L1855" s="444">
        <f t="shared" ca="1" si="119"/>
        <v>-655679684.51710773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-655679684.51710773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-2731998.6854879488</v>
      </c>
      <c r="L1856" s="444">
        <f t="shared" ca="1" si="119"/>
        <v>-658411683.20259571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-658411683.20259571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-2743382.0133441486</v>
      </c>
      <c r="L1857" s="444">
        <f t="shared" ca="1" si="119"/>
        <v>-661155065.21593988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-661155065.21593988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-2754812.7717330828</v>
      </c>
      <c r="L1858" s="444">
        <f t="shared" ca="1" si="119"/>
        <v>-663909877.98767292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-663909877.98767292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-2766291.1582819703</v>
      </c>
      <c r="L1859" s="444">
        <f t="shared" ca="1" si="119"/>
        <v>-666676169.14595485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-666676169.14595485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-2777817.3714414784</v>
      </c>
      <c r="L1860" s="444">
        <f t="shared" ca="1" si="119"/>
        <v>-669453986.51739633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-669453986.51739633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-2789391.6104891514</v>
      </c>
      <c r="L1861" s="444">
        <f t="shared" ca="1" si="119"/>
        <v>-672243378.12788546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-672243378.12788546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-2801014.0755328559</v>
      </c>
      <c r="L1862" s="444">
        <f t="shared" ca="1" si="119"/>
        <v>-675044392.20341837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-675044392.20341837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-2812684.967514243</v>
      </c>
      <c r="L1863" s="444">
        <f t="shared" ca="1" si="119"/>
        <v>-677857077.17093265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-677857077.17093265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-2824404.4882122194</v>
      </c>
      <c r="L1864" s="444">
        <f t="shared" ca="1" si="119"/>
        <v>-680681481.65914488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-680681481.65914488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-2836172.8402464371</v>
      </c>
      <c r="L1865" s="444">
        <f t="shared" ca="1" si="119"/>
        <v>-683517654.49939132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-683517654.49939132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-2847990.2270807973</v>
      </c>
      <c r="L1866" s="444">
        <f t="shared" ca="1" si="119"/>
        <v>-686365644.72647214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-686365644.72647214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-2859856.853026967</v>
      </c>
      <c r="L1867" s="444">
        <f t="shared" ca="1" si="119"/>
        <v>-689225501.57949913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-689225501.57949913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-2871772.9232479129</v>
      </c>
      <c r="L1868" s="444">
        <f t="shared" ca="1" si="119"/>
        <v>-692097274.50274706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-692097274.50274706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-2883738.6437614462</v>
      </c>
      <c r="L1869" s="444">
        <f t="shared" ca="1" si="119"/>
        <v>-694981013.14650846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-694981013.14650846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-2895754.2214437854</v>
      </c>
      <c r="L1870" s="444">
        <f t="shared" ca="1" si="119"/>
        <v>-697876767.36795223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-697876767.36795223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-2907819.8640331342</v>
      </c>
      <c r="L1871" s="444">
        <f t="shared" ca="1" si="119"/>
        <v>-700784587.23198533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-700784587.23198533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-2919935.7801332721</v>
      </c>
      <c r="L1872" s="444">
        <f t="shared" ca="1" si="119"/>
        <v>-703704523.01211858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-703704523.01211858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-2932102.1792171607</v>
      </c>
      <c r="L1873" s="444">
        <f t="shared" ca="1" si="119"/>
        <v>-706636625.1913358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-706636625.1913358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-2944319.2716305656</v>
      </c>
      <c r="L1874" s="444">
        <f t="shared" ca="1" si="119"/>
        <v>-709580944.46296632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-709580944.46296632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-2956587.2685956932</v>
      </c>
      <c r="L1875" s="444">
        <f t="shared" ca="1" si="119"/>
        <v>-712537531.73156202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-712537531.73156202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-2968906.3822148419</v>
      </c>
      <c r="L1876" s="444">
        <f t="shared" ca="1" si="119"/>
        <v>-715506438.1137768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-715506438.1137768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-2981276.8254740699</v>
      </c>
      <c r="L1877" s="444">
        <f t="shared" ca="1" si="119"/>
        <v>-718487714.93925083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-718487714.93925083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-2993698.8122468786</v>
      </c>
      <c r="L1878" s="444">
        <f t="shared" ca="1" si="119"/>
        <v>-721481413.75149775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-721481413.75149775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-3006172.5572979073</v>
      </c>
      <c r="L1879" s="444">
        <f t="shared" ca="1" si="119"/>
        <v>-724487586.30879569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-724487586.30879569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-3018698.2762866486</v>
      </c>
      <c r="L1880" s="444">
        <f t="shared" ca="1" si="119"/>
        <v>-727506284.58508229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-727506284.58508229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-3031276.1857711761</v>
      </c>
      <c r="L1881" s="444">
        <f t="shared" ca="1" si="119"/>
        <v>-730537560.77085352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-730537560.77085352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-3043906.5032118894</v>
      </c>
      <c r="L1882" s="444">
        <f t="shared" ca="1" si="119"/>
        <v>-733581467.27406538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-733581467.27406538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-3056589.4469752721</v>
      </c>
      <c r="L1883" s="444">
        <f t="shared" ca="1" si="119"/>
        <v>-736638056.72104061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-736638056.72104061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-3069325.2363376692</v>
      </c>
      <c r="L1884" s="444">
        <f t="shared" ca="1" si="119"/>
        <v>-739707381.95737827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-739707381.95737827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-3082114.0914890761</v>
      </c>
      <c r="L1885" s="444">
        <f t="shared" ca="1" si="119"/>
        <v>-742789496.04886734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-742789496.04886734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-3094956.2335369471</v>
      </c>
      <c r="L1886" s="444">
        <f t="shared" ca="1" si="119"/>
        <v>-745884452.2824043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-745884452.2824043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-3107851.8845100179</v>
      </c>
      <c r="L1887" s="444">
        <f t="shared" ca="1" si="119"/>
        <v>-748992304.16691434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-748992304.16691434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-3120801.2673621429</v>
      </c>
      <c r="L1888" s="444">
        <f t="shared" ca="1" si="119"/>
        <v>-752113105.43427646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-752113105.43427646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-3133804.6059761518</v>
      </c>
      <c r="L1889" s="444">
        <f t="shared" ca="1" si="119"/>
        <v>-755246910.04025257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-755246910.04025257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-3146862.1251677191</v>
      </c>
      <c r="L1890" s="444">
        <f t="shared" ca="1" si="119"/>
        <v>-758393772.16542029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-758393772.16542029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-3159974.0506892512</v>
      </c>
      <c r="L1891" s="444">
        <f t="shared" ca="1" si="119"/>
        <v>-761553746.21610951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-761553746.21610951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-3173140.6092337896</v>
      </c>
      <c r="L1892" s="444">
        <f t="shared" ca="1" si="119"/>
        <v>-764726886.82534325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-764726886.82534325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-3186362.0284389304</v>
      </c>
      <c r="L1893" s="444">
        <f t="shared" ca="1" si="119"/>
        <v>-767913248.85378218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-767913248.85378218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-3199638.5368907591</v>
      </c>
      <c r="L1894" s="444">
        <f t="shared" ca="1" si="119"/>
        <v>-771112887.39067292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-771112887.39067292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-3212970.3641278036</v>
      </c>
      <c r="L1895" s="444">
        <f t="shared" ca="1" si="119"/>
        <v>-774325857.75480068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-774325857.75480068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-3226357.7406450026</v>
      </c>
      <c r="L1896" s="444">
        <f t="shared" ca="1" si="119"/>
        <v>-777552215.49544573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-777552215.49544573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-3239800.8978976905</v>
      </c>
      <c r="L1897" s="444">
        <f t="shared" ca="1" si="119"/>
        <v>-780792016.39334345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-780792016.39334345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-3253300.0683055976</v>
      </c>
      <c r="L1898" s="444">
        <f t="shared" ca="1" si="119"/>
        <v>-784045316.46164906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-784045316.46164906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-3266855.4852568712</v>
      </c>
      <c r="L1899" s="444">
        <f t="shared" ca="1" si="119"/>
        <v>-787312171.94690597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-787312171.94690597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-3280467.3831121083</v>
      </c>
      <c r="L1900" s="444">
        <f t="shared" ca="1" si="119"/>
        <v>-790592639.33001804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-790592639.33001804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-3294135.9972084085</v>
      </c>
      <c r="L1901" s="444">
        <f t="shared" ca="1" si="119"/>
        <v>-793886775.3272264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-793886775.3272264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-3307861.5638634432</v>
      </c>
      <c r="L1902" s="444">
        <f t="shared" ca="1" si="119"/>
        <v>-797194636.8910898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-797194636.8910898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-3321644.3203795408</v>
      </c>
      <c r="L1903" s="444">
        <f t="shared" ca="1" si="119"/>
        <v>-800516281.21146929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-800516281.21146929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-3335484.5050477888</v>
      </c>
      <c r="L1904" s="444">
        <f t="shared" ca="1" si="119"/>
        <v>-803851765.71651709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-803851765.71651709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-3349382.3571521547</v>
      </c>
      <c r="L1905" s="444">
        <f t="shared" ca="1" si="119"/>
        <v>-807201148.0736692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-807201148.0736692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-3363338.1169736218</v>
      </c>
      <c r="L1906" s="444">
        <f t="shared" ca="1" si="119"/>
        <v>-810564486.19064283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-810564486.19064283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-3377352.025794345</v>
      </c>
      <c r="L1907" s="444">
        <f t="shared" ca="1" si="119"/>
        <v>-813941838.21643722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-813941838.21643722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-3391424.3259018217</v>
      </c>
      <c r="L1908" s="444">
        <f t="shared" ca="1" si="119"/>
        <v>-817333262.54233909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-817333262.54233909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-3405555.2605930795</v>
      </c>
      <c r="L1909" s="444">
        <f t="shared" ca="1" si="119"/>
        <v>-820738817.80293214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-820738817.80293214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-3419745.0741788838</v>
      </c>
      <c r="L1910" s="444">
        <f t="shared" ca="1" si="119"/>
        <v>-824158562.87711108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-824158562.87711108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-3433994.0119879628</v>
      </c>
      <c r="L1911" s="444">
        <f t="shared" ca="1" si="119"/>
        <v>-827592556.889099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-827592556.889099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-3448302.320371246</v>
      </c>
      <c r="L1912" s="444">
        <f t="shared" ca="1" si="119"/>
        <v>-831040859.20947027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-831040859.20947027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-3462670.2467061263</v>
      </c>
      <c r="L1913" s="444">
        <f t="shared" ca="1" si="119"/>
        <v>-834503529.4561764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-834503529.4561764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-3477098.0394007349</v>
      </c>
      <c r="L1914" s="444">
        <f t="shared" ca="1" si="119"/>
        <v>-837980627.4955771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-837980627.4955771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-3491585.9478982375</v>
      </c>
      <c r="L1915" s="444">
        <f t="shared" ca="1" si="119"/>
        <v>-841472213.44347537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-841472213.44347537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-3506134.2226811475</v>
      </c>
      <c r="L1916" s="444">
        <f t="shared" ca="1" si="119"/>
        <v>-844978347.66615653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-844978347.66615653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-3520743.1152756521</v>
      </c>
      <c r="L1917" s="444">
        <f t="shared" ca="1" si="119"/>
        <v>-848499090.78143215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-848499090.78143215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-3535412.8782559671</v>
      </c>
      <c r="L1918" s="444">
        <f t="shared" ca="1" si="119"/>
        <v>-852034503.65968812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-852034503.65968812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-3550143.7652487005</v>
      </c>
      <c r="L1919" s="444">
        <f t="shared" ca="1" si="119"/>
        <v>-855584647.42493677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-855584647.42493677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-3564936.0309372363</v>
      </c>
      <c r="L1920" s="444">
        <f t="shared" ca="1" si="119"/>
        <v>-859149583.45587397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-859149583.45587397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-3579789.931066141</v>
      </c>
      <c r="L1921" s="444">
        <f t="shared" ca="1" si="119"/>
        <v>-862729373.38694012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-862729373.38694012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-3594705.7224455844</v>
      </c>
      <c r="L1922" s="444">
        <f t="shared" ca="1" si="119"/>
        <v>-866324079.10938573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-866324079.10938573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-3609683.662955774</v>
      </c>
      <c r="L1923" s="444">
        <f t="shared" ca="1" si="119"/>
        <v>-869933762.77234149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-869933762.77234149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-3624724.0115514235</v>
      </c>
      <c r="L1924" s="444">
        <f t="shared" ca="1" si="119"/>
        <v>-873558486.78389287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-873558486.78389287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-3639827.0282662204</v>
      </c>
      <c r="L1925" s="444">
        <f t="shared" ca="1" si="119"/>
        <v>-877198313.81215906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-877198313.81215906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-3654992.9742173292</v>
      </c>
      <c r="L1926" s="444">
        <f t="shared" ca="1" si="119"/>
        <v>-880853306.78637636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-880853306.78637636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-3670222.1116099018</v>
      </c>
      <c r="L1927" s="444">
        <f t="shared" ca="1" si="119"/>
        <v>-884523528.89798629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-884523528.89798629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-3685514.7037416096</v>
      </c>
      <c r="L1928" s="444">
        <f t="shared" ca="1" si="119"/>
        <v>-888209043.60172784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-888209043.60172784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-3700871.0150071988</v>
      </c>
      <c r="L1929" s="444">
        <f t="shared" ca="1" si="119"/>
        <v>-891909914.6167351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-891909914.6167351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-3716291.310903063</v>
      </c>
      <c r="L1930" s="444">
        <f t="shared" ca="1" si="119"/>
        <v>-895626205.92763817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-895626205.92763817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-3731775.8580318252</v>
      </c>
      <c r="L1931" s="444">
        <f t="shared" ca="1" si="119"/>
        <v>-899357981.78567004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-899357981.78567004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-3747324.9241069583</v>
      </c>
      <c r="L1932" s="444">
        <f t="shared" ca="1" si="119"/>
        <v>-903105306.709777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-903105306.709777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-3762938.777957404</v>
      </c>
      <c r="L1933" s="444">
        <f t="shared" ca="1" si="119"/>
        <v>-906868245.48773444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-906868245.48773444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-3778617.6895322264</v>
      </c>
      <c r="L1934" s="444">
        <f t="shared" ca="1" si="119"/>
        <v>-910646863.17726672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-910646863.17726672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-3794361.9299052772</v>
      </c>
      <c r="L1935" s="444">
        <f t="shared" ca="1" si="119"/>
        <v>-914441225.10717201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-914441225.10717201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-3810171.771279884</v>
      </c>
      <c r="L1936" s="444">
        <f t="shared" ca="1" si="119"/>
        <v>-918251396.87845194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-918251396.87845194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-3826047.4869935503</v>
      </c>
      <c r="L1937" s="444">
        <f t="shared" ca="1" si="119"/>
        <v>-922077444.36544549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-922077444.36544549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-3841989.3515226897</v>
      </c>
      <c r="L1938" s="444">
        <f t="shared" ca="1" si="119"/>
        <v>-925919433.71696818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-925919433.71696818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-3857997.6404873673</v>
      </c>
      <c r="L1939" s="444">
        <f t="shared" ca="1" si="119"/>
        <v>-929777431.35745549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-929777431.35745549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-3874072.630656064</v>
      </c>
      <c r="L1940" s="444">
        <f t="shared" ca="1" si="119"/>
        <v>-933651503.98811162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-933651503.98811162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-3890214.5999504644</v>
      </c>
      <c r="L1941" s="444">
        <f t="shared" ca="1" si="119"/>
        <v>-937541718.58806205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-937541718.58806205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-3906423.8274502591</v>
      </c>
      <c r="L1942" s="444">
        <f t="shared" ca="1" si="119"/>
        <v>-941448142.41551232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-941448142.41551232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-3922700.5933979684</v>
      </c>
      <c r="L1943" s="444">
        <f t="shared" ca="1" si="119"/>
        <v>-945370843.0089103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-945370843.0089103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-3939045.1792037925</v>
      </c>
      <c r="L1944" s="444">
        <f t="shared" ca="1" si="119"/>
        <v>-949309888.18811405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-949309888.18811405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-3955457.8674504752</v>
      </c>
      <c r="L1945" s="444">
        <f t="shared" ca="1" si="119"/>
        <v>-953265346.05556452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-953265346.05556452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-3971938.9418981853</v>
      </c>
      <c r="L1946" s="444">
        <f t="shared" ca="1" si="119"/>
        <v>-957237284.99746275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-957237284.99746275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-3988488.6874894281</v>
      </c>
      <c r="L1947" s="444">
        <f t="shared" ca="1" si="119"/>
        <v>-961225773.68495214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-961225773.68495214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-4005107.390353967</v>
      </c>
      <c r="L1948" s="444">
        <f t="shared" ca="1" si="119"/>
        <v>-965230881.07530606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-965230881.07530606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-4021795.3378137751</v>
      </c>
      <c r="L1949" s="444">
        <f t="shared" ca="1" si="119"/>
        <v>-969252676.41311979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-969252676.41311979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-4038552.8183879997</v>
      </c>
      <c r="L1950" s="444">
        <f t="shared" ca="1" si="119"/>
        <v>-973291229.23150778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-973291229.23150778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-4055380.1217979486</v>
      </c>
      <c r="L1951" s="444">
        <f t="shared" ca="1" si="119"/>
        <v>-977346609.3533057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-977346609.3533057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-4072277.5389721072</v>
      </c>
      <c r="L1952" s="444">
        <f t="shared" ca="1" si="119"/>
        <v>-981418886.89227784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-981418886.89227784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-4089245.3620511577</v>
      </c>
      <c r="L1953" s="444">
        <f t="shared" ca="1" si="119"/>
        <v>-985508132.25432897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-985508132.25432897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-4106283.8843930373</v>
      </c>
      <c r="L1954" s="444">
        <f t="shared" ca="1" si="119"/>
        <v>-989614416.13872206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-989614416.13872206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-4123393.4005780085</v>
      </c>
      <c r="L1955" s="444">
        <f t="shared" ca="1" si="119"/>
        <v>-993737809.53930008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-993737809.53930008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-4140574.2064137501</v>
      </c>
      <c r="L1956" s="444">
        <f t="shared" ca="1" si="119"/>
        <v>-997878383.74571383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-997878383.74571383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-4157826.5989404744</v>
      </c>
      <c r="L1957" s="444">
        <f t="shared" ca="1" si="119"/>
        <v>-1002036210.3446543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-1002036210.3446543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-4175150.8764360603</v>
      </c>
      <c r="L1958" s="444">
        <f t="shared" ca="1" si="119"/>
        <v>-1006211361.2210904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-1006211361.2210904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-4192547.3384212102</v>
      </c>
      <c r="L1959" s="444">
        <f t="shared" ca="1" si="119"/>
        <v>-1010403908.5595117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-1010403908.5595117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-4210016.2856646311</v>
      </c>
      <c r="L1960" s="444">
        <f t="shared" ca="1" si="119"/>
        <v>-1014613924.8451763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-1014613924.8451763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-4227558.0201882347</v>
      </c>
      <c r="L1961" s="444">
        <f t="shared" ca="1" si="119"/>
        <v>-1018841482.8653646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-1018841482.8653646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-4245172.845272352</v>
      </c>
      <c r="L1962" s="444">
        <f t="shared" ca="1" si="119"/>
        <v>-1023086655.7106369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-1023086655.7106369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-4262861.0654609865</v>
      </c>
      <c r="L1963" s="444">
        <f t="shared" ca="1" si="119"/>
        <v>-1027349516.7760979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-1027349516.7760979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-4280622.9865670744</v>
      </c>
      <c r="L1964" s="444">
        <f t="shared" ca="1" si="119"/>
        <v>-1031630139.7626649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-1031630139.7626649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-4298458.91567777</v>
      </c>
      <c r="L1965" s="444">
        <f t="shared" ca="1" si="119"/>
        <v>-1035928598.6783427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-1035928598.6783427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-4316369.1611597613</v>
      </c>
      <c r="L1966" s="444">
        <f t="shared" ca="1" si="119"/>
        <v>-1040244967.8395025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-1040244967.8395025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-4334354.0326645933</v>
      </c>
      <c r="L1967" s="444">
        <f t="shared" ca="1" si="119"/>
        <v>-1044579321.872167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-1044579321.872167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-4352413.8411340294</v>
      </c>
      <c r="L1968" s="444">
        <f t="shared" ca="1" si="119"/>
        <v>-1048931735.7133011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-1048931735.7133011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-4370548.8988054208</v>
      </c>
      <c r="L1969" s="444">
        <f t="shared" ca="1" si="119"/>
        <v>-1053302284.6121064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-1053302284.6121064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-4388759.5192171102</v>
      </c>
      <c r="L1970" s="444">
        <f t="shared" ca="1" si="119"/>
        <v>-1057691044.1313236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-1057691044.1313236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-4407046.0172138484</v>
      </c>
      <c r="L1971" s="444">
        <f t="shared" ca="1" si="119"/>
        <v>-1062098090.1485374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-1062098090.1485374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-4425408.7089522388</v>
      </c>
      <c r="L1972" s="444">
        <f t="shared" ca="1" si="119"/>
        <v>-1066523498.8574896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-1066523498.8574896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-4443847.911906207</v>
      </c>
      <c r="L1973" s="444">
        <f t="shared" ca="1" si="119"/>
        <v>-1070967346.7693958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-1070967346.7693958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-4462363.9448724817</v>
      </c>
      <c r="L1974" s="444">
        <f t="shared" ca="1" si="119"/>
        <v>-1075429710.7142682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-1075429710.7142682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-4480957.1279761177</v>
      </c>
      <c r="L1975" s="444">
        <f t="shared" ca="1" si="119"/>
        <v>-1079910667.8422444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-1079910667.8422444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-4499627.7826760178</v>
      </c>
      <c r="L1976" s="444">
        <f t="shared" ca="1" si="119"/>
        <v>-1084410295.6249204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-1084410295.6249204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-4518376.2317705015</v>
      </c>
      <c r="L1977" s="444">
        <f t="shared" ca="1" si="119"/>
        <v>-1088928671.8566909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-1088928671.8566909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-4537202.7994028786</v>
      </c>
      <c r="L1978" s="444">
        <f t="shared" ca="1" si="119"/>
        <v>-1093465874.6560938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-1093465874.6560938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-4556107.8110670578</v>
      </c>
      <c r="L1979" s="444">
        <f t="shared" ca="1" si="119"/>
        <v>-1098021982.4671609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-1098021982.4671609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-4575091.5936131701</v>
      </c>
      <c r="L1980" s="444">
        <f t="shared" ca="1" si="119"/>
        <v>-1102597074.0607741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-1102597074.0607741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-4594154.4752532253</v>
      </c>
      <c r="L1981" s="444">
        <f t="shared" ca="1" si="119"/>
        <v>-1107191228.5360274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-1107191228.5360274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-4613296.7855667807</v>
      </c>
      <c r="L1982" s="444">
        <f t="shared" ca="1" si="119"/>
        <v>-1111804525.3215942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-1111804525.3215942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-4632518.8555066427</v>
      </c>
      <c r="L1983" s="444">
        <f t="shared" ca="1" si="119"/>
        <v>-1116437044.1771009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-1116437044.1771009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-4651821.017404587</v>
      </c>
      <c r="L1984" s="444">
        <f t="shared" ca="1" si="119"/>
        <v>-1121088865.1945055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-1121088865.1945055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-4671203.6049771057</v>
      </c>
      <c r="L1985" s="444">
        <f t="shared" ca="1" si="119"/>
        <v>-1125760068.7994826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-1125760068.7994826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-4690666.9533311771</v>
      </c>
      <c r="L1986" s="444">
        <f t="shared" ca="1" si="119"/>
        <v>-1130450735.7528138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-1130450735.7528138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-4710211.3989700573</v>
      </c>
      <c r="L1987" s="444">
        <f t="shared" ca="1" si="119"/>
        <v>-1135160947.1517839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-1135160947.1517839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-4729837.2797991</v>
      </c>
      <c r="L1988" s="444">
        <f t="shared" ca="1" si="119"/>
        <v>-1139890784.4315829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-1139890784.4315829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-4749544.9351315955</v>
      </c>
      <c r="L1989" s="444">
        <f t="shared" ca="1" si="119"/>
        <v>-1144640329.3667145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-1144640329.3667145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-4769334.7056946438</v>
      </c>
      <c r="L1990" s="444">
        <f t="shared" ca="1" si="119"/>
        <v>-1149409664.0724092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-1149409664.0724092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-4789206.9336350383</v>
      </c>
      <c r="L1991" s="444">
        <f t="shared" ca="1" si="119"/>
        <v>-1154198871.0060441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-1154198871.0060441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-4809161.9625251843</v>
      </c>
      <c r="L1992" s="444">
        <f t="shared" ca="1" si="119"/>
        <v>-1159008032.9685693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-1159008032.9685693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-4829200.1373690385</v>
      </c>
      <c r="L1993" s="444">
        <f t="shared" ca="1" si="119"/>
        <v>-1163837233.1059384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-1163837233.1059384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-4849321.8046080768</v>
      </c>
      <c r="L1994" s="444">
        <f t="shared" ca="1" si="119"/>
        <v>-1168686554.9105465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-1168686554.9105465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-4869527.3121272773</v>
      </c>
      <c r="L1995" s="444">
        <f t="shared" ca="1" si="119"/>
        <v>-1173556082.2226739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-1173556082.2226739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-4889817.0092611415</v>
      </c>
      <c r="L1996" s="444">
        <f t="shared" ca="1" si="119"/>
        <v>-1178445899.231935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-1178445899.231935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-4910191.2467997288</v>
      </c>
      <c r="L1997" s="444">
        <f t="shared" ca="1" si="119"/>
        <v>-1183356090.4787347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-1183356090.4787347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-4930650.3769947281</v>
      </c>
      <c r="L1998" s="444">
        <f t="shared" ca="1" si="119"/>
        <v>-1188286740.8557293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-1188286740.8557293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-4951194.7535655387</v>
      </c>
      <c r="L1999" s="444">
        <f t="shared" ca="1" si="119"/>
        <v>-1193237935.6092949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-1193237935.6092949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-4971824.7317053955</v>
      </c>
      <c r="L2000" s="444">
        <f t="shared" ca="1" si="119"/>
        <v>-1198209760.3410003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-1198209760.3410003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-4992540.6680875011</v>
      </c>
      <c r="L2001" s="444">
        <f t="shared" ca="1" si="119"/>
        <v>-1203202301.0090878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-1203202301.0090878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-5013342.9208711991</v>
      </c>
      <c r="L2002" s="444">
        <f t="shared" ca="1" si="119"/>
        <v>-1208215643.9299591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-1208215643.9299591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-5034231.8497081622</v>
      </c>
      <c r="L2003" s="444">
        <f t="shared" ca="1" si="119"/>
        <v>-1213249875.7796671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-1213249875.7796671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-5055207.8157486133</v>
      </c>
      <c r="L2004" s="444">
        <f t="shared" ca="1" si="119"/>
        <v>-1218305083.5954158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-1218305083.5954158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-5076271.1816475661</v>
      </c>
      <c r="L2005" s="444">
        <f t="shared" ca="1" si="119"/>
        <v>-1223381354.7770634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-1223381354.7770634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-5097422.311571097</v>
      </c>
      <c r="L2006" s="444">
        <f t="shared" ca="1" si="119"/>
        <v>-1228478777.0886345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-1228478777.0886345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-5118661.5712026432</v>
      </c>
      <c r="L2007" s="444">
        <f t="shared" ca="1" si="119"/>
        <v>-1233597438.6598372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-1233597438.6598372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-5139989.3277493222</v>
      </c>
      <c r="L2008" s="444">
        <f t="shared" ca="1" si="119"/>
        <v>-1238737427.9875865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-1238737427.9875865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-5161405.9499482773</v>
      </c>
      <c r="L2009" s="444">
        <f t="shared" ca="1" si="119"/>
        <v>-1243898833.9375348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-1243898833.9375348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-5182911.8080730615</v>
      </c>
      <c r="L2010" s="444">
        <f t="shared" ca="1" si="119"/>
        <v>-1249081745.7456079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-1249081745.7456079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-5204507.2739400323</v>
      </c>
      <c r="L2011" s="444">
        <f t="shared" ca="1" si="119"/>
        <v>-1254286253.0195479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-1254286253.0195479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-5226192.720914783</v>
      </c>
      <c r="L2012" s="444">
        <f t="shared" ca="1" si="119"/>
        <v>-1259512445.7404628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-1259512445.7404628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-5247968.5239185952</v>
      </c>
      <c r="L2013" s="444">
        <f t="shared" ca="1" si="119"/>
        <v>-1264760414.2643814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-1264760414.2643814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-5269835.0594349224</v>
      </c>
      <c r="L2014" s="444">
        <f t="shared" ca="1" si="119"/>
        <v>-1270030249.3238163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-1270030249.3238163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-5291792.7055159016</v>
      </c>
      <c r="L2015" s="444">
        <f t="shared" ca="1" si="119"/>
        <v>-1275322042.0293322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-1275322042.0293322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-5313841.8417888843</v>
      </c>
      <c r="L2016" s="444">
        <f t="shared" ca="1" si="119"/>
        <v>-1280635883.8711209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-1280635883.8711209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-5335982.8494630037</v>
      </c>
      <c r="L2017" s="444">
        <f t="shared" ca="1" si="119"/>
        <v>-1285971866.7205839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-1285971866.7205839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-5358216.1113357665</v>
      </c>
      <c r="L2018" s="444">
        <f t="shared" ca="1" si="119"/>
        <v>-1291330082.8319197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-1291330082.8319197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-5380542.0117996652</v>
      </c>
      <c r="L2019" s="444">
        <f t="shared" ca="1" si="119"/>
        <v>-1296710624.8437192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-1296710624.8437192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-5402960.9368488304</v>
      </c>
      <c r="L2020" s="444">
        <f t="shared" ca="1" si="119"/>
        <v>-1302113585.7805681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-1302113585.7805681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-5425473.2740857005</v>
      </c>
      <c r="L2021" s="444">
        <f t="shared" ca="1" si="119"/>
        <v>-1307539059.0546539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-1307539059.0546539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-5448079.4127277248</v>
      </c>
      <c r="L2022" s="444">
        <f t="shared" ca="1" si="119"/>
        <v>-1312987138.4673817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-1312987138.4673817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-5470779.7436140906</v>
      </c>
      <c r="L2023" s="444">
        <f t="shared" ca="1" si="119"/>
        <v>-1318457918.2109959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-1318457918.2109959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-5493574.6592124831</v>
      </c>
      <c r="L2024" s="444">
        <f t="shared" ca="1" si="119"/>
        <v>-1323951492.8702085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-1323951492.8702085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-5516464.5536258686</v>
      </c>
      <c r="L2025" s="444">
        <f t="shared" ca="1" si="119"/>
        <v>-1329467957.4238343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-1329467957.4238343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-5539449.8225993095</v>
      </c>
      <c r="L2026" s="444">
        <f t="shared" ca="1" si="119"/>
        <v>-1335007407.2464337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-1335007407.2464337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-5562530.8635268072</v>
      </c>
      <c r="L2027" s="444">
        <f t="shared" ca="1" si="119"/>
        <v>-1340569938.1099606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-1340569938.1099606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-5585708.075458169</v>
      </c>
      <c r="L2028" s="444">
        <f t="shared" ca="1" si="119"/>
        <v>-1346155646.1854186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-1346155646.1854186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-5608981.8591059111</v>
      </c>
      <c r="L2029" s="444">
        <f t="shared" ca="1" si="119"/>
        <v>-1351764628.0445244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-1351764628.0445244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-5632352.6168521848</v>
      </c>
      <c r="L2030" s="444">
        <f t="shared" ca="1" si="119"/>
        <v>-1357396980.6613767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-1357396980.6613767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-5655820.752755736</v>
      </c>
      <c r="L2031" s="444">
        <f t="shared" ca="1" si="119"/>
        <v>-1363052801.4141324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-1363052801.4141324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-5679386.6725588851</v>
      </c>
      <c r="L2032" s="444">
        <f t="shared" ca="1" si="119"/>
        <v>-1368732188.0866911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-1368732188.0866911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-5703050.7836945467</v>
      </c>
      <c r="L2033" s="444">
        <f t="shared" ca="1" si="119"/>
        <v>-1374435238.8703856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-1374435238.8703856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-5726813.4952932736</v>
      </c>
      <c r="L2034" s="444">
        <f t="shared" ca="1" si="119"/>
        <v>-1380162052.365679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-1380162052.365679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-5750675.2181903291</v>
      </c>
      <c r="L2035" s="444">
        <f t="shared" ca="1" si="119"/>
        <v>-1385912727.5838695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-1385912727.5838695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-5774636.3649327895</v>
      </c>
      <c r="L2036" s="444">
        <f t="shared" ca="1" si="119"/>
        <v>-1391687363.9488022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-1391687363.9488022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-5798697.3497866755</v>
      </c>
      <c r="L2037" s="444">
        <f t="shared" ca="1" si="119"/>
        <v>-1397486061.298589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-1397486061.298589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-5822858.5887441207</v>
      </c>
      <c r="L2038" s="444">
        <f t="shared" ca="1" si="119"/>
        <v>-1403308919.8873332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-1403308919.8873332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-5847120.4995305547</v>
      </c>
      <c r="L2039" s="444">
        <f t="shared" ca="1" si="119"/>
        <v>-1409156040.3868637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-1409156040.3868637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-5871483.5016119322</v>
      </c>
      <c r="L2040" s="444">
        <f t="shared" ca="1" si="119"/>
        <v>-1415027523.8884757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-1415027523.8884757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-5895948.0162019823</v>
      </c>
      <c r="L2041" s="444">
        <f t="shared" ca="1" si="119"/>
        <v>-1420923471.9046776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-1420923471.9046776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-5920514.4662694903</v>
      </c>
      <c r="L2042" s="444">
        <f t="shared" ca="1" si="119"/>
        <v>-1426843986.3709471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-1426843986.3709471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-5945183.2765456131</v>
      </c>
      <c r="L2043" s="444">
        <f t="shared" ca="1" si="119"/>
        <v>-1432789169.6474926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-1432789169.6474926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-5969954.8735312195</v>
      </c>
      <c r="L2044" s="444">
        <f t="shared" ca="1" si="119"/>
        <v>-1438759124.5210238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-1438759124.5210238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-5994829.6855042651</v>
      </c>
      <c r="L2045" s="444">
        <f t="shared" ca="1" si="119"/>
        <v>-1444753954.2065279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-1444753954.2065279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-6019808.1425271994</v>
      </c>
      <c r="L2046" s="444">
        <f t="shared" ca="1" si="119"/>
        <v>-1450773762.3490551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-1450773762.3490551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-6044890.676454396</v>
      </c>
      <c r="L2047" s="444">
        <f t="shared" ca="1" si="119"/>
        <v>-1456818653.0255094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-1456818653.0255094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-6070077.7209396223</v>
      </c>
      <c r="L2048" s="444">
        <f t="shared" ref="L2048:L2302" ca="1" si="124">I2048-J2048+K2048</f>
        <v>-1462888730.746449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-1462888730.746449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-6095369.7114435378</v>
      </c>
      <c r="L2049" s="444">
        <f t="shared" ca="1" si="124"/>
        <v>-1468984100.4578924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-1468984100.4578924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-6120767.0852412181</v>
      </c>
      <c r="L2050" s="444">
        <f t="shared" ca="1" si="124"/>
        <v>-1475104867.5431337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-1475104867.5431337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-6146270.2814297238</v>
      </c>
      <c r="L2051" s="444">
        <f t="shared" ca="1" si="124"/>
        <v>-1481251137.8245635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-1481251137.8245635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-6171879.7409356814</v>
      </c>
      <c r="L2052" s="444">
        <f t="shared" ca="1" si="124"/>
        <v>-1487423017.5654991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-1487423017.5654991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-6197595.9065229129</v>
      </c>
      <c r="L2053" s="444">
        <f t="shared" ca="1" si="124"/>
        <v>-1493620613.4720221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-1493620613.4720221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-6223419.2228000918</v>
      </c>
      <c r="L2054" s="444">
        <f t="shared" ca="1" si="124"/>
        <v>-1499844032.6948221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-1499844032.6948221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-6249350.1362284254</v>
      </c>
      <c r="L2055" s="444">
        <f t="shared" ca="1" si="124"/>
        <v>-1506093382.8310504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-1506093382.8310504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-6275389.0951293763</v>
      </c>
      <c r="L2056" s="444">
        <f t="shared" ca="1" si="124"/>
        <v>-1512368771.9261799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-1512368771.9261799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-6301536.5496924166</v>
      </c>
      <c r="L2057" s="444">
        <f t="shared" ca="1" si="124"/>
        <v>-1518670308.4758723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-1518670308.4758723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-6327792.9519828008</v>
      </c>
      <c r="L2058" s="444">
        <f t="shared" ca="1" si="124"/>
        <v>-1524998101.427855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-1524998101.427855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-6354158.7559493957</v>
      </c>
      <c r="L2059" s="444">
        <f t="shared" ca="1" si="124"/>
        <v>-1531352260.1838045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-1531352260.1838045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-6380634.4174325187</v>
      </c>
      <c r="L2060" s="444">
        <f t="shared" ca="1" si="124"/>
        <v>-1537732894.6012371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-1537732894.6012371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-6407220.394171821</v>
      </c>
      <c r="L2061" s="444">
        <f t="shared" ca="1" si="124"/>
        <v>-1544140114.9954088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-1544140114.9954088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-6433917.1458142027</v>
      </c>
      <c r="L2062" s="444">
        <f t="shared" ca="1" si="124"/>
        <v>-1550574032.141223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-1550574032.141223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-6460725.133921762</v>
      </c>
      <c r="L2063" s="444">
        <f t="shared" ca="1" si="124"/>
        <v>-1557034757.2751448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-1557034757.2751448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-6487644.8219797704</v>
      </c>
      <c r="L2064" s="444">
        <f t="shared" ca="1" si="124"/>
        <v>-1563522402.0971246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-1563522402.0971246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-6514676.6754046855</v>
      </c>
      <c r="L2065" s="444">
        <f t="shared" ca="1" si="124"/>
        <v>-1570037078.7725294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-1570037078.7725294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-6541821.1615522057</v>
      </c>
      <c r="L2066" s="444">
        <f t="shared" ca="1" si="124"/>
        <v>-1576578899.9340816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-1576578899.9340816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-6569078.7497253399</v>
      </c>
      <c r="L2067" s="444">
        <f t="shared" ca="1" si="124"/>
        <v>-1583147978.6838069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-1583147978.6838069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-6596449.9111825284</v>
      </c>
      <c r="L2068" s="444">
        <f t="shared" ca="1" si="124"/>
        <v>-1589744428.5949895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-1589744428.5949895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-6623935.1191457901</v>
      </c>
      <c r="L2069" s="444">
        <f t="shared" ca="1" si="124"/>
        <v>-1596368363.7141354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-1596368363.7141354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-6651534.8488088977</v>
      </c>
      <c r="L2070" s="444">
        <f t="shared" ca="1" si="124"/>
        <v>-1603019898.5629444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-1603019898.5629444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-6679249.5773456013</v>
      </c>
      <c r="L2071" s="444">
        <f t="shared" ca="1" si="124"/>
        <v>-1609699148.14029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-1609699148.14029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-6707079.783917875</v>
      </c>
      <c r="L2072" s="444">
        <f t="shared" ca="1" si="124"/>
        <v>-1616406227.9242079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-1616406227.9242079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-6735025.9496841999</v>
      </c>
      <c r="L2073" s="444">
        <f t="shared" ca="1" si="124"/>
        <v>-1623141253.8738921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-1623141253.8738921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-6763088.5578078832</v>
      </c>
      <c r="L2074" s="444">
        <f t="shared" ca="1" si="124"/>
        <v>-1629904342.4317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-1629904342.4317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-6791268.0934654167</v>
      </c>
      <c r="L2075" s="444">
        <f t="shared" ca="1" si="124"/>
        <v>-1636695610.5251653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-1636695610.5251653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-6819565.043854855</v>
      </c>
      <c r="L2076" s="444">
        <f t="shared" ca="1" si="124"/>
        <v>-1643515175.5690203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-1643515175.5690203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-6847979.8982042512</v>
      </c>
      <c r="L2077" s="444">
        <f t="shared" ca="1" si="124"/>
        <v>-1650363155.4672246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-1650363155.4672246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-6876513.1477801027</v>
      </c>
      <c r="L2078" s="444">
        <f t="shared" ca="1" si="124"/>
        <v>-1657239668.6150048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-1657239668.6150048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-6905165.2858958533</v>
      </c>
      <c r="L2079" s="444">
        <f t="shared" ca="1" si="124"/>
        <v>-1664144833.9009006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-1664144833.9009006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-6933936.8079204187</v>
      </c>
      <c r="L2080" s="444">
        <f t="shared" ca="1" si="124"/>
        <v>-1671078770.7088211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-1671078770.7088211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-6962828.2112867543</v>
      </c>
      <c r="L2081" s="444">
        <f t="shared" ca="1" si="124"/>
        <v>-1678041598.9201078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-1678041598.9201078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-6991839.9955004491</v>
      </c>
      <c r="L2082" s="444">
        <f t="shared" ca="1" si="124"/>
        <v>-1685033438.9156084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-1685033438.9156084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-7020972.6621483695</v>
      </c>
      <c r="L2083" s="444">
        <f t="shared" ca="1" si="124"/>
        <v>-1692054411.5777569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-1692054411.5777569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-7050226.7149073211</v>
      </c>
      <c r="L2084" s="444">
        <f t="shared" ca="1" si="124"/>
        <v>-1699104638.2926643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-1699104638.2926643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-7079602.6595527679</v>
      </c>
      <c r="L2085" s="444">
        <f t="shared" ca="1" si="124"/>
        <v>-1706184240.9522171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-1706184240.9522171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-7109101.0039675711</v>
      </c>
      <c r="L2086" s="444">
        <f t="shared" ca="1" si="124"/>
        <v>-1713293341.9561846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-1713293341.9561846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-7138722.2581507685</v>
      </c>
      <c r="L2087" s="444">
        <f t="shared" ca="1" si="124"/>
        <v>-1720432064.2143354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-1720432064.2143354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-7168466.9342263965</v>
      </c>
      <c r="L2088" s="444">
        <f t="shared" ca="1" si="124"/>
        <v>-1727600531.148562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-1727600531.148562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-7198335.5464523416</v>
      </c>
      <c r="L2089" s="444">
        <f t="shared" ca="1" si="124"/>
        <v>-1734798866.6950142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-1734798866.6950142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-7228328.6112292251</v>
      </c>
      <c r="L2090" s="444">
        <f t="shared" ca="1" si="124"/>
        <v>-1742027195.3062434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-1742027195.3062434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-7258446.6471093483</v>
      </c>
      <c r="L2091" s="444">
        <f t="shared" ca="1" si="124"/>
        <v>-1749285641.9533527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-1749285641.9533527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-7288690.1748056347</v>
      </c>
      <c r="L2092" s="444">
        <f t="shared" ca="1" si="124"/>
        <v>-1756574332.1281583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-1756574332.1281583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-7319059.7172006592</v>
      </c>
      <c r="L2093" s="444">
        <f t="shared" ca="1" si="124"/>
        <v>-1763893391.8453591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-1763893391.8453591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-7349555.7993556624</v>
      </c>
      <c r="L2094" s="444">
        <f t="shared" ca="1" si="124"/>
        <v>-1771242947.6447148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-1771242947.6447148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-7380178.9485196453</v>
      </c>
      <c r="L2095" s="444">
        <f t="shared" ca="1" si="124"/>
        <v>-1778623126.5932345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-1778623126.5932345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-7410929.6941384776</v>
      </c>
      <c r="L2096" s="444">
        <f t="shared" ca="1" si="124"/>
        <v>-1786034056.2873731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-1786034056.2873731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-7441808.567864053</v>
      </c>
      <c r="L2097" s="444">
        <f t="shared" ca="1" si="124"/>
        <v>-1793475864.855237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-1793475864.855237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-7472816.1035634875</v>
      </c>
      <c r="L2098" s="444">
        <f t="shared" ca="1" si="124"/>
        <v>-1800948680.9588006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-1800948680.9588006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-7503952.8373283353</v>
      </c>
      <c r="L2099" s="444">
        <f t="shared" ca="1" si="124"/>
        <v>-1808452633.796129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-1808452633.796129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-7535219.3074838696</v>
      </c>
      <c r="L2100" s="444">
        <f t="shared" ca="1" si="124"/>
        <v>-1815987853.1036129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-1815987853.1036129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-7566616.0545983873</v>
      </c>
      <c r="L2101" s="444">
        <f t="shared" ca="1" si="124"/>
        <v>-1823554469.1582112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-1823554469.1582112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-7598143.621492547</v>
      </c>
      <c r="L2102" s="444">
        <f t="shared" ca="1" si="124"/>
        <v>-1831152612.7797039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-1831152612.7797039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-7629802.5532487659</v>
      </c>
      <c r="L2103" s="444">
        <f t="shared" ca="1" si="124"/>
        <v>-1838782415.3329527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-1838782415.3329527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-7661593.3972206376</v>
      </c>
      <c r="L2104" s="444">
        <f t="shared" ca="1" si="124"/>
        <v>-1846444008.7301733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-1846444008.7301733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-7693516.7030423898</v>
      </c>
      <c r="L2105" s="444">
        <f t="shared" ca="1" si="124"/>
        <v>-1854137525.4332159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-1854137525.4332159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-7725573.0226383992</v>
      </c>
      <c r="L2106" s="444">
        <f t="shared" ca="1" si="124"/>
        <v>-1861863098.4558542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-1861863098.4558542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-7757762.9102327246</v>
      </c>
      <c r="L2107" s="444">
        <f t="shared" ca="1" si="124"/>
        <v>-1869620861.366087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-1869620861.366087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-7790086.9223586963</v>
      </c>
      <c r="L2108" s="444">
        <f t="shared" ca="1" si="124"/>
        <v>-1877410948.2884457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-1877410948.2884457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-7822545.617868525</v>
      </c>
      <c r="L2109" s="444">
        <f t="shared" ca="1" si="124"/>
        <v>-1885233493.9063141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-1885233493.9063141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-7855139.5579429744</v>
      </c>
      <c r="L2110" s="444">
        <f t="shared" ca="1" si="124"/>
        <v>-1893088633.464257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-1893088633.464257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-7887869.3061010716</v>
      </c>
      <c r="L2111" s="444">
        <f t="shared" ca="1" si="124"/>
        <v>-1900976502.7703581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-1900976502.7703581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-7920735.4282098254</v>
      </c>
      <c r="L2112" s="444">
        <f t="shared" ca="1" si="124"/>
        <v>-1908897238.1985679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-1908897238.1985679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-7953738.4924940327</v>
      </c>
      <c r="L2113" s="444">
        <f t="shared" ca="1" si="124"/>
        <v>-1916850976.691062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-1916850976.691062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-7986879.0695460904</v>
      </c>
      <c r="L2114" s="444">
        <f t="shared" ca="1" si="124"/>
        <v>-1924837855.760608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-1924837855.760608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-8020157.7323358664</v>
      </c>
      <c r="L2115" s="444">
        <f t="shared" ca="1" si="124"/>
        <v>-1932858013.4929438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-1932858013.4929438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-8053575.0562205985</v>
      </c>
      <c r="L2116" s="444">
        <f t="shared" ca="1" si="124"/>
        <v>-1940911588.5491643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-1940911588.5491643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-8087131.6189548513</v>
      </c>
      <c r="L2117" s="444">
        <f t="shared" ca="1" si="124"/>
        <v>-1948998720.1681192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-1948998720.1681192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-8120828.0007004961</v>
      </c>
      <c r="L2118" s="444">
        <f t="shared" ca="1" si="124"/>
        <v>-1957119548.1688197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-1957119548.1688197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-8154664.7840367481</v>
      </c>
      <c r="L2119" s="444">
        <f t="shared" ca="1" si="124"/>
        <v>-1965274212.9528563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-1965274212.9528563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-8188642.5539702345</v>
      </c>
      <c r="L2120" s="444">
        <f t="shared" ca="1" si="124"/>
        <v>-1973462855.5068266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-1973462855.5068266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-8222761.8979451098</v>
      </c>
      <c r="L2121" s="444">
        <f t="shared" ca="1" si="124"/>
        <v>-1981685617.4047718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-1981685617.4047718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-8257023.4058532156</v>
      </c>
      <c r="L2122" s="444">
        <f t="shared" ca="1" si="124"/>
        <v>-1989942640.8106251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-1989942640.8106251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-8291427.6700442713</v>
      </c>
      <c r="L2123" s="444">
        <f t="shared" ca="1" si="124"/>
        <v>-1998234068.4806693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-1998234068.4806693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-8325975.2853361219</v>
      </c>
      <c r="L2124" s="444">
        <f t="shared" ca="1" si="124"/>
        <v>-2006560043.7660053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-2006560043.7660053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-8360666.8490250213</v>
      </c>
      <c r="L2125" s="444">
        <f t="shared" ca="1" si="124"/>
        <v>-2014920710.6150303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-2014920710.6150303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-8395502.9608959593</v>
      </c>
      <c r="L2126" s="444">
        <f t="shared" ca="1" si="124"/>
        <v>-2023316213.5759263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-2023316213.5759263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-8430484.2232330274</v>
      </c>
      <c r="L2127" s="444">
        <f t="shared" ca="1" si="124"/>
        <v>-2031746697.7991593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-2031746697.7991593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-8465611.240829831</v>
      </c>
      <c r="L2128" s="444">
        <f t="shared" ca="1" si="124"/>
        <v>-2040212309.0399892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-2040212309.0399892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-8500884.6209999546</v>
      </c>
      <c r="L2129" s="444">
        <f t="shared" ca="1" si="124"/>
        <v>-2048713193.6609893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-2048713193.6609893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-8536304.9735874534</v>
      </c>
      <c r="L2130" s="444">
        <f t="shared" ca="1" si="124"/>
        <v>-2057249498.6345768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-2057249498.6345768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-8571872.9109774027</v>
      </c>
      <c r="L2131" s="444">
        <f t="shared" ca="1" si="124"/>
        <v>-2065821371.5455542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-2065821371.5455542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-8607589.0481064748</v>
      </c>
      <c r="L2132" s="444">
        <f t="shared" ca="1" si="124"/>
        <v>-2074428960.5936606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-2074428960.5936606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-8643454.0024735853</v>
      </c>
      <c r="L2133" s="444">
        <f t="shared" ca="1" si="124"/>
        <v>-2083072414.5961342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-2083072414.5961342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-8679468.3941505589</v>
      </c>
      <c r="L2134" s="444">
        <f t="shared" ca="1" si="124"/>
        <v>-2091751882.9902847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-2091751882.9902847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-8715632.8457928523</v>
      </c>
      <c r="L2135" s="444">
        <f t="shared" ca="1" si="124"/>
        <v>-2100467515.8360775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-2100467515.8360775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-8751947.9826503228</v>
      </c>
      <c r="L2136" s="444">
        <f t="shared" ca="1" si="124"/>
        <v>-2109219463.8187277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-2109219463.8187277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-8788414.4325780328</v>
      </c>
      <c r="L2137" s="444">
        <f t="shared" ca="1" si="124"/>
        <v>-2118007878.2513058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-2118007878.2513058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-8825032.8260471057</v>
      </c>
      <c r="L2138" s="444">
        <f t="shared" ca="1" si="124"/>
        <v>-2126832911.077353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-2126832911.077353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-8861803.7961556371</v>
      </c>
      <c r="L2139" s="444">
        <f t="shared" ca="1" si="124"/>
        <v>-2135694714.8735087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-2135694714.8735087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-8898727.9786396176</v>
      </c>
      <c r="L2140" s="444">
        <f t="shared" ca="1" si="124"/>
        <v>-2144593442.8521483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-2144593442.8521483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-8935806.0118839517</v>
      </c>
      <c r="L2141" s="444">
        <f t="shared" ca="1" si="124"/>
        <v>-2153529248.8640323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-2153529248.8640323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-8973038.5369334668</v>
      </c>
      <c r="L2142" s="444">
        <f t="shared" ca="1" si="124"/>
        <v>-2162502287.4009657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-2162502287.4009657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-9010426.1975040231</v>
      </c>
      <c r="L2143" s="444">
        <f t="shared" ca="1" si="124"/>
        <v>-2171512713.5984697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-2171512713.5984697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-9047969.6399936229</v>
      </c>
      <c r="L2144" s="444">
        <f t="shared" ca="1" si="124"/>
        <v>-2180560683.2384634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-2180560683.2384634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-9085669.5134935975</v>
      </c>
      <c r="L2145" s="444">
        <f t="shared" ca="1" si="124"/>
        <v>-2189646352.7519569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-2189646352.7519569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-9123526.4697998203</v>
      </c>
      <c r="L2146" s="444">
        <f t="shared" ca="1" si="124"/>
        <v>-2198769879.2217569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-2198769879.2217569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-9161541.1634239871</v>
      </c>
      <c r="L2147" s="444">
        <f t="shared" ca="1" si="124"/>
        <v>-2207931420.385181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-2207931420.385181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-9199714.2516049203</v>
      </c>
      <c r="L2148" s="444">
        <f t="shared" ca="1" si="124"/>
        <v>-2217131134.636786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-2217131134.636786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-9238046.3943199422</v>
      </c>
      <c r="L2149" s="444">
        <f t="shared" ca="1" si="124"/>
        <v>-2226369181.031106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-2226369181.031106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-9276538.2542962749</v>
      </c>
      <c r="L2150" s="444">
        <f t="shared" ca="1" si="124"/>
        <v>-2235645719.2854023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-2235645719.2854023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-9315190.4970225096</v>
      </c>
      <c r="L2151" s="444">
        <f t="shared" ca="1" si="124"/>
        <v>-2244960909.7824249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-2244960909.7824249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-9354003.7907601036</v>
      </c>
      <c r="L2152" s="444">
        <f t="shared" ca="1" si="124"/>
        <v>-2254314913.573185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-2254314913.573185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-9392978.8065549377</v>
      </c>
      <c r="L2153" s="444">
        <f t="shared" ca="1" si="124"/>
        <v>-2263707892.3797398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-2263707892.3797398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-9432116.2182489149</v>
      </c>
      <c r="L2154" s="444">
        <f t="shared" ca="1" si="124"/>
        <v>-2273140008.5979886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-2273140008.5979886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-9471416.7024916187</v>
      </c>
      <c r="L2155" s="444">
        <f t="shared" ca="1" si="124"/>
        <v>-2282611425.3004804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-2282611425.3004804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-9510880.9387520012</v>
      </c>
      <c r="L2156" s="444">
        <f t="shared" ca="1" si="124"/>
        <v>-2292122306.2392325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-2292122306.2392325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-9550509.6093301363</v>
      </c>
      <c r="L2157" s="444">
        <f t="shared" ca="1" si="124"/>
        <v>-2301672815.8485627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-2301672815.8485627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-9590303.3993690107</v>
      </c>
      <c r="L2158" s="444">
        <f t="shared" ca="1" si="124"/>
        <v>-2311263119.247932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-2311263119.247932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-9630262.9968663827</v>
      </c>
      <c r="L2159" s="444">
        <f t="shared" ca="1" si="124"/>
        <v>-2320893382.2447982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-2320893382.2447982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-9670389.0926866587</v>
      </c>
      <c r="L2160" s="444">
        <f t="shared" ca="1" si="124"/>
        <v>-2330563771.3374848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-2330563771.3374848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-9710682.3805728536</v>
      </c>
      <c r="L2161" s="444">
        <f t="shared" ca="1" si="124"/>
        <v>-2340274453.7180576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-2340274453.7180576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-9751143.5571585726</v>
      </c>
      <c r="L2162" s="444">
        <f t="shared" ca="1" si="124"/>
        <v>-2350025597.2752161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-2350025597.2752161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-9791773.3219800666</v>
      </c>
      <c r="L2163" s="444">
        <f t="shared" ca="1" si="124"/>
        <v>-2359817370.5971961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-2359817370.5971961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-9832572.377488317</v>
      </c>
      <c r="L2164" s="444">
        <f t="shared" ca="1" si="124"/>
        <v>-2369649942.9746842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-2369649942.9746842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-9873541.4290611837</v>
      </c>
      <c r="L2165" s="444">
        <f t="shared" ca="1" si="124"/>
        <v>-2379523484.4037457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-2379523484.4037457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-9914681.1850156076</v>
      </c>
      <c r="L2166" s="444">
        <f t="shared" ca="1" si="124"/>
        <v>-2389438165.5887613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-2389438165.5887613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-9955992.3566198386</v>
      </c>
      <c r="L2167" s="444">
        <f t="shared" ca="1" si="124"/>
        <v>-2399394157.9453812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-2399394157.9453812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-9997475.6581057552</v>
      </c>
      <c r="L2168" s="444">
        <f t="shared" ca="1" si="124"/>
        <v>-2409391633.603487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-2409391633.603487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-10039131.806681195</v>
      </c>
      <c r="L2169" s="444">
        <f t="shared" ca="1" si="124"/>
        <v>-2419430765.4101682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-2419430765.4101682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-10080961.522542367</v>
      </c>
      <c r="L2170" s="444">
        <f t="shared" ca="1" si="124"/>
        <v>-2429511726.9327106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-2429511726.9327106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-10122965.528886294</v>
      </c>
      <c r="L2171" s="444">
        <f t="shared" ca="1" si="124"/>
        <v>-2439634692.461597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-2439634692.461597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-10165144.55192332</v>
      </c>
      <c r="L2172" s="444">
        <f t="shared" ca="1" si="124"/>
        <v>-2449799837.0135202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-2449799837.0135202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-10207499.320889667</v>
      </c>
      <c r="L2173" s="444">
        <f t="shared" ca="1" si="124"/>
        <v>-2460007336.3344097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-2460007336.3344097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-10250030.56806004</v>
      </c>
      <c r="L2174" s="444">
        <f t="shared" ca="1" si="124"/>
        <v>-2470257366.9024696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-2470257366.9024696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-10292739.02876029</v>
      </c>
      <c r="L2175" s="444">
        <f t="shared" ca="1" si="124"/>
        <v>-2480550105.9312301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-2480550105.9312301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-10335625.441380125</v>
      </c>
      <c r="L2176" s="444">
        <f t="shared" ca="1" si="124"/>
        <v>-2490885731.3726101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-2490885731.3726101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-10378690.547385875</v>
      </c>
      <c r="L2177" s="444">
        <f t="shared" ca="1" si="124"/>
        <v>-2501264421.9199958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-2501264421.9199958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-10421935.091333315</v>
      </c>
      <c r="L2178" s="444">
        <f t="shared" ca="1" si="124"/>
        <v>-2511686357.0113292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-2511686357.0113292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-10465359.820880538</v>
      </c>
      <c r="L2179" s="444">
        <f t="shared" ca="1" si="124"/>
        <v>-2522151716.8322096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-2522151716.8322096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-10508965.486800874</v>
      </c>
      <c r="L2180" s="444">
        <f t="shared" ca="1" si="124"/>
        <v>-2532660682.3190103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-2532660682.3190103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-10552752.842995876</v>
      </c>
      <c r="L2181" s="444">
        <f t="shared" ca="1" si="124"/>
        <v>-2543213435.1620059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-2543213435.1620059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-10596722.646508358</v>
      </c>
      <c r="L2182" s="444">
        <f t="shared" ca="1" si="124"/>
        <v>-2553810157.8085141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-2553810157.8085141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-10640875.657535475</v>
      </c>
      <c r="L2183" s="444">
        <f t="shared" ca="1" si="124"/>
        <v>-2564451033.4660497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-2564451033.4660497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-10685212.639441874</v>
      </c>
      <c r="L2184" s="444">
        <f t="shared" ca="1" si="124"/>
        <v>-2575136246.1054916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-2575136246.1054916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-10729734.358772881</v>
      </c>
      <c r="L2185" s="444">
        <f t="shared" ca="1" si="124"/>
        <v>-2585865980.4642644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-2585865980.4642644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-10774441.585267767</v>
      </c>
      <c r="L2186" s="444">
        <f t="shared" ca="1" si="124"/>
        <v>-2596640422.0495319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-2596640422.0495319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-10819335.09187305</v>
      </c>
      <c r="L2187" s="444">
        <f t="shared" ca="1" si="124"/>
        <v>-2607459757.1414051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-2607459757.1414051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-10864415.654755855</v>
      </c>
      <c r="L2188" s="444">
        <f t="shared" ca="1" si="124"/>
        <v>-2618324172.7961612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-2618324172.7961612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-10909684.053317338</v>
      </c>
      <c r="L2189" s="444">
        <f t="shared" ca="1" si="124"/>
        <v>-2629233856.8494787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-2629233856.8494787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-10955141.070206162</v>
      </c>
      <c r="L2190" s="444">
        <f t="shared" ca="1" si="124"/>
        <v>-2640188997.9196849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-2640188997.9196849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-11000787.491332021</v>
      </c>
      <c r="L2191" s="444">
        <f t="shared" ca="1" si="124"/>
        <v>-2651189785.4110169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-2651189785.4110169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-11046624.105879238</v>
      </c>
      <c r="L2192" s="444">
        <f t="shared" ca="1" si="124"/>
        <v>-2662236409.5168962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-2662236409.5168962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-11092651.706320401</v>
      </c>
      <c r="L2193" s="444">
        <f t="shared" ca="1" si="124"/>
        <v>-2673329061.2232165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-2673329061.2232165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-11138871.088430069</v>
      </c>
      <c r="L2194" s="444">
        <f t="shared" ca="1" si="124"/>
        <v>-2684467932.3116465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-2684467932.3116465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-11185283.051298527</v>
      </c>
      <c r="L2195" s="444">
        <f t="shared" ca="1" si="124"/>
        <v>-2695653215.3629451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-2695653215.3629451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-11231888.397345604</v>
      </c>
      <c r="L2196" s="444">
        <f t="shared" ca="1" si="124"/>
        <v>-2706885103.7602906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-2706885103.7602906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-11278687.932334544</v>
      </c>
      <c r="L2197" s="444">
        <f t="shared" ca="1" si="124"/>
        <v>-2718163791.692625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-2718163791.692625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-11325682.465385938</v>
      </c>
      <c r="L2198" s="444">
        <f t="shared" ca="1" si="124"/>
        <v>-2729489474.158011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-2729489474.158011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-11372872.808991712</v>
      </c>
      <c r="L2199" s="444">
        <f t="shared" ca="1" si="124"/>
        <v>-2740862346.9670029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-2740862346.9670029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-11420259.779029179</v>
      </c>
      <c r="L2200" s="444">
        <f t="shared" ca="1" si="124"/>
        <v>-2752282606.7460322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-2752282606.7460322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-11467844.194775134</v>
      </c>
      <c r="L2201" s="444">
        <f t="shared" ca="1" si="124"/>
        <v>-2763750450.9408073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-2763750450.9408073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-11515626.87892003</v>
      </c>
      <c r="L2202" s="444">
        <f t="shared" ca="1" si="124"/>
        <v>-2775266077.8197274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-2775266077.8197274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-11563608.657582197</v>
      </c>
      <c r="L2203" s="444">
        <f t="shared" ca="1" si="124"/>
        <v>-2786829686.4773097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-2786829686.4773097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-11611790.360322123</v>
      </c>
      <c r="L2204" s="444">
        <f t="shared" ca="1" si="124"/>
        <v>-2798441476.8376317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-2798441476.8376317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-11660172.820156798</v>
      </c>
      <c r="L2205" s="444">
        <f t="shared" ca="1" si="124"/>
        <v>-2810101649.6577883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-2810101649.6577883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-11708756.873574117</v>
      </c>
      <c r="L2206" s="444">
        <f t="shared" ca="1" si="124"/>
        <v>-2821810406.5313625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-2821810406.5313625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-11757543.360547343</v>
      </c>
      <c r="L2207" s="444">
        <f t="shared" ca="1" si="124"/>
        <v>-2833567949.8919101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-2833567949.8919101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-11806533.124549625</v>
      </c>
      <c r="L2208" s="444">
        <f t="shared" ca="1" si="124"/>
        <v>-2845374483.0164595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-2845374483.0164595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-11855727.012568582</v>
      </c>
      <c r="L2209" s="444">
        <f t="shared" ca="1" si="124"/>
        <v>-2857230210.0290279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-2857230210.0290279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-11905125.875120949</v>
      </c>
      <c r="L2210" s="444">
        <f t="shared" ca="1" si="124"/>
        <v>-2869135335.9041491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-2869135335.9041491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-11954730.566267287</v>
      </c>
      <c r="L2211" s="444">
        <f t="shared" ca="1" si="124"/>
        <v>-2881090066.4704165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-2881090066.4704165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-12004541.943626735</v>
      </c>
      <c r="L2212" s="444">
        <f t="shared" ca="1" si="124"/>
        <v>-2893094608.4140434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-2893094608.4140434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-12054560.868391847</v>
      </c>
      <c r="L2213" s="444">
        <f t="shared" ca="1" si="124"/>
        <v>-2905149169.2824354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-2905149169.2824354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-12104788.205343481</v>
      </c>
      <c r="L2214" s="444">
        <f t="shared" ca="1" si="124"/>
        <v>-2917253957.4877787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-2917253957.4877787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-12155224.822865745</v>
      </c>
      <c r="L2215" s="444">
        <f t="shared" ca="1" si="124"/>
        <v>-2929409182.3106446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-2929409182.3106446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-12205871.592961019</v>
      </c>
      <c r="L2216" s="444">
        <f t="shared" ca="1" si="124"/>
        <v>-2941615053.9036055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-2941615053.9036055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-12256729.391265023</v>
      </c>
      <c r="L2217" s="444">
        <f t="shared" ca="1" si="124"/>
        <v>-2953871783.2948704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-2953871783.2948704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-12307799.09706196</v>
      </c>
      <c r="L2218" s="444">
        <f t="shared" ca="1" si="124"/>
        <v>-2966179582.3919325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-2966179582.3919325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-12359081.593299719</v>
      </c>
      <c r="L2219" s="444">
        <f t="shared" ca="1" si="124"/>
        <v>-2978538663.9852324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-2978538663.9852324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-12410577.766605135</v>
      </c>
      <c r="L2220" s="444">
        <f t="shared" ca="1" si="124"/>
        <v>-2990949241.7518373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-2990949241.7518373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-12462288.507299323</v>
      </c>
      <c r="L2221" s="444">
        <f t="shared" ca="1" si="124"/>
        <v>-3003411530.2591367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-3003411530.2591367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-12514214.70941307</v>
      </c>
      <c r="L2222" s="444">
        <f t="shared" ca="1" si="124"/>
        <v>-3015925744.9685497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-3015925744.9685497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-12566357.270702291</v>
      </c>
      <c r="L2223" s="444">
        <f t="shared" ca="1" si="124"/>
        <v>-3028492102.2392521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-3028492102.2392521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-12618717.092663551</v>
      </c>
      <c r="L2224" s="444">
        <f t="shared" ca="1" si="124"/>
        <v>-3041110819.3319159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-3041110819.3319159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-12671295.08054965</v>
      </c>
      <c r="L2225" s="444">
        <f t="shared" ca="1" si="124"/>
        <v>-3053782114.4124656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-3053782114.4124656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-12724092.143385272</v>
      </c>
      <c r="L2226" s="444">
        <f t="shared" ca="1" si="124"/>
        <v>-3066506206.555851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-3066506206.555851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-12777109.193982713</v>
      </c>
      <c r="L2227" s="444">
        <f t="shared" ca="1" si="124"/>
        <v>-3079283315.7498336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-3079283315.7498336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-12830347.14895764</v>
      </c>
      <c r="L2228" s="444">
        <f t="shared" ca="1" si="124"/>
        <v>-3092113662.8987913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-3092113662.8987913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-12883806.928744964</v>
      </c>
      <c r="L2229" s="444">
        <f t="shared" ca="1" si="124"/>
        <v>-3104997469.8275361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-3104997469.8275361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-12937489.457614733</v>
      </c>
      <c r="L2230" s="444">
        <f t="shared" ca="1" si="124"/>
        <v>-3117934959.285151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-3117934959.285151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-12991395.663688129</v>
      </c>
      <c r="L2231" s="444">
        <f t="shared" ca="1" si="124"/>
        <v>-3130926354.9488392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-3130926354.9488392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-13045526.478953496</v>
      </c>
      <c r="L2232" s="444">
        <f t="shared" ca="1" si="124"/>
        <v>-3143971881.4277925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-3143971881.4277925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-13099882.839282468</v>
      </c>
      <c r="L2233" s="444">
        <f t="shared" ca="1" si="124"/>
        <v>-3157071764.2670751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-3157071764.2670751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-13154465.684446147</v>
      </c>
      <c r="L2234" s="444">
        <f t="shared" ca="1" si="124"/>
        <v>-3170226229.9515214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-3170226229.9515214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-13209275.958131339</v>
      </c>
      <c r="L2235" s="444">
        <f t="shared" ca="1" si="124"/>
        <v>-3183435505.9096527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-3183435505.9096527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-13264314.607956886</v>
      </c>
      <c r="L2236" s="444">
        <f t="shared" ca="1" si="124"/>
        <v>-3196699820.5176096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-3196699820.5176096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-13319582.58549004</v>
      </c>
      <c r="L2237" s="444">
        <f t="shared" ca="1" si="124"/>
        <v>-3210019403.1030998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-3210019403.1030998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-13375080.846262915</v>
      </c>
      <c r="L2238" s="444">
        <f t="shared" ca="1" si="124"/>
        <v>-3223394483.9493628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-3223394483.9493628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-13430810.349789012</v>
      </c>
      <c r="L2239" s="444">
        <f t="shared" ca="1" si="124"/>
        <v>-3236825294.2991519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-3236825294.2991519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-13486772.059579799</v>
      </c>
      <c r="L2240" s="444">
        <f t="shared" ca="1" si="124"/>
        <v>-3250312066.3587317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-3250312066.3587317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-13542966.943161381</v>
      </c>
      <c r="L2241" s="444">
        <f t="shared" ca="1" si="124"/>
        <v>-3263855033.3018932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-3263855033.3018932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-13599395.972091222</v>
      </c>
      <c r="L2242" s="444">
        <f t="shared" ca="1" si="124"/>
        <v>-3277454429.2739844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-3277454429.2739844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-13656060.121974936</v>
      </c>
      <c r="L2243" s="444">
        <f t="shared" ca="1" si="124"/>
        <v>-3291110489.3959594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-3291110489.3959594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-13712960.372483164</v>
      </c>
      <c r="L2244" s="444">
        <f t="shared" ca="1" si="124"/>
        <v>-3304823449.7684426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-3304823449.7684426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-13770097.70736851</v>
      </c>
      <c r="L2245" s="444">
        <f t="shared" ca="1" si="124"/>
        <v>-3318593547.475811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-3318593547.475811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-13827473.114482546</v>
      </c>
      <c r="L2246" s="444">
        <f t="shared" ca="1" si="124"/>
        <v>-3332421020.5902934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-3332421020.5902934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-13885087.58579289</v>
      </c>
      <c r="L2247" s="444">
        <f t="shared" ca="1" si="124"/>
        <v>-3346306108.1760864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-3346306108.1760864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-13942942.117400359</v>
      </c>
      <c r="L2248" s="444">
        <f t="shared" ca="1" si="124"/>
        <v>-3360249050.2934866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-3360249050.2934866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-14001037.709556196</v>
      </c>
      <c r="L2249" s="444">
        <f t="shared" ca="1" si="124"/>
        <v>-3374250088.0030427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-3374250088.0030427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-14059375.366679344</v>
      </c>
      <c r="L2250" s="444">
        <f t="shared" ca="1" si="124"/>
        <v>-3388309463.3697219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-3388309463.3697219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-14117956.097373839</v>
      </c>
      <c r="L2251" s="444">
        <f t="shared" ca="1" si="124"/>
        <v>-3402427419.4670959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-3402427419.4670959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-14176780.914446233</v>
      </c>
      <c r="L2252" s="444">
        <f t="shared" ca="1" si="124"/>
        <v>-3416604200.3815422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-3416604200.3815422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-14235850.834923094</v>
      </c>
      <c r="L2253" s="444">
        <f t="shared" ca="1" si="124"/>
        <v>-3430840051.2164655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-3430840051.2164655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-14295166.880068606</v>
      </c>
      <c r="L2254" s="444">
        <f t="shared" ca="1" si="124"/>
        <v>-3445135218.0965343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-3445135218.0965343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-14354730.075402226</v>
      </c>
      <c r="L2255" s="444">
        <f t="shared" ca="1" si="124"/>
        <v>-3459489948.1719365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-3459489948.1719365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-14414541.450716402</v>
      </c>
      <c r="L2256" s="444">
        <f t="shared" ca="1" si="124"/>
        <v>-3473904489.622653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-3473904489.622653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-14474602.040094387</v>
      </c>
      <c r="L2257" s="444">
        <f t="shared" ca="1" si="124"/>
        <v>-3488379091.6627474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-3488379091.6627474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-14534912.881928114</v>
      </c>
      <c r="L2258" s="444">
        <f t="shared" ca="1" si="124"/>
        <v>-3502914004.5446754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-3502914004.5446754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-14595475.01893615</v>
      </c>
      <c r="L2259" s="444">
        <f t="shared" ca="1" si="124"/>
        <v>-3517509479.5636115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-3517509479.5636115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-14656289.498181714</v>
      </c>
      <c r="L2260" s="444">
        <f t="shared" ca="1" si="124"/>
        <v>-3532165769.0617933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-3532165769.0617933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-14717357.371090805</v>
      </c>
      <c r="L2261" s="444">
        <f t="shared" ca="1" si="124"/>
        <v>-3546883126.4328842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-3546883126.4328842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-14778679.693470353</v>
      </c>
      <c r="L2262" s="444">
        <f t="shared" ca="1" si="124"/>
        <v>-3561661806.1263547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-3561661806.1263547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-14840257.525526477</v>
      </c>
      <c r="L2263" s="444">
        <f t="shared" ca="1" si="124"/>
        <v>-3576502063.6518812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-3576502063.6518812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-14902091.931882838</v>
      </c>
      <c r="L2264" s="444">
        <f t="shared" ca="1" si="124"/>
        <v>-3591404155.5837641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-3591404155.5837641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-14964183.981599016</v>
      </c>
      <c r="L2265" s="444">
        <f t="shared" ca="1" si="124"/>
        <v>-3606368339.5653629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-3606368339.5653629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-15026534.748189012</v>
      </c>
      <c r="L2266" s="444">
        <f t="shared" ca="1" si="124"/>
        <v>-3621394874.3135519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-3621394874.3135519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-15089145.309639798</v>
      </c>
      <c r="L2267" s="444">
        <f t="shared" ca="1" si="124"/>
        <v>-3636484019.6231918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-3636484019.6231918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-15152016.748429965</v>
      </c>
      <c r="L2268" s="444">
        <f t="shared" ca="1" si="124"/>
        <v>-3651636036.3716216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-3651636036.3716216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-15215150.151548425</v>
      </c>
      <c r="L2269" s="444">
        <f t="shared" ca="1" si="124"/>
        <v>-3666851186.52317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-3666851186.52317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-15278546.610513207</v>
      </c>
      <c r="L2270" s="444">
        <f t="shared" ca="1" si="124"/>
        <v>-3682129733.1336832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-3682129733.1336832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-15342207.221390346</v>
      </c>
      <c r="L2271" s="444">
        <f t="shared" ca="1" si="124"/>
        <v>-3697471940.3550735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-3697471940.3550735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-15406133.084812805</v>
      </c>
      <c r="L2272" s="444">
        <f t="shared" ca="1" si="124"/>
        <v>-3712878073.4398861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-3712878073.4398861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-15470325.305999525</v>
      </c>
      <c r="L2273" s="444">
        <f t="shared" ca="1" si="124"/>
        <v>-3728348398.7458858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-3728348398.7458858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-15534784.994774524</v>
      </c>
      <c r="L2274" s="444">
        <f t="shared" ca="1" si="124"/>
        <v>-3743883183.7406602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-3743883183.7406602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-15599513.265586086</v>
      </c>
      <c r="L2275" s="444">
        <f t="shared" ca="1" si="124"/>
        <v>-3759482697.0062461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-3759482697.0062461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-15664511.237526026</v>
      </c>
      <c r="L2276" s="444">
        <f t="shared" ca="1" si="124"/>
        <v>-3775147208.243772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-3775147208.243772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-15729780.03434905</v>
      </c>
      <c r="L2277" s="444">
        <f t="shared" ca="1" si="124"/>
        <v>-3790876988.278121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-3790876988.278121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-15795320.78449217</v>
      </c>
      <c r="L2278" s="444">
        <f t="shared" ca="1" si="124"/>
        <v>-3806672309.062613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-3806672309.062613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-15861134.621094219</v>
      </c>
      <c r="L2279" s="444">
        <f t="shared" ca="1" si="124"/>
        <v>-3822533443.6837072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-3822533443.6837072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-15927222.682015445</v>
      </c>
      <c r="L2280" s="444">
        <f t="shared" ca="1" si="124"/>
        <v>-3838460666.3657227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-3838460666.3657227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-15993586.109857179</v>
      </c>
      <c r="L2281" s="444">
        <f t="shared" ca="1" si="124"/>
        <v>-3854454252.4755797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-3854454252.4755797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-16060226.051981581</v>
      </c>
      <c r="L2282" s="444">
        <f t="shared" ca="1" si="124"/>
        <v>-3870514478.5275612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-3870514478.5275612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-16127143.660531504</v>
      </c>
      <c r="L2283" s="444">
        <f t="shared" ca="1" si="124"/>
        <v>-3886641622.1880927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-3886641622.1880927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-16194340.092450386</v>
      </c>
      <c r="L2284" s="444">
        <f t="shared" ca="1" si="124"/>
        <v>-3902835962.2805433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-3902835962.2805433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-16261816.509502264</v>
      </c>
      <c r="L2285" s="444">
        <f t="shared" ca="1" si="124"/>
        <v>-3919097778.7900457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-3919097778.7900457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-16329574.078291859</v>
      </c>
      <c r="L2286" s="444">
        <f t="shared" ca="1" si="124"/>
        <v>-3935427352.8683376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-3935427352.8683376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-16397613.970284741</v>
      </c>
      <c r="L2287" s="444">
        <f t="shared" ca="1" si="124"/>
        <v>-3951824966.8386226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-3951824966.8386226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-16465937.361827593</v>
      </c>
      <c r="L2288" s="444">
        <f t="shared" ca="1" si="124"/>
        <v>-3968290904.2004499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-3968290904.2004499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-16534545.434168544</v>
      </c>
      <c r="L2289" s="444">
        <f t="shared" ca="1" si="124"/>
        <v>-3984825449.6346183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-3984825449.6346183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-16603439.373477576</v>
      </c>
      <c r="L2290" s="444">
        <f t="shared" ca="1" si="124"/>
        <v>-4001428889.0080957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-4001428889.0080957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-16672620.370867066</v>
      </c>
      <c r="L2291" s="444">
        <f t="shared" ca="1" si="124"/>
        <v>-4018101509.378963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-4018101509.378963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-16742089.622412346</v>
      </c>
      <c r="L2292" s="444">
        <f t="shared" ca="1" si="124"/>
        <v>-4034843599.0013752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-4034843599.0013752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-16811848.329172395</v>
      </c>
      <c r="L2293" s="444">
        <f t="shared" ca="1" si="124"/>
        <v>-4051655447.3305478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-4051655447.3305478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-16881897.697210617</v>
      </c>
      <c r="L2294" s="444">
        <f t="shared" ca="1" si="124"/>
        <v>-4068537345.0277586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-4068537345.0277586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-16952238.937615659</v>
      </c>
      <c r="L2295" s="444">
        <f t="shared" ca="1" si="124"/>
        <v>-4085489583.9653745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-4085489583.9653745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-17022873.266522393</v>
      </c>
      <c r="L2296" s="444">
        <f t="shared" ca="1" si="124"/>
        <v>-4102512457.2318969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-4102512457.2318969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-17093801.905132905</v>
      </c>
      <c r="L2297" s="444">
        <f t="shared" ca="1" si="124"/>
        <v>-4119606259.1370296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-4119606259.1370296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-17165026.079737622</v>
      </c>
      <c r="L2298" s="444">
        <f t="shared" ca="1" si="124"/>
        <v>-4136771285.2167673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-4136771285.2167673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-17236547.021736529</v>
      </c>
      <c r="L2299" s="444">
        <f t="shared" ca="1" si="124"/>
        <v>-4154007832.2385039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-4154007832.2385039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-17308365.967660435</v>
      </c>
      <c r="L2300" s="444">
        <f t="shared" ca="1" si="124"/>
        <v>-4171316198.2061644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-4171316198.2061644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-17380484.15919235</v>
      </c>
      <c r="L2301" s="444">
        <f t="shared" ca="1" si="124"/>
        <v>-4188696682.3653569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-4188696682.3653569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-17452902.843188986</v>
      </c>
      <c r="L2302" s="444">
        <f t="shared" ca="1" si="124"/>
        <v>-4206149585.2085457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-4206149585.2085457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-17525623.271702275</v>
      </c>
      <c r="L2303" s="444">
        <f t="shared" ref="L2303:L2557" ca="1" si="129">I2303-J2303+K2303</f>
        <v>-4223675208.480248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-4223675208.480248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-17598646.702001031</v>
      </c>
      <c r="L2304" s="444">
        <f t="shared" ca="1" si="129"/>
        <v>-4241273855.1822491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-4241273855.1822491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-17671974.396592706</v>
      </c>
      <c r="L2305" s="444">
        <f t="shared" ca="1" si="129"/>
        <v>-4258945829.5788417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-4258945829.5788417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-17745607.623245176</v>
      </c>
      <c r="L2306" s="444">
        <f t="shared" ca="1" si="129"/>
        <v>-4276691437.2020869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-4276691437.2020869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-17819547.655008696</v>
      </c>
      <c r="L2307" s="444">
        <f t="shared" ca="1" si="129"/>
        <v>-4294510984.8570957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-4294510984.8570957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-17893795.7702379</v>
      </c>
      <c r="L2308" s="444">
        <f t="shared" ca="1" si="129"/>
        <v>-4312404780.6273336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-4312404780.6273336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-17968353.252613891</v>
      </c>
      <c r="L2309" s="444">
        <f t="shared" ca="1" si="129"/>
        <v>-4330373133.8799477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-4330373133.8799477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-18043221.391166449</v>
      </c>
      <c r="L2310" s="444">
        <f t="shared" ca="1" si="129"/>
        <v>-4348416355.2711143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-4348416355.2711143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-18118401.48029631</v>
      </c>
      <c r="L2311" s="444">
        <f t="shared" ca="1" si="129"/>
        <v>-4366534756.7514105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-4366534756.7514105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-18193894.819797542</v>
      </c>
      <c r="L2312" s="444">
        <f t="shared" ca="1" si="129"/>
        <v>-4384728651.571208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-4384728651.571208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-18269702.714880034</v>
      </c>
      <c r="L2313" s="444">
        <f t="shared" ca="1" si="129"/>
        <v>-4402998354.286088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-4402998354.286088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-18345826.476192035</v>
      </c>
      <c r="L2314" s="444">
        <f t="shared" ca="1" si="129"/>
        <v>-4421344180.7622805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-4421344180.7622805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-18422267.419842836</v>
      </c>
      <c r="L2315" s="444">
        <f t="shared" ca="1" si="129"/>
        <v>-4439766448.1821232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-4439766448.1821232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-18499026.867425513</v>
      </c>
      <c r="L2316" s="444">
        <f t="shared" ca="1" si="129"/>
        <v>-4458265475.0495491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-4458265475.0495491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-18576106.146039788</v>
      </c>
      <c r="L2317" s="444">
        <f t="shared" ca="1" si="129"/>
        <v>-4476841581.1955891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-4476841581.1955891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-18653506.588314954</v>
      </c>
      <c r="L2318" s="444">
        <f t="shared" ca="1" si="129"/>
        <v>-4495495087.7839041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-4495495087.7839041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-18731229.532432932</v>
      </c>
      <c r="L2319" s="444">
        <f t="shared" ca="1" si="129"/>
        <v>-4514226317.3163366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-4514226317.3163366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-18809276.322151404</v>
      </c>
      <c r="L2320" s="444">
        <f t="shared" ca="1" si="129"/>
        <v>-4533035593.6384878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-4533035593.6384878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-18887648.306827031</v>
      </c>
      <c r="L2321" s="444">
        <f t="shared" ca="1" si="129"/>
        <v>-4551923241.9453144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-4551923241.9453144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-18966346.841438811</v>
      </c>
      <c r="L2322" s="444">
        <f t="shared" ca="1" si="129"/>
        <v>-4570889588.7867537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-4570889588.7867537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-19045373.286611475</v>
      </c>
      <c r="L2323" s="444">
        <f t="shared" ca="1" si="129"/>
        <v>-4589934962.0733652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-4589934962.0733652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-19124729.008639023</v>
      </c>
      <c r="L2324" s="444">
        <f t="shared" ca="1" si="129"/>
        <v>-4609059691.0820045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-4609059691.0820045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-19204415.379508354</v>
      </c>
      <c r="L2325" s="444">
        <f t="shared" ca="1" si="129"/>
        <v>-4628264106.4615126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-4628264106.4615126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-19284433.776922967</v>
      </c>
      <c r="L2326" s="444">
        <f t="shared" ca="1" si="129"/>
        <v>-4647548540.2384357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-4647548540.2384357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-19364785.584326815</v>
      </c>
      <c r="L2327" s="444">
        <f t="shared" ca="1" si="129"/>
        <v>-4666913325.8227625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-4666913325.8227625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-19445472.190928176</v>
      </c>
      <c r="L2328" s="444">
        <f t="shared" ca="1" si="129"/>
        <v>-4686358798.0136909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-4686358798.0136909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-19526494.991723713</v>
      </c>
      <c r="L2329" s="444">
        <f t="shared" ca="1" si="129"/>
        <v>-4705885293.005415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-4705885293.005415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-19607855.387522563</v>
      </c>
      <c r="L2330" s="444">
        <f t="shared" ca="1" si="129"/>
        <v>-4725493148.3929377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-4725493148.3929377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-19689554.784970574</v>
      </c>
      <c r="L2331" s="444">
        <f t="shared" ca="1" si="129"/>
        <v>-4745182703.1779079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-4745182703.1779079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-19771594.596574616</v>
      </c>
      <c r="L2332" s="444">
        <f t="shared" ca="1" si="129"/>
        <v>-4764954297.7744827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-4764954297.7744827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-19853976.240727011</v>
      </c>
      <c r="L2333" s="444">
        <f t="shared" ca="1" si="129"/>
        <v>-4784808274.0152102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-4784808274.0152102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-19936701.14173004</v>
      </c>
      <c r="L2334" s="444">
        <f t="shared" ca="1" si="129"/>
        <v>-4804744975.1569405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-4804744975.1569405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-20019770.729820587</v>
      </c>
      <c r="L2335" s="444">
        <f t="shared" ca="1" si="129"/>
        <v>-4824764745.8867607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-4824764745.8867607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-20103186.441194836</v>
      </c>
      <c r="L2336" s="444">
        <f t="shared" ca="1" si="129"/>
        <v>-4844867932.3279552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-4844867932.3279552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-20186949.718033146</v>
      </c>
      <c r="L2337" s="444">
        <f t="shared" ca="1" si="129"/>
        <v>-4865054882.0459881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-4865054882.0459881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-20271062.008524951</v>
      </c>
      <c r="L2338" s="444">
        <f t="shared" ca="1" si="129"/>
        <v>-4885325944.054513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-4885325944.054513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-20355524.766893804</v>
      </c>
      <c r="L2339" s="444">
        <f t="shared" ca="1" si="129"/>
        <v>-4905681468.8214064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-4905681468.8214064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-20440339.453422528</v>
      </c>
      <c r="L2340" s="444">
        <f t="shared" ca="1" si="129"/>
        <v>-4926121808.2748289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-4926121808.2748289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-20525507.534478452</v>
      </c>
      <c r="L2341" s="444">
        <f t="shared" ca="1" si="129"/>
        <v>-4946647315.8093071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-4946647315.8093071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-20611030.482538778</v>
      </c>
      <c r="L2342" s="444">
        <f t="shared" ca="1" si="129"/>
        <v>-4967258346.2918463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-4967258346.2918463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-20696909.776216026</v>
      </c>
      <c r="L2343" s="444">
        <f t="shared" ca="1" si="129"/>
        <v>-4987955256.0680618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-4987955256.0680618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-20783146.90028359</v>
      </c>
      <c r="L2344" s="444">
        <f t="shared" ca="1" si="129"/>
        <v>-5008738402.9683456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-5008738402.9683456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-20869743.345701441</v>
      </c>
      <c r="L2345" s="444">
        <f t="shared" ca="1" si="129"/>
        <v>-5029608146.3140469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-5029608146.3140469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-20956700.609641861</v>
      </c>
      <c r="L2346" s="444">
        <f t="shared" ca="1" si="129"/>
        <v>-5050564846.9236889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-5050564846.9236889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-21044020.195515372</v>
      </c>
      <c r="L2347" s="444">
        <f t="shared" ca="1" si="129"/>
        <v>-5071608867.1192045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-5071608867.1192045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-21131703.612996686</v>
      </c>
      <c r="L2348" s="444">
        <f t="shared" ca="1" si="129"/>
        <v>-5092740570.7322016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-5092740570.7322016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-21219752.378050841</v>
      </c>
      <c r="L2349" s="444">
        <f t="shared" ca="1" si="129"/>
        <v>-5113960323.1102524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-5113960323.1102524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-21308168.012959383</v>
      </c>
      <c r="L2350" s="444">
        <f t="shared" ca="1" si="129"/>
        <v>-5135268491.1232119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-5135268491.1232119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-21396952.046346717</v>
      </c>
      <c r="L2351" s="444">
        <f t="shared" ca="1" si="129"/>
        <v>-5156665443.1695585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-5156665443.1695585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-21486106.013206493</v>
      </c>
      <c r="L2352" s="444">
        <f t="shared" ca="1" si="129"/>
        <v>-5178151549.182765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-5178151549.182765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-21575631.454928186</v>
      </c>
      <c r="L2353" s="444">
        <f t="shared" ca="1" si="129"/>
        <v>-5199727180.6376934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-5199727180.6376934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-21665529.919323724</v>
      </c>
      <c r="L2354" s="444">
        <f t="shared" ca="1" si="129"/>
        <v>-5221392710.5570173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-5221392710.5570173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-21755802.96065424</v>
      </c>
      <c r="L2355" s="444">
        <f t="shared" ca="1" si="129"/>
        <v>-5243148513.5176716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-5243148513.5176716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-21846452.139656965</v>
      </c>
      <c r="L2356" s="444">
        <f t="shared" ca="1" si="129"/>
        <v>-5264994965.6573286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-5264994965.6573286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-21937479.023572203</v>
      </c>
      <c r="L2357" s="444">
        <f t="shared" ca="1" si="129"/>
        <v>-5286932444.6809006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-5286932444.6809006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-22028885.186170418</v>
      </c>
      <c r="L2358" s="444">
        <f t="shared" ca="1" si="129"/>
        <v>-5308961329.8670712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-5308961329.8670712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-22120672.207779463</v>
      </c>
      <c r="L2359" s="444">
        <f t="shared" ca="1" si="129"/>
        <v>-5331082002.074851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-5331082002.074851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-22212841.675311878</v>
      </c>
      <c r="L2360" s="444">
        <f t="shared" ca="1" si="129"/>
        <v>-5353294843.7501631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-5353294843.7501631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-22305395.182292346</v>
      </c>
      <c r="L2361" s="444">
        <f t="shared" ca="1" si="129"/>
        <v>-5375600238.9324551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-5375600238.9324551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-22398334.328885227</v>
      </c>
      <c r="L2362" s="444">
        <f t="shared" ca="1" si="129"/>
        <v>-5397998573.2613401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-5397998573.2613401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-22491660.721922249</v>
      </c>
      <c r="L2363" s="444">
        <f t="shared" ca="1" si="129"/>
        <v>-5420490233.9832621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-5420490233.9832621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-22585375.974930257</v>
      </c>
      <c r="L2364" s="444">
        <f t="shared" ca="1" si="129"/>
        <v>-5443075609.9581919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-5443075609.9581919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-22679481.708159134</v>
      </c>
      <c r="L2365" s="444">
        <f t="shared" ca="1" si="129"/>
        <v>-5465755091.6663513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-5465755091.6663513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-22773979.548609797</v>
      </c>
      <c r="L2366" s="444">
        <f t="shared" ca="1" si="129"/>
        <v>-5488529071.2149611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-5488529071.2149611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-22868871.130062338</v>
      </c>
      <c r="L2367" s="444">
        <f t="shared" ca="1" si="129"/>
        <v>-5511397942.3450232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-5511397942.3450232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-22964158.093104262</v>
      </c>
      <c r="L2368" s="444">
        <f t="shared" ca="1" si="129"/>
        <v>-5534362100.4381275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-5534362100.4381275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-23059842.085158866</v>
      </c>
      <c r="L2369" s="444">
        <f t="shared" ca="1" si="129"/>
        <v>-5557421942.5232868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-5557421942.5232868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-23155924.760513693</v>
      </c>
      <c r="L2370" s="444">
        <f t="shared" ca="1" si="129"/>
        <v>-5580577867.2838001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-5580577867.2838001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-23252407.780349165</v>
      </c>
      <c r="L2371" s="444">
        <f t="shared" ca="1" si="129"/>
        <v>-5603830275.0641489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-5603830275.0641489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-23349292.812767286</v>
      </c>
      <c r="L2372" s="444">
        <f t="shared" ca="1" si="129"/>
        <v>-5627179567.8769159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-5627179567.8769159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-23446581.532820482</v>
      </c>
      <c r="L2373" s="444">
        <f t="shared" ca="1" si="129"/>
        <v>-5650626149.4097366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-5650626149.4097366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-23544275.622540571</v>
      </c>
      <c r="L2374" s="444">
        <f t="shared" ca="1" si="129"/>
        <v>-5674170425.0322771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-5674170425.0322771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-23642376.770967823</v>
      </c>
      <c r="L2375" s="444">
        <f t="shared" ca="1" si="129"/>
        <v>-5697812801.8032446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-5697812801.8032446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-23740886.674180187</v>
      </c>
      <c r="L2376" s="444">
        <f t="shared" ca="1" si="129"/>
        <v>-5721553688.4774246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-5721553688.4774246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-23839807.035322603</v>
      </c>
      <c r="L2377" s="444">
        <f t="shared" ca="1" si="129"/>
        <v>-5745393495.5127468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-5745393495.5127468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-23939139.564636447</v>
      </c>
      <c r="L2378" s="444">
        <f t="shared" ca="1" si="129"/>
        <v>-5769332635.077383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-5769332635.077383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-24038885.979489096</v>
      </c>
      <c r="L2379" s="444">
        <f t="shared" ca="1" si="129"/>
        <v>-5793371521.0568724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-5793371521.0568724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-24139048.004403636</v>
      </c>
      <c r="L2380" s="444">
        <f t="shared" ca="1" si="129"/>
        <v>-5817510569.0612764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-5817510569.0612764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-24239627.37108865</v>
      </c>
      <c r="L2381" s="444">
        <f t="shared" ca="1" si="129"/>
        <v>-5841750196.4323654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-5841750196.4323654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-24340625.818468191</v>
      </c>
      <c r="L2382" s="444">
        <f t="shared" ca="1" si="129"/>
        <v>-5866090822.2508335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-5866090822.2508335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-24442045.092711806</v>
      </c>
      <c r="L2383" s="444">
        <f t="shared" ca="1" si="129"/>
        <v>-5890532867.343545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-5890532867.343545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-24543886.947264772</v>
      </c>
      <c r="L2384" s="444">
        <f t="shared" ca="1" si="129"/>
        <v>-5915076754.2908096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-5915076754.2908096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-24646153.142878372</v>
      </c>
      <c r="L2385" s="444">
        <f t="shared" ca="1" si="129"/>
        <v>-5939722907.4336882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-5939722907.4336882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-24748845.447640367</v>
      </c>
      <c r="L2386" s="444">
        <f t="shared" ca="1" si="129"/>
        <v>-5964471752.8813286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-5964471752.8813286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-24851965.637005534</v>
      </c>
      <c r="L2387" s="444">
        <f t="shared" ca="1" si="129"/>
        <v>-5989323718.5183344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-5989323718.5183344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-24955515.493826393</v>
      </c>
      <c r="L2388" s="444">
        <f t="shared" ca="1" si="129"/>
        <v>-6014279234.0121613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-6014279234.0121613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-25059496.808384005</v>
      </c>
      <c r="L2389" s="444">
        <f t="shared" ca="1" si="129"/>
        <v>-6039338730.8205452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-6039338730.8205452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-25163911.378418937</v>
      </c>
      <c r="L2390" s="444">
        <f t="shared" ca="1" si="129"/>
        <v>-6064502642.1989641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-6064502642.1989641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-25268761.009162351</v>
      </c>
      <c r="L2391" s="444">
        <f t="shared" ca="1" si="129"/>
        <v>-6089771403.2081261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-6089771403.2081261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-25374047.513367191</v>
      </c>
      <c r="L2392" s="444">
        <f t="shared" ca="1" si="129"/>
        <v>-6115145450.7214937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-6115145450.7214937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-25479772.711339556</v>
      </c>
      <c r="L2393" s="444">
        <f t="shared" ca="1" si="129"/>
        <v>-6140625223.4328337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-6140625223.4328337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-25585938.43097014</v>
      </c>
      <c r="L2394" s="444">
        <f t="shared" ca="1" si="129"/>
        <v>-6166211161.8638039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-6166211161.8638039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-25692546.507765848</v>
      </c>
      <c r="L2395" s="444">
        <f t="shared" ca="1" si="129"/>
        <v>-6191903708.3715696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-6191903708.3715696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-25799598.78488154</v>
      </c>
      <c r="L2396" s="444">
        <f t="shared" ca="1" si="129"/>
        <v>-6217703307.1564512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-6217703307.1564512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-25907097.113151878</v>
      </c>
      <c r="L2397" s="444">
        <f t="shared" ca="1" si="129"/>
        <v>-6243610404.2696028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-6243610404.2696028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-26015043.351123344</v>
      </c>
      <c r="L2398" s="444">
        <f t="shared" ca="1" si="129"/>
        <v>-6269625447.6207266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-6269625447.6207266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-26123439.365086362</v>
      </c>
      <c r="L2399" s="444">
        <f t="shared" ca="1" si="129"/>
        <v>-6295748886.9858131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-6295748886.9858131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-26232287.029107556</v>
      </c>
      <c r="L2400" s="444">
        <f t="shared" ca="1" si="129"/>
        <v>-6321981174.0149202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-6321981174.0149202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-26341588.225062169</v>
      </c>
      <c r="L2401" s="444">
        <f t="shared" ca="1" si="129"/>
        <v>-6348322762.2399826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-6348322762.2399826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-26451344.842666592</v>
      </c>
      <c r="L2402" s="444">
        <f t="shared" ca="1" si="129"/>
        <v>-6374774107.0826492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-6374774107.0826492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-26561558.779511038</v>
      </c>
      <c r="L2403" s="444">
        <f t="shared" ca="1" si="129"/>
        <v>-6401335665.8621607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-6401335665.8621607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-26672231.941092335</v>
      </c>
      <c r="L2404" s="444">
        <f t="shared" ca="1" si="129"/>
        <v>-6428007897.8032532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-6428007897.8032532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-26783366.240846887</v>
      </c>
      <c r="L2405" s="444">
        <f t="shared" ca="1" si="129"/>
        <v>-6454791264.0440998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-6454791264.0440998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-26894963.600183748</v>
      </c>
      <c r="L2406" s="444">
        <f t="shared" ca="1" si="129"/>
        <v>-6481686227.6442833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-6481686227.6442833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-27007025.948517848</v>
      </c>
      <c r="L2407" s="444">
        <f t="shared" ca="1" si="129"/>
        <v>-6508693253.5928011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-6508693253.5928011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-27119555.223303337</v>
      </c>
      <c r="L2408" s="444">
        <f t="shared" ca="1" si="129"/>
        <v>-6535812808.8161049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-6535812808.8161049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-27232553.370067105</v>
      </c>
      <c r="L2409" s="444">
        <f t="shared" ca="1" si="129"/>
        <v>-6563045362.1861715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-6563045362.1861715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-27346022.342442382</v>
      </c>
      <c r="L2410" s="444">
        <f t="shared" ca="1" si="129"/>
        <v>-6590391384.528614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-6590391384.528614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-27459964.102202557</v>
      </c>
      <c r="L2411" s="444">
        <f t="shared" ca="1" si="129"/>
        <v>-6617851348.6308165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-6617851348.6308165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-27574380.619295068</v>
      </c>
      <c r="L2412" s="444">
        <f t="shared" ca="1" si="129"/>
        <v>-6645425729.2501116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-6645425729.2501116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-27689273.871875465</v>
      </c>
      <c r="L2413" s="444">
        <f t="shared" ca="1" si="129"/>
        <v>-6673115003.1219873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-6673115003.1219873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-27804645.846341614</v>
      </c>
      <c r="L2414" s="444">
        <f t="shared" ca="1" si="129"/>
        <v>-6700919648.9683294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-6700919648.9683294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-27920498.537368041</v>
      </c>
      <c r="L2415" s="444">
        <f t="shared" ca="1" si="129"/>
        <v>-6728840147.5056973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-6728840147.5056973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-28036833.947940405</v>
      </c>
      <c r="L2416" s="444">
        <f t="shared" ca="1" si="129"/>
        <v>-6756876981.4536381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-6756876981.4536381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-28153654.089390155</v>
      </c>
      <c r="L2417" s="444">
        <f t="shared" ca="1" si="129"/>
        <v>-6785030635.5430279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-6785030635.5430279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-28270960.981429283</v>
      </c>
      <c r="L2418" s="444">
        <f t="shared" ca="1" si="129"/>
        <v>-6813301596.524457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-6813301596.524457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-28388756.652185235</v>
      </c>
      <c r="L2419" s="444">
        <f t="shared" ca="1" si="129"/>
        <v>-6841690353.1766424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-6841690353.1766424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-28507043.138236012</v>
      </c>
      <c r="L2420" s="444">
        <f t="shared" ca="1" si="129"/>
        <v>-6870197396.3148785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-6870197396.3148785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-28625822.484645326</v>
      </c>
      <c r="L2421" s="444">
        <f t="shared" ca="1" si="129"/>
        <v>-6898823218.7995234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-6898823218.7995234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-28745096.744998012</v>
      </c>
      <c r="L2422" s="444">
        <f t="shared" ca="1" si="129"/>
        <v>-6927568315.5445213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-6927568315.5445213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-28864867.981435508</v>
      </c>
      <c r="L2423" s="444">
        <f t="shared" ca="1" si="129"/>
        <v>-6956433183.5259571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-6956433183.5259571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-28985138.264691491</v>
      </c>
      <c r="L2424" s="444">
        <f t="shared" ca="1" si="129"/>
        <v>-6985418321.7906485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-6985418321.7906485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-29105909.674127705</v>
      </c>
      <c r="L2425" s="444">
        <f t="shared" ca="1" si="129"/>
        <v>-7014524231.464776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-7014524231.464776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-29227184.297769904</v>
      </c>
      <c r="L2426" s="444">
        <f t="shared" ca="1" si="129"/>
        <v>-7043751415.7625456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-7043751415.7625456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-29348964.232343938</v>
      </c>
      <c r="L2427" s="444">
        <f t="shared" ca="1" si="129"/>
        <v>-7073100379.9948893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-7073100379.9948893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-29471251.583312038</v>
      </c>
      <c r="L2428" s="444">
        <f t="shared" ca="1" si="129"/>
        <v>-7102571631.5782013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-7102571631.5782013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-29594048.46490917</v>
      </c>
      <c r="L2429" s="444">
        <f t="shared" ca="1" si="129"/>
        <v>-7132165680.0431108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-7132165680.0431108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-29717357.00017963</v>
      </c>
      <c r="L2430" s="444">
        <f t="shared" ca="1" si="129"/>
        <v>-7161883037.0432901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-7161883037.0432901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-29841179.321013708</v>
      </c>
      <c r="L2431" s="444">
        <f t="shared" ca="1" si="129"/>
        <v>-7191724216.3643036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-7191724216.3643036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-29965517.568184599</v>
      </c>
      <c r="L2432" s="444">
        <f t="shared" ca="1" si="129"/>
        <v>-7221689733.9324884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-7221689733.9324884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-30090373.891385369</v>
      </c>
      <c r="L2433" s="444">
        <f t="shared" ca="1" si="129"/>
        <v>-7251780107.8238735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-7251780107.8238735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-30215750.449266139</v>
      </c>
      <c r="L2434" s="444">
        <f t="shared" ca="1" si="129"/>
        <v>-7281995858.27314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-7281995858.27314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-30341649.409471419</v>
      </c>
      <c r="L2435" s="444">
        <f t="shared" ca="1" si="129"/>
        <v>-7312337507.6826115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-7312337507.6826115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-30468072.948677547</v>
      </c>
      <c r="L2436" s="444">
        <f t="shared" ca="1" si="129"/>
        <v>-7342805580.6312895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-7342805580.6312895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-30595023.252630372</v>
      </c>
      <c r="L2437" s="444">
        <f t="shared" ca="1" si="129"/>
        <v>-7373400603.8839197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-7373400603.8839197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-30722502.516183</v>
      </c>
      <c r="L2438" s="444">
        <f t="shared" ca="1" si="129"/>
        <v>-7404123106.4001026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-7404123106.4001026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-30850512.943333756</v>
      </c>
      <c r="L2439" s="444">
        <f t="shared" ca="1" si="129"/>
        <v>-7434973619.3434362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-7434973619.3434362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-30979056.747264318</v>
      </c>
      <c r="L2440" s="444">
        <f t="shared" ca="1" si="129"/>
        <v>-7465952676.0907001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-7465952676.0907001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-31108136.150377918</v>
      </c>
      <c r="L2441" s="444">
        <f t="shared" ca="1" si="129"/>
        <v>-7497060812.2410784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-7497060812.2410784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-31237753.384337831</v>
      </c>
      <c r="L2442" s="444">
        <f t="shared" ca="1" si="129"/>
        <v>-7528298565.6254158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-7528298565.6254158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-31367910.6901059</v>
      </c>
      <c r="L2443" s="444">
        <f t="shared" ca="1" si="129"/>
        <v>-7559666476.3155212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-7559666476.3155212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-31498610.317981336</v>
      </c>
      <c r="L2444" s="444">
        <f t="shared" ca="1" si="129"/>
        <v>-7591165086.633503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-7591165086.633503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-31629854.527639598</v>
      </c>
      <c r="L2445" s="444">
        <f t="shared" ca="1" si="129"/>
        <v>-7622794941.1611423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-7622794941.1611423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-31761645.588171422</v>
      </c>
      <c r="L2446" s="444">
        <f t="shared" ca="1" si="129"/>
        <v>-7654556586.7493134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-7654556586.7493134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-31893985.778122135</v>
      </c>
      <c r="L2447" s="444">
        <f t="shared" ca="1" si="129"/>
        <v>-7686450572.5274353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-7686450572.5274353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-32026877.385530978</v>
      </c>
      <c r="L2448" s="444">
        <f t="shared" ca="1" si="129"/>
        <v>-7718477449.9129667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-7718477449.9129667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-32160322.707970694</v>
      </c>
      <c r="L2449" s="444">
        <f t="shared" ca="1" si="129"/>
        <v>-7750637772.6209373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-7750637772.6209373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-32294324.052587237</v>
      </c>
      <c r="L2450" s="444">
        <f t="shared" ca="1" si="129"/>
        <v>-7782932096.6735249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-7782932096.6735249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-32428883.736139685</v>
      </c>
      <c r="L2451" s="444">
        <f t="shared" ca="1" si="129"/>
        <v>-7815360980.4096642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-7815360980.4096642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-32564004.085040268</v>
      </c>
      <c r="L2452" s="444">
        <f t="shared" ca="1" si="129"/>
        <v>-7847924984.4947042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-7847924984.4947042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-32699687.4353946</v>
      </c>
      <c r="L2453" s="444">
        <f t="shared" ca="1" si="129"/>
        <v>-7880624671.9300985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-7880624671.9300985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-32835936.133042078</v>
      </c>
      <c r="L2454" s="444">
        <f t="shared" ca="1" si="129"/>
        <v>-7913460608.0631409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-7913460608.0631409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-32972752.533596419</v>
      </c>
      <c r="L2455" s="444">
        <f t="shared" ca="1" si="129"/>
        <v>-7946433360.5967369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-7946433360.5967369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-33110139.0024864</v>
      </c>
      <c r="L2456" s="444">
        <f t="shared" ca="1" si="129"/>
        <v>-7979543499.5992231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-7979543499.5992231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-33248097.914996762</v>
      </c>
      <c r="L2457" s="444">
        <f t="shared" ca="1" si="129"/>
        <v>-8012791597.5142202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-8012791597.5142202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-33386631.656309251</v>
      </c>
      <c r="L2458" s="444">
        <f t="shared" ca="1" si="129"/>
        <v>-8046178229.1705294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-8046178229.1705294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-33525742.621543873</v>
      </c>
      <c r="L2459" s="444">
        <f t="shared" ca="1" si="129"/>
        <v>-8079703971.7920732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-8079703971.7920732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-33665433.215800308</v>
      </c>
      <c r="L2460" s="444">
        <f t="shared" ca="1" si="129"/>
        <v>-8113369405.0078735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-8113369405.0078735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-33805705.854199469</v>
      </c>
      <c r="L2461" s="444">
        <f t="shared" ca="1" si="129"/>
        <v>-8147175110.8620729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-8147175110.8620729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-33946562.961925305</v>
      </c>
      <c r="L2462" s="444">
        <f t="shared" ca="1" si="129"/>
        <v>-8181121673.8239985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-8181121673.8239985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-34088006.974266663</v>
      </c>
      <c r="L2463" s="444">
        <f t="shared" ca="1" si="129"/>
        <v>-8215209680.7982655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-8215209680.7982655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-34230040.336659439</v>
      </c>
      <c r="L2464" s="444">
        <f t="shared" ca="1" si="129"/>
        <v>-8249439721.1349249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-8249439721.1349249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-34372665.504728854</v>
      </c>
      <c r="L2465" s="444">
        <f t="shared" ca="1" si="129"/>
        <v>-8283812386.6396542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-8283812386.6396542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-34515884.944331892</v>
      </c>
      <c r="L2466" s="444">
        <f t="shared" ca="1" si="129"/>
        <v>-8318328271.5839863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-8318328271.5839863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-34659701.13159994</v>
      </c>
      <c r="L2467" s="444">
        <f t="shared" ca="1" si="129"/>
        <v>-8352987972.7155867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-8352987972.7155867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-34804116.552981608</v>
      </c>
      <c r="L2468" s="444">
        <f t="shared" ca="1" si="129"/>
        <v>-8387792089.268568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-8387792089.268568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-34949133.705285706</v>
      </c>
      <c r="L2469" s="444">
        <f t="shared" ca="1" si="129"/>
        <v>-8422741222.9738541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-8422741222.9738541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-35094755.095724389</v>
      </c>
      <c r="L2470" s="444">
        <f t="shared" ca="1" si="129"/>
        <v>-8457835978.0695782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-8457835978.0695782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-35240983.241956577</v>
      </c>
      <c r="L2471" s="444">
        <f t="shared" ca="1" si="129"/>
        <v>-8493076961.3115349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-8493076961.3115349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-35387820.672131397</v>
      </c>
      <c r="L2472" s="444">
        <f t="shared" ca="1" si="129"/>
        <v>-8528464781.9836664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-8528464781.9836664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-35535269.924931936</v>
      </c>
      <c r="L2473" s="444">
        <f t="shared" ca="1" si="129"/>
        <v>-8564000051.9085979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-8564000051.9085979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-35683333.549619161</v>
      </c>
      <c r="L2474" s="444">
        <f t="shared" ca="1" si="129"/>
        <v>-8599683385.4582176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-8599683385.4582176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-35832014.106075905</v>
      </c>
      <c r="L2475" s="444">
        <f t="shared" ca="1" si="129"/>
        <v>-8635515399.5642929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-8635515399.5642929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-35981314.164851218</v>
      </c>
      <c r="L2476" s="444">
        <f t="shared" ca="1" si="129"/>
        <v>-8671496713.7291451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-8671496713.7291451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-36131236.307204768</v>
      </c>
      <c r="L2477" s="444">
        <f t="shared" ca="1" si="129"/>
        <v>-8707627950.0363503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-8707627950.0363503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-36281783.125151455</v>
      </c>
      <c r="L2478" s="444">
        <f t="shared" ca="1" si="129"/>
        <v>-8743909733.1615009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-8743909733.1615009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-36432957.221506253</v>
      </c>
      <c r="L2479" s="444">
        <f t="shared" ca="1" si="129"/>
        <v>-8780342690.383007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-8780342690.383007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-36584761.209929198</v>
      </c>
      <c r="L2480" s="444">
        <f t="shared" ca="1" si="129"/>
        <v>-8816927451.5929356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-8816927451.5929356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-36737197.714970566</v>
      </c>
      <c r="L2481" s="444">
        <f t="shared" ca="1" si="129"/>
        <v>-8853664649.3079052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-8853664649.3079052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-36890269.372116268</v>
      </c>
      <c r="L2482" s="444">
        <f t="shared" ca="1" si="129"/>
        <v>-8890554918.6800213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-8890554918.6800213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-37043978.827833422</v>
      </c>
      <c r="L2483" s="444">
        <f t="shared" ca="1" si="129"/>
        <v>-8927598897.5078545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-8927598897.5078545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-37198328.739616059</v>
      </c>
      <c r="L2484" s="444">
        <f t="shared" ca="1" si="129"/>
        <v>-8964797226.2474709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-8964797226.2474709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-37353321.776031129</v>
      </c>
      <c r="L2485" s="444">
        <f t="shared" ca="1" si="129"/>
        <v>-9002150548.0235023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-9002150548.0235023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-37508960.61676459</v>
      </c>
      <c r="L2486" s="444">
        <f t="shared" ca="1" si="129"/>
        <v>-9039659508.6402664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-9039659508.6402664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-37665247.952667773</v>
      </c>
      <c r="L2487" s="444">
        <f t="shared" ca="1" si="129"/>
        <v>-9077324756.5929337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-9077324756.5929337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-37822186.485803887</v>
      </c>
      <c r="L2488" s="444">
        <f t="shared" ca="1" si="129"/>
        <v>-9115146943.0787373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-9115146943.0787373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-37979778.929494739</v>
      </c>
      <c r="L2489" s="444">
        <f t="shared" ca="1" si="129"/>
        <v>-9153126722.0082321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-9153126722.0082321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-38138028.008367635</v>
      </c>
      <c r="L2490" s="444">
        <f t="shared" ca="1" si="129"/>
        <v>-9191264750.0165997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-9191264750.0165997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-38296936.4584025</v>
      </c>
      <c r="L2491" s="444">
        <f t="shared" ca="1" si="129"/>
        <v>-9229561686.4750023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-9229561686.4750023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-38456507.026979178</v>
      </c>
      <c r="L2492" s="444">
        <f t="shared" ca="1" si="129"/>
        <v>-9268018193.5019817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-9268018193.5019817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-38616742.472924925</v>
      </c>
      <c r="L2493" s="444">
        <f t="shared" ca="1" si="129"/>
        <v>-9306634935.9749069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-9306634935.9749069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-38777645.566562109</v>
      </c>
      <c r="L2494" s="444">
        <f t="shared" ca="1" si="129"/>
        <v>-9345412581.5414696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-9345412581.5414696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-38939219.089756124</v>
      </c>
      <c r="L2495" s="444">
        <f t="shared" ca="1" si="129"/>
        <v>-9384351800.6312256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-9384351800.6312256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-39101465.835963443</v>
      </c>
      <c r="L2496" s="444">
        <f t="shared" ca="1" si="129"/>
        <v>-9423453266.4671898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-9423453266.4671898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-39264388.610279955</v>
      </c>
      <c r="L2497" s="444">
        <f t="shared" ca="1" si="129"/>
        <v>-9462717655.0774689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-9462717655.0774689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-39427990.229489453</v>
      </c>
      <c r="L2498" s="444">
        <f t="shared" ca="1" si="129"/>
        <v>-9502145645.3069592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-9502145645.3069592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-39592273.522112332</v>
      </c>
      <c r="L2499" s="444">
        <f t="shared" ca="1" si="129"/>
        <v>-9541737918.829071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-9541737918.829071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-39757241.328454465</v>
      </c>
      <c r="L2500" s="444">
        <f t="shared" ca="1" si="129"/>
        <v>-9581495160.157526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-9581495160.157526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-39922896.500656359</v>
      </c>
      <c r="L2501" s="444">
        <f t="shared" ca="1" si="129"/>
        <v>-9621418056.6581821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-9621418056.6581821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-40089241.902742423</v>
      </c>
      <c r="L2502" s="444">
        <f t="shared" ca="1" si="129"/>
        <v>-9661507298.5609245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-9661507298.5609245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-40256280.410670519</v>
      </c>
      <c r="L2503" s="444">
        <f t="shared" ca="1" si="129"/>
        <v>-9701763578.9715958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-9701763578.9715958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-40424014.912381649</v>
      </c>
      <c r="L2504" s="444">
        <f t="shared" ca="1" si="129"/>
        <v>-9742187593.8839779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-9742187593.8839779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-40592448.307849906</v>
      </c>
      <c r="L2505" s="444">
        <f t="shared" ca="1" si="129"/>
        <v>-9782780042.1918278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-9782780042.1918278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-40761583.509132616</v>
      </c>
      <c r="L2506" s="444">
        <f t="shared" ca="1" si="129"/>
        <v>-9823541625.7009602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-9823541625.7009602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-40931423.440420665</v>
      </c>
      <c r="L2507" s="444">
        <f t="shared" ca="1" si="129"/>
        <v>-9864473049.1413803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-9864473049.1413803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-41101971.038089082</v>
      </c>
      <c r="L2508" s="444">
        <f t="shared" ca="1" si="129"/>
        <v>-9905575020.1794701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-9905575020.1794701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-41273229.250747792</v>
      </c>
      <c r="L2509" s="444">
        <f t="shared" ca="1" si="129"/>
        <v>-9946848249.4302177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-9946848249.4302177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-41445201.039292574</v>
      </c>
      <c r="L2510" s="444">
        <f t="shared" ca="1" si="129"/>
        <v>-9988293450.469511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-9988293450.469511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-41617889.376956299</v>
      </c>
      <c r="L2511" s="444">
        <f t="shared" ca="1" si="129"/>
        <v>-10029911339.846468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-10029911339.846468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-41791297.249360286</v>
      </c>
      <c r="L2512" s="444">
        <f t="shared" ca="1" si="129"/>
        <v>-10071702637.095829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-10071702637.095829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-41965427.654565953</v>
      </c>
      <c r="L2513" s="444">
        <f t="shared" ca="1" si="129"/>
        <v>-10113668064.750395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-10113668064.750395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-42140283.603126645</v>
      </c>
      <c r="L2514" s="444">
        <f t="shared" ca="1" si="129"/>
        <v>-10155808348.353521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-10155808348.353521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-42315868.118139669</v>
      </c>
      <c r="L2515" s="444">
        <f t="shared" ca="1" si="129"/>
        <v>-10198124216.471661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-10198124216.471661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-42492184.235298589</v>
      </c>
      <c r="L2516" s="444">
        <f t="shared" ca="1" si="129"/>
        <v>-10240616400.706959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-10240616400.706959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-42669235.002945662</v>
      </c>
      <c r="L2517" s="444">
        <f t="shared" ca="1" si="129"/>
        <v>-10283285635.709904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-10283285635.709904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-42847023.482124597</v>
      </c>
      <c r="L2518" s="444">
        <f t="shared" ca="1" si="129"/>
        <v>-10326132659.192028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-10326132659.192028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-43025552.746633448</v>
      </c>
      <c r="L2519" s="444">
        <f t="shared" ca="1" si="129"/>
        <v>-10369158211.938662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-10369158211.938662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-43204825.883077756</v>
      </c>
      <c r="L2520" s="444">
        <f t="shared" ca="1" si="129"/>
        <v>-10412363037.821739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-10412363037.821739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-43384845.990923911</v>
      </c>
      <c r="L2521" s="444">
        <f t="shared" ca="1" si="129"/>
        <v>-10455747883.812664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-10455747883.812664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-43565616.18255277</v>
      </c>
      <c r="L2522" s="444">
        <f t="shared" ca="1" si="129"/>
        <v>-10499313499.995216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-10499313499.995216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-43747139.583313398</v>
      </c>
      <c r="L2523" s="444">
        <f t="shared" ca="1" si="129"/>
        <v>-10543060639.578529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-10543060639.578529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-43929419.331577204</v>
      </c>
      <c r="L2524" s="444">
        <f t="shared" ca="1" si="129"/>
        <v>-10586990058.910107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-10586990058.910107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-44112458.57879211</v>
      </c>
      <c r="L2525" s="444">
        <f t="shared" ca="1" si="129"/>
        <v>-10631102517.488899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-10631102517.488899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-44296260.489537083</v>
      </c>
      <c r="L2526" s="444">
        <f t="shared" ca="1" si="129"/>
        <v>-10675398777.978436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-10675398777.978436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-44480828.241576813</v>
      </c>
      <c r="L2527" s="444">
        <f t="shared" ca="1" si="129"/>
        <v>-10719879606.220013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-10719879606.220013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-44666165.025916718</v>
      </c>
      <c r="L2528" s="444">
        <f t="shared" ca="1" si="129"/>
        <v>-10764545771.24593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-10764545771.24593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-44852274.046858042</v>
      </c>
      <c r="L2529" s="444">
        <f t="shared" ca="1" si="129"/>
        <v>-10809398045.292788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-10809398045.292788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-45039158.522053279</v>
      </c>
      <c r="L2530" s="444">
        <f t="shared" ca="1" si="129"/>
        <v>-10854437203.81484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-10854437203.81484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-45226821.682561837</v>
      </c>
      <c r="L2531" s="444">
        <f t="shared" ca="1" si="129"/>
        <v>-10899664025.497402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-10899664025.497402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-45415266.772905841</v>
      </c>
      <c r="L2532" s="444">
        <f t="shared" ca="1" si="129"/>
        <v>-10945079292.270308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-10945079292.270308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-45604497.051126279</v>
      </c>
      <c r="L2533" s="444">
        <f t="shared" ca="1" si="129"/>
        <v>-10990683789.321434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-10990683789.321434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-45794515.78883931</v>
      </c>
      <c r="L2534" s="444">
        <f t="shared" ca="1" si="129"/>
        <v>-11036478305.110273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-11036478305.110273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-45985326.271292806</v>
      </c>
      <c r="L2535" s="444">
        <f t="shared" ca="1" si="129"/>
        <v>-11082463631.381567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-11082463631.381567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-46176931.797423199</v>
      </c>
      <c r="L2536" s="444">
        <f t="shared" ca="1" si="129"/>
        <v>-11128640563.178989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-11128640563.178989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-46369335.679912455</v>
      </c>
      <c r="L2537" s="444">
        <f t="shared" ca="1" si="129"/>
        <v>-11175009898.858902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-11175009898.858902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-46562541.245245427</v>
      </c>
      <c r="L2538" s="444">
        <f t="shared" ca="1" si="129"/>
        <v>-11221572440.104147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-11221572440.104147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-46756551.83376728</v>
      </c>
      <c r="L2539" s="444">
        <f t="shared" ca="1" si="129"/>
        <v>-11268328991.937914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-11268328991.937914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-46951370.799741305</v>
      </c>
      <c r="L2540" s="444">
        <f t="shared" ca="1" si="129"/>
        <v>-11315280362.737656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-11315280362.737656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-47147001.511406898</v>
      </c>
      <c r="L2541" s="444">
        <f t="shared" ca="1" si="129"/>
        <v>-11362427364.249062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-11362427364.249062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-47343447.351037756</v>
      </c>
      <c r="L2542" s="444">
        <f t="shared" ca="1" si="129"/>
        <v>-11409770811.6001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-11409770811.6001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-47540711.715000413</v>
      </c>
      <c r="L2543" s="444">
        <f t="shared" ca="1" si="129"/>
        <v>-11457311523.3151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-11457311523.3151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-47738798.013812914</v>
      </c>
      <c r="L2544" s="444">
        <f t="shared" ca="1" si="129"/>
        <v>-11505050321.328913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-11505050321.328913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-47937709.672203802</v>
      </c>
      <c r="L2545" s="444">
        <f t="shared" ca="1" si="129"/>
        <v>-11552988031.001116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-11552988031.001116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-48137450.129171312</v>
      </c>
      <c r="L2546" s="444">
        <f t="shared" ca="1" si="129"/>
        <v>-11601125481.130287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-11601125481.130287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-48338022.838042863</v>
      </c>
      <c r="L2547" s="444">
        <f t="shared" ca="1" si="129"/>
        <v>-11649463503.96833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-11649463503.96833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-48539431.266534708</v>
      </c>
      <c r="L2548" s="444">
        <f t="shared" ca="1" si="129"/>
        <v>-11698002935.234865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-11698002935.234865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-48741678.89681194</v>
      </c>
      <c r="L2549" s="444">
        <f t="shared" ca="1" si="129"/>
        <v>-11746744614.131678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-11746744614.131678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-48944769.225548655</v>
      </c>
      <c r="L2550" s="444">
        <f t="shared" ca="1" si="129"/>
        <v>-11795689383.357225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-11795689383.357225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-49148705.763988435</v>
      </c>
      <c r="L2551" s="444">
        <f t="shared" ca="1" si="129"/>
        <v>-11844838089.121214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-11844838089.121214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-49353492.038005054</v>
      </c>
      <c r="L2552" s="444">
        <f t="shared" ca="1" si="129"/>
        <v>-11894191581.15922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-11894191581.15922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-49559131.588163413</v>
      </c>
      <c r="L2553" s="444">
        <f t="shared" ca="1" si="129"/>
        <v>-11943750712.747383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-11943750712.747383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-49765627.969780765</v>
      </c>
      <c r="L2554" s="444">
        <f t="shared" ca="1" si="129"/>
        <v>-11993516340.717163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-11993516340.717163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-49972984.752988182</v>
      </c>
      <c r="L2555" s="444">
        <f t="shared" ca="1" si="129"/>
        <v>-12043489325.470152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-12043489325.470152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-50181205.522792302</v>
      </c>
      <c r="L2556" s="444">
        <f t="shared" ca="1" si="129"/>
        <v>-12093670530.992945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-12093670530.992945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-50390293.87913727</v>
      </c>
      <c r="L2557" s="444">
        <f t="shared" ca="1" si="129"/>
        <v>-12144060824.872082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-12144060824.872082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-50600253.436967008</v>
      </c>
      <c r="L2558" s="444">
        <f t="shared" ref="L2558:L2812" ca="1" si="134">I2558-J2558+K2558</f>
        <v>-12194661078.30905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-12194661078.30905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-50811087.826287709</v>
      </c>
      <c r="L2559" s="444">
        <f t="shared" ca="1" si="134"/>
        <v>-12245472166.135338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-12245472166.135338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-51022800.692230575</v>
      </c>
      <c r="L2560" s="444">
        <f t="shared" ca="1" si="134"/>
        <v>-12296494966.827568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-12296494966.827568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-51235395.695114866</v>
      </c>
      <c r="L2561" s="444">
        <f t="shared" ca="1" si="134"/>
        <v>-12347730362.522682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-12347730362.522682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-51448876.510511175</v>
      </c>
      <c r="L2562" s="444">
        <f t="shared" ca="1" si="134"/>
        <v>-12399179239.033194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-12399179239.033194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-51663246.829304971</v>
      </c>
      <c r="L2563" s="444">
        <f t="shared" ca="1" si="134"/>
        <v>-12450842485.862499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-12450842485.862499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-51878510.357760414</v>
      </c>
      <c r="L2564" s="444">
        <f t="shared" ca="1" si="134"/>
        <v>-12502720996.220259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-12502720996.220259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-52094670.81758441</v>
      </c>
      <c r="L2565" s="444">
        <f t="shared" ca="1" si="134"/>
        <v>-12554815667.037844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-12554815667.037844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-52311731.945991017</v>
      </c>
      <c r="L2566" s="444">
        <f t="shared" ca="1" si="134"/>
        <v>-12607127398.983835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-12607127398.983835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-52529697.495765977</v>
      </c>
      <c r="L2567" s="444">
        <f t="shared" ca="1" si="134"/>
        <v>-12659657096.479601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-12659657096.479601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-52748571.235331669</v>
      </c>
      <c r="L2568" s="444">
        <f t="shared" ca="1" si="134"/>
        <v>-12712405667.714933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-12712405667.714933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-52968356.948812224</v>
      </c>
      <c r="L2569" s="444">
        <f t="shared" ca="1" si="134"/>
        <v>-12765374024.663746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-12765374024.663746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-53189058.436098941</v>
      </c>
      <c r="L2570" s="444">
        <f t="shared" ca="1" si="134"/>
        <v>-12818563083.099844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-12818563083.099844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-53410679.512916014</v>
      </c>
      <c r="L2571" s="444">
        <f t="shared" ca="1" si="134"/>
        <v>-12871973762.612761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-12871973762.612761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-53633224.010886505</v>
      </c>
      <c r="L2572" s="444">
        <f t="shared" ca="1" si="134"/>
        <v>-12925606986.623648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-12925606986.623648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-53856695.77759853</v>
      </c>
      <c r="L2573" s="444">
        <f t="shared" ca="1" si="134"/>
        <v>-12979463682.401247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-12979463682.401247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-54081098.676671863</v>
      </c>
      <c r="L2574" s="444">
        <f t="shared" ca="1" si="134"/>
        <v>-13033544781.077919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-13033544781.077919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-54306436.587824665</v>
      </c>
      <c r="L2575" s="444">
        <f t="shared" ca="1" si="134"/>
        <v>-13087851217.665743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-13087851217.665743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-54532713.406940594</v>
      </c>
      <c r="L2576" s="444">
        <f t="shared" ca="1" si="134"/>
        <v>-13142383931.072683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-13142383931.072683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-54759933.046136178</v>
      </c>
      <c r="L2577" s="444">
        <f t="shared" ca="1" si="134"/>
        <v>-13197143864.11882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-13197143864.11882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-54988099.433828413</v>
      </c>
      <c r="L2578" s="444">
        <f t="shared" ca="1" si="134"/>
        <v>-13252131963.552649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-13252131963.552649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-55217216.514802702</v>
      </c>
      <c r="L2579" s="444">
        <f t="shared" ca="1" si="134"/>
        <v>-13307349180.067451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-13307349180.067451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-55447288.250281043</v>
      </c>
      <c r="L2580" s="444">
        <f t="shared" ca="1" si="134"/>
        <v>-13362796468.317732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-13362796468.317732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-55678318.617990546</v>
      </c>
      <c r="L2581" s="444">
        <f t="shared" ca="1" si="134"/>
        <v>-13418474786.935722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-13418474786.935722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-55910311.612232178</v>
      </c>
      <c r="L2582" s="444">
        <f t="shared" ca="1" si="134"/>
        <v>-13474385098.547955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-13474385098.547955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-56143271.243949808</v>
      </c>
      <c r="L2583" s="444">
        <f t="shared" ca="1" si="134"/>
        <v>-13530528369.791904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-13530528369.791904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-56377201.540799603</v>
      </c>
      <c r="L2584" s="444">
        <f t="shared" ca="1" si="134"/>
        <v>-13586905571.332705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-13586905571.332705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-56612106.547219604</v>
      </c>
      <c r="L2585" s="444">
        <f t="shared" ca="1" si="134"/>
        <v>-13643517677.879925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-13643517677.879925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-56847990.324499674</v>
      </c>
      <c r="L2586" s="444">
        <f t="shared" ca="1" si="134"/>
        <v>-13700365668.204424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-13700365668.204424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-57084856.950851776</v>
      </c>
      <c r="L2587" s="444">
        <f t="shared" ca="1" si="134"/>
        <v>-13757450525.155275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-13757450525.155275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-57322710.521480307</v>
      </c>
      <c r="L2588" s="444">
        <f t="shared" ca="1" si="134"/>
        <v>-13814773235.676756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-13814773235.676756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-57561555.148653157</v>
      </c>
      <c r="L2589" s="444">
        <f t="shared" ca="1" si="134"/>
        <v>-13872334790.825409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-13872334790.825409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-57801394.961772546</v>
      </c>
      <c r="L2590" s="444">
        <f t="shared" ca="1" si="134"/>
        <v>-13930136185.787182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-13930136185.787182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-58042234.107446581</v>
      </c>
      <c r="L2591" s="444">
        <f t="shared" ca="1" si="134"/>
        <v>-13988178419.894629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-13988178419.894629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-58284076.749560952</v>
      </c>
      <c r="L2592" s="444">
        <f t="shared" ca="1" si="134"/>
        <v>-14046462496.64419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-14046462496.64419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-58526927.069350787</v>
      </c>
      <c r="L2593" s="444">
        <f t="shared" ca="1" si="134"/>
        <v>-14104989423.713541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-14104989423.713541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-58770789.26547309</v>
      </c>
      <c r="L2594" s="444">
        <f t="shared" ca="1" si="134"/>
        <v>-14163760212.979013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-14163760212.979013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-59015667.554079227</v>
      </c>
      <c r="L2595" s="444">
        <f t="shared" ca="1" si="134"/>
        <v>-14222775880.533092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-14222775880.533092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-59261566.168887883</v>
      </c>
      <c r="L2596" s="444">
        <f t="shared" ca="1" si="134"/>
        <v>-14282037446.701981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-14282037446.701981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-59508489.361258253</v>
      </c>
      <c r="L2597" s="444">
        <f t="shared" ca="1" si="134"/>
        <v>-14341545936.063238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-14341545936.063238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-59756441.400263488</v>
      </c>
      <c r="L2598" s="444">
        <f t="shared" ca="1" si="134"/>
        <v>-14401302377.463501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-14401302377.463501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-60005426.572764575</v>
      </c>
      <c r="L2599" s="444">
        <f t="shared" ca="1" si="134"/>
        <v>-14461307804.036266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-14461307804.036266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-60255449.18348445</v>
      </c>
      <c r="L2600" s="444">
        <f t="shared" ca="1" si="134"/>
        <v>-14521563253.219751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-14521563253.219751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-60506513.555082299</v>
      </c>
      <c r="L2601" s="444">
        <f t="shared" ca="1" si="134"/>
        <v>-14582069766.774834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-14582069766.774834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-60758624.028228484</v>
      </c>
      <c r="L2602" s="444">
        <f t="shared" ca="1" si="134"/>
        <v>-14642828390.803062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-14642828390.803062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-61011784.961679429</v>
      </c>
      <c r="L2603" s="444">
        <f t="shared" ca="1" si="134"/>
        <v>-14703840175.764742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-14703840175.764742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-61266000.732353084</v>
      </c>
      <c r="L2604" s="444">
        <f t="shared" ca="1" si="134"/>
        <v>-14765106176.497095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-14765106176.497095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-61521275.735404558</v>
      </c>
      <c r="L2605" s="444">
        <f t="shared" ca="1" si="134"/>
        <v>-14826627452.2325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-14826627452.2325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-61777614.384302087</v>
      </c>
      <c r="L2606" s="444">
        <f t="shared" ca="1" si="134"/>
        <v>-14888405066.616802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-14888405066.616802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-62035021.110903352</v>
      </c>
      <c r="L2607" s="444">
        <f t="shared" ca="1" si="134"/>
        <v>-14950440087.727705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-14950440087.727705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-62293500.3655321</v>
      </c>
      <c r="L2608" s="444">
        <f t="shared" ca="1" si="134"/>
        <v>-15012733588.093237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-15012733588.093237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-62553056.617055155</v>
      </c>
      <c r="L2609" s="444">
        <f t="shared" ca="1" si="134"/>
        <v>-15075286644.710293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-15075286644.710293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-62813694.352959551</v>
      </c>
      <c r="L2610" s="444">
        <f t="shared" ca="1" si="134"/>
        <v>-15138100339.063251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-15138100339.063251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-63075418.079430215</v>
      </c>
      <c r="L2611" s="444">
        <f t="shared" ca="1" si="134"/>
        <v>-15201175757.142681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-15201175757.142681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-63338232.32142783</v>
      </c>
      <c r="L2612" s="444">
        <f t="shared" ca="1" si="134"/>
        <v>-15264513989.464109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-15264513989.464109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-63602141.622767121</v>
      </c>
      <c r="L2613" s="444">
        <f t="shared" ca="1" si="134"/>
        <v>-15328116131.086876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-15328116131.086876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-63867150.546195313</v>
      </c>
      <c r="L2614" s="444">
        <f t="shared" ca="1" si="134"/>
        <v>-15391983281.633072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-15391983281.633072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-64133263.67347113</v>
      </c>
      <c r="L2615" s="444">
        <f t="shared" ca="1" si="134"/>
        <v>-15456116545.306543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-15456116545.306543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-64400485.605443932</v>
      </c>
      <c r="L2616" s="444">
        <f t="shared" ca="1" si="134"/>
        <v>-15520517030.911987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-15520517030.911987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-64668820.962133281</v>
      </c>
      <c r="L2617" s="444">
        <f t="shared" ca="1" si="134"/>
        <v>-15585185851.874121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-15585185851.874121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-64938274.382808834</v>
      </c>
      <c r="L2618" s="444">
        <f t="shared" ca="1" si="134"/>
        <v>-15650124126.256929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-15650124126.256929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-65208850.526070535</v>
      </c>
      <c r="L2619" s="444">
        <f t="shared" ca="1" si="134"/>
        <v>-15715332976.782999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-15715332976.782999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-65480554.069929168</v>
      </c>
      <c r="L2620" s="444">
        <f t="shared" ca="1" si="134"/>
        <v>-15780813530.852928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-15780813530.852928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-65753389.711887203</v>
      </c>
      <c r="L2621" s="444">
        <f t="shared" ca="1" si="134"/>
        <v>-15846566920.564816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-15846566920.564816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-66027362.169020064</v>
      </c>
      <c r="L2622" s="444">
        <f t="shared" ca="1" si="134"/>
        <v>-15912594282.733835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-15912594282.733835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-66302476.178057648</v>
      </c>
      <c r="L2623" s="444">
        <f t="shared" ca="1" si="134"/>
        <v>-15978896758.911892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-15978896758.911892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-66578736.495466225</v>
      </c>
      <c r="L2624" s="444">
        <f t="shared" ca="1" si="134"/>
        <v>-16045475495.407358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-16045475495.407358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-66856147.89753066</v>
      </c>
      <c r="L2625" s="444">
        <f t="shared" ca="1" si="134"/>
        <v>-16112331643.30489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-16112331643.30489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-67134715.180437043</v>
      </c>
      <c r="L2626" s="444">
        <f t="shared" ca="1" si="134"/>
        <v>-16179466358.485327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-16179466358.485327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-67414443.160355538</v>
      </c>
      <c r="L2627" s="444">
        <f t="shared" ca="1" si="134"/>
        <v>-16246880801.645681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-16246880801.645681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-67695336.673523664</v>
      </c>
      <c r="L2628" s="444">
        <f t="shared" ca="1" si="134"/>
        <v>-16314576138.319204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-16314576138.319204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-67977400.576330021</v>
      </c>
      <c r="L2629" s="444">
        <f t="shared" ca="1" si="134"/>
        <v>-16382553538.895535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-16382553538.895535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-68260639.745398074</v>
      </c>
      <c r="L2630" s="444">
        <f t="shared" ca="1" si="134"/>
        <v>-16450814178.640932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-16450814178.640932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-68545059.077670544</v>
      </c>
      <c r="L2631" s="444">
        <f t="shared" ca="1" si="134"/>
        <v>-16519359237.718603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-16519359237.718603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-68830663.490494192</v>
      </c>
      <c r="L2632" s="444">
        <f t="shared" ca="1" si="134"/>
        <v>-16588189901.209097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-16588189901.209097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-69117457.921704575</v>
      </c>
      <c r="L2633" s="444">
        <f t="shared" ca="1" si="134"/>
        <v>-16657307359.130802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-16657307359.130802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-69405447.329711661</v>
      </c>
      <c r="L2634" s="444">
        <f t="shared" ca="1" si="134"/>
        <v>-16726712806.460514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-16726712806.460514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-69694636.69358547</v>
      </c>
      <c r="L2635" s="444">
        <f t="shared" ca="1" si="134"/>
        <v>-16796407443.1541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-16796407443.1541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-69985031.013142094</v>
      </c>
      <c r="L2636" s="444">
        <f t="shared" ca="1" si="134"/>
        <v>-16866392474.167242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-16866392474.167242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-70276635.309030175</v>
      </c>
      <c r="L2637" s="444">
        <f t="shared" ca="1" si="134"/>
        <v>-16936669109.476273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-16936669109.476273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-70569454.622817799</v>
      </c>
      <c r="L2638" s="444">
        <f t="shared" ca="1" si="134"/>
        <v>-17007238564.099091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-17007238564.099091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-70863494.017079547</v>
      </c>
      <c r="L2639" s="444">
        <f t="shared" ca="1" si="134"/>
        <v>-17078102058.116171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-17078102058.116171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-71158758.575484037</v>
      </c>
      <c r="L2640" s="444">
        <f t="shared" ca="1" si="134"/>
        <v>-17149260816.691654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-17149260816.691654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-71455253.402881891</v>
      </c>
      <c r="L2641" s="444">
        <f t="shared" ca="1" si="134"/>
        <v>-17220716070.094536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-17220716070.094536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-71752983.625393897</v>
      </c>
      <c r="L2642" s="444">
        <f t="shared" ca="1" si="134"/>
        <v>-17292469053.719929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-17292469053.719929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-72051954.390499696</v>
      </c>
      <c r="L2643" s="444">
        <f t="shared" ca="1" si="134"/>
        <v>-17364521008.110428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-17364521008.110428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-72352170.867126778</v>
      </c>
      <c r="L2644" s="444">
        <f t="shared" ca="1" si="134"/>
        <v>-17436873178.977554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-17436873178.977554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-72653638.245739803</v>
      </c>
      <c r="L2645" s="444">
        <f t="shared" ca="1" si="134"/>
        <v>-17509526817.223293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-17509526817.223293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-72956361.738430381</v>
      </c>
      <c r="L2646" s="444">
        <f t="shared" ca="1" si="134"/>
        <v>-17582483178.961723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-17582483178.961723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-73260346.579007179</v>
      </c>
      <c r="L2647" s="444">
        <f t="shared" ca="1" si="134"/>
        <v>-17655743525.54073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-17655743525.54073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-73565598.023086369</v>
      </c>
      <c r="L2648" s="444">
        <f t="shared" ca="1" si="134"/>
        <v>-17729309123.563816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-17729309123.563816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-73872121.348182559</v>
      </c>
      <c r="L2649" s="444">
        <f t="shared" ca="1" si="134"/>
        <v>-17803181244.911999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-17803181244.911999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-74179921.853799999</v>
      </c>
      <c r="L2650" s="444">
        <f t="shared" ca="1" si="134"/>
        <v>-17877361166.7658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-17877361166.7658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-74489004.861524165</v>
      </c>
      <c r="L2651" s="444">
        <f t="shared" ca="1" si="134"/>
        <v>-17951850171.627323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-17951850171.627323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-74799375.715113848</v>
      </c>
      <c r="L2652" s="444">
        <f t="shared" ca="1" si="134"/>
        <v>-18026649547.342438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-18026649547.342438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-75111039.780593485</v>
      </c>
      <c r="L2653" s="444">
        <f t="shared" ca="1" si="134"/>
        <v>-18101760587.123032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-18101760587.123032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-75424002.44634597</v>
      </c>
      <c r="L2654" s="444">
        <f t="shared" ca="1" si="134"/>
        <v>-18177184589.569378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-18177184589.569378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-75738269.123205736</v>
      </c>
      <c r="L2655" s="444">
        <f t="shared" ca="1" si="134"/>
        <v>-18252922858.692585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-18252922858.692585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-76053845.244552433</v>
      </c>
      <c r="L2656" s="444">
        <f t="shared" ca="1" si="134"/>
        <v>-18328976703.937138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-18328976703.937138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-76370736.266404733</v>
      </c>
      <c r="L2657" s="444">
        <f t="shared" ca="1" si="134"/>
        <v>-18405347440.203541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-18405347440.203541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-76688947.667514756</v>
      </c>
      <c r="L2658" s="444">
        <f t="shared" ca="1" si="134"/>
        <v>-18482036387.871056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-18482036387.871056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-77008484.949462727</v>
      </c>
      <c r="L2659" s="444">
        <f t="shared" ca="1" si="134"/>
        <v>-18559044872.820518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-18559044872.820518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-77329353.636752158</v>
      </c>
      <c r="L2660" s="444">
        <f t="shared" ca="1" si="134"/>
        <v>-18636374226.457272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-18636374226.457272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-77651559.276905298</v>
      </c>
      <c r="L2661" s="444">
        <f t="shared" ca="1" si="134"/>
        <v>-18714025785.734177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-18714025785.734177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-77975107.440559074</v>
      </c>
      <c r="L2662" s="444">
        <f t="shared" ca="1" si="134"/>
        <v>-18792000893.174736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-18792000893.174736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-78300003.721561402</v>
      </c>
      <c r="L2663" s="444">
        <f t="shared" ca="1" si="134"/>
        <v>-18870300896.896297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-18870300896.896297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-78626253.737067908</v>
      </c>
      <c r="L2664" s="444">
        <f t="shared" ca="1" si="134"/>
        <v>-18948927150.633366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-18948927150.633366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-78953863.127639025</v>
      </c>
      <c r="L2665" s="444">
        <f t="shared" ca="1" si="134"/>
        <v>-19027881013.761005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-19027881013.761005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-79282837.557337523</v>
      </c>
      <c r="L2666" s="444">
        <f t="shared" ca="1" si="134"/>
        <v>-19107163851.318344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-19107163851.318344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-79613182.713826433</v>
      </c>
      <c r="L2667" s="444">
        <f t="shared" ca="1" si="134"/>
        <v>-19186777034.032169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-19186777034.032169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-79944904.308467373</v>
      </c>
      <c r="L2668" s="444">
        <f t="shared" ca="1" si="134"/>
        <v>-19266721938.340637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-19266721938.340637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-80278008.076419324</v>
      </c>
      <c r="L2669" s="444">
        <f t="shared" ca="1" si="134"/>
        <v>-19346999946.417057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-19346999946.417057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-80612499.776737735</v>
      </c>
      <c r="L2670" s="444">
        <f t="shared" ca="1" si="134"/>
        <v>-19427612446.193794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-19427612446.193794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-80948385.192474142</v>
      </c>
      <c r="L2671" s="444">
        <f t="shared" ca="1" si="134"/>
        <v>-19508560831.386269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-19508560831.386269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-81285670.130776122</v>
      </c>
      <c r="L2672" s="444">
        <f t="shared" ca="1" si="134"/>
        <v>-19589846501.517044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-19589846501.517044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-81624360.422987685</v>
      </c>
      <c r="L2673" s="444">
        <f t="shared" ca="1" si="134"/>
        <v>-19671470861.940033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-19671470861.940033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-81964461.924750134</v>
      </c>
      <c r="L2674" s="444">
        <f t="shared" ca="1" si="134"/>
        <v>-19753435323.864784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-19753435323.864784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-82305980.516103268</v>
      </c>
      <c r="L2675" s="444">
        <f t="shared" ca="1" si="134"/>
        <v>-19835741304.380886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-19835741304.380886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-82648922.101587027</v>
      </c>
      <c r="L2676" s="444">
        <f t="shared" ca="1" si="134"/>
        <v>-19918390226.482471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-19918390226.482471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-82993292.610343635</v>
      </c>
      <c r="L2677" s="444">
        <f t="shared" ca="1" si="134"/>
        <v>-20001383519.092815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-20001383519.092815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-83339097.996220067</v>
      </c>
      <c r="L2678" s="444">
        <f t="shared" ca="1" si="134"/>
        <v>-20084722617.089035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-20084722617.089035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-83686344.237870976</v>
      </c>
      <c r="L2679" s="444">
        <f t="shared" ca="1" si="134"/>
        <v>-20168408961.326904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-20168408961.326904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-84035037.338862106</v>
      </c>
      <c r="L2680" s="444">
        <f t="shared" ca="1" si="134"/>
        <v>-20252443998.665768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-20252443998.665768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-84385183.327774033</v>
      </c>
      <c r="L2681" s="444">
        <f t="shared" ca="1" si="134"/>
        <v>-20336829181.993542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-20336829181.993542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-84736788.258306429</v>
      </c>
      <c r="L2682" s="444">
        <f t="shared" ca="1" si="134"/>
        <v>-20421565970.251846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-20421565970.251846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-85089858.209382698</v>
      </c>
      <c r="L2683" s="444">
        <f t="shared" ca="1" si="134"/>
        <v>-20506655828.461227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-20506655828.461227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-85444399.285255119</v>
      </c>
      <c r="L2684" s="444">
        <f t="shared" ca="1" si="134"/>
        <v>-20592100227.746483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-20592100227.746483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-85800417.615610346</v>
      </c>
      <c r="L2685" s="444">
        <f t="shared" ca="1" si="134"/>
        <v>-20677900645.362095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-20677900645.362095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-86157919.355675399</v>
      </c>
      <c r="L2686" s="444">
        <f t="shared" ca="1" si="134"/>
        <v>-20764058564.71777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-20764058564.71777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-86516910.686324045</v>
      </c>
      <c r="L2687" s="444">
        <f t="shared" ca="1" si="134"/>
        <v>-20850575475.404095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-20850575475.404095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-86877397.814183727</v>
      </c>
      <c r="L2688" s="444">
        <f t="shared" ca="1" si="134"/>
        <v>-20937452873.218277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-20937452873.218277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-87239386.971742824</v>
      </c>
      <c r="L2689" s="444">
        <f t="shared" ca="1" si="134"/>
        <v>-21024692260.190022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-21024692260.190022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-87602884.417458415</v>
      </c>
      <c r="L2690" s="444">
        <f t="shared" ca="1" si="134"/>
        <v>-21112295144.607479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-21112295144.607479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-87967896.435864493</v>
      </c>
      <c r="L2691" s="444">
        <f t="shared" ca="1" si="134"/>
        <v>-21200263041.043343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-21200263041.043343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-88334429.337680593</v>
      </c>
      <c r="L2692" s="444">
        <f t="shared" ca="1" si="134"/>
        <v>-21288597470.381023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-21288597470.381023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-88702489.459920928</v>
      </c>
      <c r="L2693" s="444">
        <f t="shared" ca="1" si="134"/>
        <v>-21377299959.840946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-21377299959.840946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-89072083.166003942</v>
      </c>
      <c r="L2694" s="444">
        <f t="shared" ca="1" si="134"/>
        <v>-21466372043.00695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-21466372043.00695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-89443216.845862299</v>
      </c>
      <c r="L2695" s="444">
        <f t="shared" ca="1" si="134"/>
        <v>-21555815259.852814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-21555815259.852814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-89815896.916053385</v>
      </c>
      <c r="L2696" s="444">
        <f t="shared" ca="1" si="134"/>
        <v>-21645631156.768867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-21645631156.768867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-90190129.819870278</v>
      </c>
      <c r="L2697" s="444">
        <f t="shared" ca="1" si="134"/>
        <v>-21735821286.588737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-21735821286.588737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-90565922.027453065</v>
      </c>
      <c r="L2698" s="444">
        <f t="shared" ca="1" si="134"/>
        <v>-21826387208.616192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-21826387208.616192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-90943280.035900801</v>
      </c>
      <c r="L2699" s="444">
        <f t="shared" ca="1" si="134"/>
        <v>-21917330488.652092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-21917330488.652092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-91322210.369383723</v>
      </c>
      <c r="L2700" s="444">
        <f t="shared" ca="1" si="134"/>
        <v>-22008652699.021477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-22008652699.021477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-91702719.579256147</v>
      </c>
      <c r="L2701" s="444">
        <f t="shared" ca="1" si="134"/>
        <v>-22100355418.600735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-22100355418.600735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-92084814.244169727</v>
      </c>
      <c r="L2702" s="444">
        <f t="shared" ca="1" si="134"/>
        <v>-22192440232.844906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-22192440232.844906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-92468500.970187113</v>
      </c>
      <c r="L2703" s="444">
        <f t="shared" ca="1" si="134"/>
        <v>-22284908733.815094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-22284908733.815094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-92853786.390896231</v>
      </c>
      <c r="L2704" s="444">
        <f t="shared" ca="1" si="134"/>
        <v>-22377762520.20599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-22377762520.20599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-93240677.167524964</v>
      </c>
      <c r="L2705" s="444">
        <f t="shared" ca="1" si="134"/>
        <v>-22471003197.373516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-22471003197.373516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-93629179.989056319</v>
      </c>
      <c r="L2706" s="444">
        <f t="shared" ca="1" si="134"/>
        <v>-22564632377.362572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-22564632377.362572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-94019301.57234405</v>
      </c>
      <c r="L2707" s="444">
        <f t="shared" ca="1" si="134"/>
        <v>-22658651678.934917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-22658651678.934917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-94411048.662228823</v>
      </c>
      <c r="L2708" s="444">
        <f t="shared" ca="1" si="134"/>
        <v>-22753062727.597145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-22753062727.597145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-94804428.031654775</v>
      </c>
      <c r="L2709" s="444">
        <f t="shared" ca="1" si="134"/>
        <v>-22847867155.628799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-22847867155.628799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-95199446.481786668</v>
      </c>
      <c r="L2710" s="444">
        <f t="shared" ca="1" si="134"/>
        <v>-22943066602.110584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-22943066602.110584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-95596110.842127427</v>
      </c>
      <c r="L2711" s="444">
        <f t="shared" ca="1" si="134"/>
        <v>-23038662712.952713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-23038662712.952713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-95994427.970636308</v>
      </c>
      <c r="L2712" s="444">
        <f t="shared" ca="1" si="134"/>
        <v>-23134657140.923347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-23134657140.923347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-96394404.753847286</v>
      </c>
      <c r="L2713" s="444">
        <f t="shared" ca="1" si="134"/>
        <v>-23231051545.677197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-23231051545.677197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-96796048.106988311</v>
      </c>
      <c r="L2714" s="444">
        <f t="shared" ca="1" si="134"/>
        <v>-23327847593.784184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-23327847593.784184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-97199364.974100769</v>
      </c>
      <c r="L2715" s="444">
        <f t="shared" ca="1" si="134"/>
        <v>-23425046958.758286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-23425046958.758286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-97604362.328159526</v>
      </c>
      <c r="L2716" s="444">
        <f t="shared" ca="1" si="134"/>
        <v>-23522651321.086445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-23522651321.086445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-98011047.171193525</v>
      </c>
      <c r="L2717" s="444">
        <f t="shared" ca="1" si="134"/>
        <v>-23620662368.257637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-23620662368.257637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-98419426.534406826</v>
      </c>
      <c r="L2718" s="444">
        <f t="shared" ca="1" si="134"/>
        <v>-23719081794.792046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-23719081794.792046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-98829507.478300184</v>
      </c>
      <c r="L2719" s="444">
        <f t="shared" ca="1" si="134"/>
        <v>-23817911302.270348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-23817911302.270348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-99241297.092793107</v>
      </c>
      <c r="L2720" s="444">
        <f t="shared" ca="1" si="134"/>
        <v>-23917152599.36314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-23917152599.36314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-99654802.497346416</v>
      </c>
      <c r="L2721" s="444">
        <f t="shared" ca="1" si="134"/>
        <v>-24016807401.860485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-24016807401.860485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-100070030.84108536</v>
      </c>
      <c r="L2722" s="444">
        <f t="shared" ca="1" si="134"/>
        <v>-24116877432.701569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-24116877432.701569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-100486989.3029232</v>
      </c>
      <c r="L2723" s="444">
        <f t="shared" ca="1" si="134"/>
        <v>-24217364422.004494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-24217364422.004494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-100905685.09168538</v>
      </c>
      <c r="L2724" s="444">
        <f t="shared" ca="1" si="134"/>
        <v>-24318270107.09618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-24318270107.09618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-101326125.44623408</v>
      </c>
      <c r="L2725" s="444">
        <f t="shared" ca="1" si="134"/>
        <v>-24419596232.542416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-24419596232.542416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-101748317.6355934</v>
      </c>
      <c r="L2726" s="444">
        <f t="shared" ca="1" si="134"/>
        <v>-24521344550.178009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-24521344550.178009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-102172268.95907503</v>
      </c>
      <c r="L2727" s="444">
        <f t="shared" ca="1" si="134"/>
        <v>-24623516819.137085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-24623516819.137085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-102597986.74640451</v>
      </c>
      <c r="L2728" s="444">
        <f t="shared" ca="1" si="134"/>
        <v>-24726114805.883488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-24726114805.883488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-103025478.35784787</v>
      </c>
      <c r="L2729" s="444">
        <f t="shared" ca="1" si="134"/>
        <v>-24829140284.241337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-24829140284.241337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-103454751.1843389</v>
      </c>
      <c r="L2730" s="444">
        <f t="shared" ca="1" si="134"/>
        <v>-24932595035.425674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-24932595035.425674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-103885812.64760697</v>
      </c>
      <c r="L2731" s="444">
        <f t="shared" ca="1" si="134"/>
        <v>-25036480848.07328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-25036480848.07328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-104318670.20030533</v>
      </c>
      <c r="L2732" s="444">
        <f t="shared" ca="1" si="134"/>
        <v>-25140799518.273586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-25140799518.273586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-104753331.32613994</v>
      </c>
      <c r="L2733" s="444">
        <f t="shared" ca="1" si="134"/>
        <v>-25245552849.599728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-25245552849.599728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-105189803.53999886</v>
      </c>
      <c r="L2734" s="444">
        <f t="shared" ca="1" si="134"/>
        <v>-25350742653.139725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-25350742653.139725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-105628094.38808219</v>
      </c>
      <c r="L2735" s="444">
        <f t="shared" ca="1" si="134"/>
        <v>-25456370747.527805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-25456370747.527805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-106068211.44803253</v>
      </c>
      <c r="L2736" s="444">
        <f t="shared" ca="1" si="134"/>
        <v>-25562438958.975838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-25562438958.975838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-106510162.32906599</v>
      </c>
      <c r="L2737" s="444">
        <f t="shared" ca="1" si="134"/>
        <v>-25668949121.304905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-25668949121.304905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-106953954.67210376</v>
      </c>
      <c r="L2738" s="444">
        <f t="shared" ca="1" si="134"/>
        <v>-25775903075.977009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-25775903075.977009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-107399596.14990421</v>
      </c>
      <c r="L2739" s="444">
        <f t="shared" ca="1" si="134"/>
        <v>-25883302672.126911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-25883302672.126911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-107847094.46719547</v>
      </c>
      <c r="L2740" s="444">
        <f t="shared" ca="1" si="134"/>
        <v>-25991149766.594105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-25991149766.594105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-108296457.36080877</v>
      </c>
      <c r="L2741" s="444">
        <f t="shared" ca="1" si="134"/>
        <v>-26099446223.954914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-26099446223.954914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-108747692.59981214</v>
      </c>
      <c r="L2742" s="444">
        <f t="shared" ca="1" si="134"/>
        <v>-26208193916.554726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-26208193916.554726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-109200807.98564468</v>
      </c>
      <c r="L2743" s="444">
        <f t="shared" ca="1" si="134"/>
        <v>-26317394724.540371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-26317394724.540371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-109655811.35225154</v>
      </c>
      <c r="L2744" s="444">
        <f t="shared" ca="1" si="134"/>
        <v>-26427050535.892624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-26427050535.892624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-110112710.56621927</v>
      </c>
      <c r="L2745" s="444">
        <f t="shared" ca="1" si="134"/>
        <v>-26537163246.458843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-26537163246.458843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-110571513.52691184</v>
      </c>
      <c r="L2746" s="444">
        <f t="shared" ca="1" si="134"/>
        <v>-26647734759.985756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-26647734759.985756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-111032228.16660732</v>
      </c>
      <c r="L2747" s="444">
        <f t="shared" ca="1" si="134"/>
        <v>-26758766988.152363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-26758766988.152363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-111494862.45063484</v>
      </c>
      <c r="L2748" s="444">
        <f t="shared" ca="1" si="134"/>
        <v>-26870261850.602997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-26870261850.602997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-111959424.37751248</v>
      </c>
      <c r="L2749" s="444">
        <f t="shared" ca="1" si="134"/>
        <v>-26982221274.980511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-26982221274.980511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-112425921.97908546</v>
      </c>
      <c r="L2750" s="444">
        <f t="shared" ca="1" si="134"/>
        <v>-27094647196.959595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-27094647196.959595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-112894363.32066497</v>
      </c>
      <c r="L2751" s="444">
        <f t="shared" ca="1" si="134"/>
        <v>-27207541560.280258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-27207541560.280258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-113364756.50116774</v>
      </c>
      <c r="L2752" s="444">
        <f t="shared" ca="1" si="134"/>
        <v>-27320906316.781425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-27320906316.781425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-113837109.65325594</v>
      </c>
      <c r="L2753" s="444">
        <f t="shared" ca="1" si="134"/>
        <v>-27434743426.434681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-27434743426.434681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-114311430.94347784</v>
      </c>
      <c r="L2754" s="444">
        <f t="shared" ca="1" si="134"/>
        <v>-27549054857.378159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-27549054857.378159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-114787728.57240899</v>
      </c>
      <c r="L2755" s="444">
        <f t="shared" ca="1" si="134"/>
        <v>-27663842585.950569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-27663842585.950569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-115266010.77479404</v>
      </c>
      <c r="L2756" s="444">
        <f t="shared" ca="1" si="134"/>
        <v>-27779108596.725365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-27779108596.725365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-115746285.81968904</v>
      </c>
      <c r="L2757" s="444">
        <f t="shared" ca="1" si="134"/>
        <v>-27894854882.545055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-27894854882.545055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-116228562.01060438</v>
      </c>
      <c r="L2758" s="444">
        <f t="shared" ca="1" si="134"/>
        <v>-28011083444.55566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-28011083444.55566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-116712847.68564858</v>
      </c>
      <c r="L2759" s="444">
        <f t="shared" ca="1" si="134"/>
        <v>-28127796292.24131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-28127796292.24131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-117199151.21767214</v>
      </c>
      <c r="L2760" s="444">
        <f t="shared" ca="1" si="134"/>
        <v>-28244995443.458981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-28244995443.458981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-117687481.01441242</v>
      </c>
      <c r="L2761" s="444">
        <f t="shared" ca="1" si="134"/>
        <v>-28362682924.473392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-28362682924.473392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-118177845.51863913</v>
      </c>
      <c r="L2762" s="444">
        <f t="shared" ca="1" si="134"/>
        <v>-28480860769.992031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-28480860769.992031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-118670253.20830013</v>
      </c>
      <c r="L2763" s="444">
        <f t="shared" ca="1" si="134"/>
        <v>-28599531023.200333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-28599531023.200333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-119164712.59666806</v>
      </c>
      <c r="L2764" s="444">
        <f t="shared" ca="1" si="134"/>
        <v>-28718695735.797001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-28718695735.797001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-119661232.2324875</v>
      </c>
      <c r="L2765" s="444">
        <f t="shared" ca="1" si="134"/>
        <v>-28838356968.029488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-28838356968.029488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-120159820.70012285</v>
      </c>
      <c r="L2766" s="444">
        <f t="shared" ca="1" si="134"/>
        <v>-28958516788.72961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-28958516788.72961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-120660486.61970671</v>
      </c>
      <c r="L2767" s="444">
        <f t="shared" ca="1" si="134"/>
        <v>-29079177275.349316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-29079177275.349316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-121163238.64728881</v>
      </c>
      <c r="L2768" s="444">
        <f t="shared" ca="1" si="134"/>
        <v>-29200340513.996605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-29200340513.996605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-121668085.47498585</v>
      </c>
      <c r="L2769" s="444">
        <f t="shared" ca="1" si="134"/>
        <v>-29322008599.471592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-29322008599.471592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-122175035.83113164</v>
      </c>
      <c r="L2770" s="444">
        <f t="shared" ca="1" si="134"/>
        <v>-29444183635.302723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-29444183635.302723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-122684098.48042803</v>
      </c>
      <c r="L2771" s="444">
        <f t="shared" ca="1" si="134"/>
        <v>-29566867733.78315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-29566867733.78315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-123195282.22409648</v>
      </c>
      <c r="L2772" s="444">
        <f t="shared" ca="1" si="134"/>
        <v>-29690063016.007248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-29690063016.007248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-123708595.90003021</v>
      </c>
      <c r="L2773" s="444">
        <f t="shared" ca="1" si="134"/>
        <v>-29813771611.90728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-29813771611.90728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-124224048.382947</v>
      </c>
      <c r="L2774" s="444">
        <f t="shared" ca="1" si="134"/>
        <v>-29937995660.290226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-29937995660.290226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-124741648.58454262</v>
      </c>
      <c r="L2775" s="444">
        <f t="shared" ca="1" si="134"/>
        <v>-30062737308.874767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-30062737308.874767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-125261405.45364484</v>
      </c>
      <c r="L2776" s="444">
        <f t="shared" ca="1" si="134"/>
        <v>-30187998714.328411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-30187998714.328411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-125783327.97636838</v>
      </c>
      <c r="L2777" s="444">
        <f t="shared" ca="1" si="134"/>
        <v>-30313782042.304779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-30313782042.304779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-126307425.1762699</v>
      </c>
      <c r="L2778" s="444">
        <f t="shared" ca="1" si="134"/>
        <v>-30440089467.481049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-30440089467.481049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-126833706.11450435</v>
      </c>
      <c r="L2779" s="444">
        <f t="shared" ca="1" si="134"/>
        <v>-30566923173.595554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-30566923173.595554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-127362179.88998148</v>
      </c>
      <c r="L2780" s="444">
        <f t="shared" ca="1" si="134"/>
        <v>-30694285353.485535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-30694285353.485535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-127892855.63952306</v>
      </c>
      <c r="L2781" s="444">
        <f t="shared" ca="1" si="134"/>
        <v>-30822178209.125057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-30822178209.125057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-128425742.53802107</v>
      </c>
      <c r="L2782" s="444">
        <f t="shared" ca="1" si="134"/>
        <v>-30950603951.663078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-30950603951.663078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-128960849.79859614</v>
      </c>
      <c r="L2783" s="444">
        <f t="shared" ca="1" si="134"/>
        <v>-31079564801.461674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-31079564801.461674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-129498186.67275696</v>
      </c>
      <c r="L2784" s="444">
        <f t="shared" ca="1" si="134"/>
        <v>-31209062988.13443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-31209062988.13443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-130037762.45056012</v>
      </c>
      <c r="L2785" s="444">
        <f t="shared" ca="1" si="134"/>
        <v>-31339100750.584991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-31339100750.584991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-130579586.46077079</v>
      </c>
      <c r="L2786" s="444">
        <f t="shared" ca="1" si="134"/>
        <v>-31469680337.045761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-31469680337.045761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-131123668.071024</v>
      </c>
      <c r="L2787" s="444">
        <f t="shared" ca="1" si="134"/>
        <v>-31600804005.116787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-31600804005.116787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-131670016.68798661</v>
      </c>
      <c r="L2788" s="444">
        <f t="shared" ca="1" si="134"/>
        <v>-31732474021.804775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-31732474021.804775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-132218641.7575199</v>
      </c>
      <c r="L2789" s="444">
        <f t="shared" ca="1" si="134"/>
        <v>-31864692663.562294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-31864692663.562294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-132769552.76484287</v>
      </c>
      <c r="L2790" s="444">
        <f t="shared" ca="1" si="134"/>
        <v>-31997462216.327137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-31997462216.327137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-133322759.23469642</v>
      </c>
      <c r="L2791" s="444">
        <f t="shared" ca="1" si="134"/>
        <v>-32130784975.561832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-32130784975.561832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-133878270.73150763</v>
      </c>
      <c r="L2792" s="444">
        <f t="shared" ca="1" si="134"/>
        <v>-32264663246.293339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-32264663246.293339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-134436096.85955557</v>
      </c>
      <c r="L2793" s="444">
        <f t="shared" ca="1" si="134"/>
        <v>-32399099343.152893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-32399099343.152893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-134996247.26313704</v>
      </c>
      <c r="L2794" s="444">
        <f t="shared" ca="1" si="134"/>
        <v>-32534095590.416031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-32534095590.416031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-135558731.62673345</v>
      </c>
      <c r="L2795" s="444">
        <f t="shared" ca="1" si="134"/>
        <v>-32669654322.042763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-32669654322.042763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-136123559.67517817</v>
      </c>
      <c r="L2796" s="444">
        <f t="shared" ca="1" si="134"/>
        <v>-32805777881.717941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-32805777881.717941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-136690741.17382473</v>
      </c>
      <c r="L2797" s="444">
        <f t="shared" ca="1" si="134"/>
        <v>-32942468622.891766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-32942468622.891766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-137260285.92871568</v>
      </c>
      <c r="L2798" s="444">
        <f t="shared" ca="1" si="134"/>
        <v>-33079728908.82048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-33079728908.82048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-137832203.78675202</v>
      </c>
      <c r="L2799" s="444">
        <f t="shared" ca="1" si="134"/>
        <v>-33217561112.607231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-33217561112.607231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-138406504.63586348</v>
      </c>
      <c r="L2800" s="444">
        <f t="shared" ca="1" si="134"/>
        <v>-33355967617.243095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-33355967617.243095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-138983198.40517956</v>
      </c>
      <c r="L2801" s="444">
        <f t="shared" ca="1" si="134"/>
        <v>-33494950815.648273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-33494950815.648273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-139562295.06520113</v>
      </c>
      <c r="L2802" s="444">
        <f t="shared" ca="1" si="134"/>
        <v>-33634513110.713474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-33634513110.713474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-140143804.62797281</v>
      </c>
      <c r="L2803" s="444">
        <f t="shared" ca="1" si="134"/>
        <v>-33774656915.341446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-33774656915.341446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-140727737.14725602</v>
      </c>
      <c r="L2804" s="444">
        <f t="shared" ca="1" si="134"/>
        <v>-33915384652.488701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-33915384652.488701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-141314102.71870291</v>
      </c>
      <c r="L2805" s="444">
        <f t="shared" ca="1" si="134"/>
        <v>-34056698755.207405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-34056698755.207405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-141902911.48003083</v>
      </c>
      <c r="L2806" s="444">
        <f t="shared" ca="1" si="134"/>
        <v>-34198601666.687435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-34198601666.687435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-142494173.61119765</v>
      </c>
      <c r="L2807" s="444">
        <f t="shared" ca="1" si="134"/>
        <v>-34341095840.298634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-34341095840.298634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-143087899.33457765</v>
      </c>
      <c r="L2808" s="444">
        <f t="shared" ca="1" si="134"/>
        <v>-34484183739.633209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-34484183739.633209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-143684098.91513836</v>
      </c>
      <c r="L2809" s="444">
        <f t="shared" ca="1" si="134"/>
        <v>-34627867838.548347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-34627867838.548347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-144282782.66061813</v>
      </c>
      <c r="L2810" s="444">
        <f t="shared" ca="1" si="134"/>
        <v>-34772150621.208969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-34772150621.208969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-144883960.92170402</v>
      </c>
      <c r="L2811" s="444">
        <f t="shared" ca="1" si="134"/>
        <v>-34917034582.130676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-34917034582.130676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-145487644.09221116</v>
      </c>
      <c r="L2812" s="444">
        <f t="shared" ca="1" si="134"/>
        <v>-35062522226.222885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-35062522226.222885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-146093842.60926202</v>
      </c>
      <c r="L2813" s="444">
        <f t="shared" ref="L2813:L3067" ca="1" si="139">I2813-J2813+K2813</f>
        <v>-35208616068.832146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-35208616068.832146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-146702566.95346728</v>
      </c>
      <c r="L2814" s="444">
        <f t="shared" ca="1" si="139"/>
        <v>-35355318635.785614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-35355318635.785614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-147313827.64910671</v>
      </c>
      <c r="L2815" s="444">
        <f t="shared" ca="1" si="139"/>
        <v>-35502632463.434723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-35502632463.434723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-147927635.26431134</v>
      </c>
      <c r="L2816" s="444">
        <f t="shared" ca="1" si="139"/>
        <v>-35650560098.699036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-35650560098.699036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-148544000.41124597</v>
      </c>
      <c r="L2817" s="444">
        <f t="shared" ca="1" si="139"/>
        <v>-35799104099.110283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-35799104099.110283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-149162933.74629283</v>
      </c>
      <c r="L2818" s="444">
        <f t="shared" ca="1" si="139"/>
        <v>-35948267032.856575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-35948267032.856575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-149784445.97023574</v>
      </c>
      <c r="L2819" s="444">
        <f t="shared" ca="1" si="139"/>
        <v>-36098051478.826813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-36098051478.826813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-150408547.82844505</v>
      </c>
      <c r="L2820" s="444">
        <f t="shared" ca="1" si="139"/>
        <v>-36248460026.655258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-36248460026.655258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-151035250.11106357</v>
      </c>
      <c r="L2821" s="444">
        <f t="shared" ca="1" si="139"/>
        <v>-36399495276.766319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-36399495276.766319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-151664563.653193</v>
      </c>
      <c r="L2822" s="444">
        <f t="shared" ca="1" si="139"/>
        <v>-36551159840.41951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-36551159840.41951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-152296499.33508128</v>
      </c>
      <c r="L2823" s="444">
        <f t="shared" ca="1" si="139"/>
        <v>-36703456339.754593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-36703456339.754593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-152931068.0823108</v>
      </c>
      <c r="L2824" s="444">
        <f t="shared" ca="1" si="139"/>
        <v>-36856387407.836906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-36856387407.836906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-153568280.86598712</v>
      </c>
      <c r="L2825" s="444">
        <f t="shared" ca="1" si="139"/>
        <v>-37009955688.702896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-37009955688.702896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-154208148.70292872</v>
      </c>
      <c r="L2826" s="444">
        <f t="shared" ca="1" si="139"/>
        <v>-37164163837.405823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-37164163837.405823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-154850682.65585759</v>
      </c>
      <c r="L2827" s="444">
        <f t="shared" ca="1" si="139"/>
        <v>-37319014520.061684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-37319014520.061684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-155495893.83359036</v>
      </c>
      <c r="L2828" s="444">
        <f t="shared" ca="1" si="139"/>
        <v>-37474510413.895271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-37474510413.895271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-156143793.39123029</v>
      </c>
      <c r="L2829" s="444">
        <f t="shared" ca="1" si="139"/>
        <v>-37630654207.286499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-37630654207.286499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-156794392.5303604</v>
      </c>
      <c r="L2830" s="444">
        <f t="shared" ca="1" si="139"/>
        <v>-37787448599.816856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-37787448599.816856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-157447702.49923691</v>
      </c>
      <c r="L2831" s="444">
        <f t="shared" ca="1" si="139"/>
        <v>-37944896302.316093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-37944896302.316093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-158103734.59298372</v>
      </c>
      <c r="L2832" s="444">
        <f t="shared" ca="1" si="139"/>
        <v>-38103000036.909081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-38103000036.909081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-158762500.15378782</v>
      </c>
      <c r="L2833" s="444">
        <f t="shared" ca="1" si="139"/>
        <v>-38261762537.062866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-38261762537.062866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-159424010.57109529</v>
      </c>
      <c r="L2834" s="444">
        <f t="shared" ca="1" si="139"/>
        <v>-38421186547.633965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-38421186547.633965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-160088277.2818082</v>
      </c>
      <c r="L2835" s="444">
        <f t="shared" ca="1" si="139"/>
        <v>-38581274824.915771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-38581274824.915771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-160755311.77048239</v>
      </c>
      <c r="L2836" s="444">
        <f t="shared" ca="1" si="139"/>
        <v>-38742030136.686256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-38742030136.686256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-161425125.56952608</v>
      </c>
      <c r="L2837" s="444">
        <f t="shared" ca="1" si="139"/>
        <v>-38903455262.255783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-38903455262.255783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-162097730.25939909</v>
      </c>
      <c r="L2838" s="444">
        <f t="shared" ca="1" si="139"/>
        <v>-39065552992.515182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-39065552992.515182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-162773137.46881327</v>
      </c>
      <c r="L2839" s="444">
        <f t="shared" ca="1" si="139"/>
        <v>-39228326129.983994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-39228326129.983994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-163451358.8749333</v>
      </c>
      <c r="L2840" s="444">
        <f t="shared" ca="1" si="139"/>
        <v>-39391777488.858925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-39391777488.858925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-164132406.20357886</v>
      </c>
      <c r="L2841" s="444">
        <f t="shared" ca="1" si="139"/>
        <v>-39555909895.0625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-39555909895.0625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-164816291.22942707</v>
      </c>
      <c r="L2842" s="444">
        <f t="shared" ca="1" si="139"/>
        <v>-39720726186.291924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-39720726186.291924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-165503025.77621636</v>
      </c>
      <c r="L2843" s="444">
        <f t="shared" ca="1" si="139"/>
        <v>-39886229212.068138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-39886229212.068138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-166192621.71695057</v>
      </c>
      <c r="L2844" s="444">
        <f t="shared" ca="1" si="139"/>
        <v>-40052421833.785088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-40052421833.785088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-166885090.97410452</v>
      </c>
      <c r="L2845" s="444">
        <f t="shared" ca="1" si="139"/>
        <v>-40219306924.759193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-40219306924.759193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-167580445.51982996</v>
      </c>
      <c r="L2846" s="444">
        <f t="shared" ca="1" si="139"/>
        <v>-40386887370.279022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-40386887370.279022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-168278697.37616259</v>
      </c>
      <c r="L2847" s="444">
        <f t="shared" ca="1" si="139"/>
        <v>-40555166067.655182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-40555166067.655182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-168979858.61522993</v>
      </c>
      <c r="L2848" s="444">
        <f t="shared" ca="1" si="139"/>
        <v>-40724145926.270409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-40724145926.270409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-169683941.35946003</v>
      </c>
      <c r="L2849" s="444">
        <f t="shared" ca="1" si="139"/>
        <v>-40893829867.629868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-40893829867.629868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-170390957.78179112</v>
      </c>
      <c r="L2850" s="444">
        <f t="shared" ca="1" si="139"/>
        <v>-41064220825.411659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-41064220825.411659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-171100920.1058819</v>
      </c>
      <c r="L2851" s="444">
        <f t="shared" ca="1" si="139"/>
        <v>-41235321745.51754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-41235321745.51754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-171813840.60632309</v>
      </c>
      <c r="L2852" s="444">
        <f t="shared" ca="1" si="139"/>
        <v>-41407135586.123863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-41407135586.123863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-172529731.60884944</v>
      </c>
      <c r="L2853" s="444">
        <f t="shared" ca="1" si="139"/>
        <v>-41579665317.732712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-41579665317.732712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-173248605.49055296</v>
      </c>
      <c r="L2854" s="444">
        <f t="shared" ca="1" si="139"/>
        <v>-41752913923.223267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-41752913923.223267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-173970474.68009695</v>
      </c>
      <c r="L2855" s="444">
        <f t="shared" ca="1" si="139"/>
        <v>-41926884397.903366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-41926884397.903366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-174695351.6579307</v>
      </c>
      <c r="L2856" s="444">
        <f t="shared" ca="1" si="139"/>
        <v>-42101579749.561295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-42101579749.561295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-175423248.95650539</v>
      </c>
      <c r="L2857" s="444">
        <f t="shared" ca="1" si="139"/>
        <v>-42277002998.517799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-42277002998.517799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-176154179.16049084</v>
      </c>
      <c r="L2858" s="444">
        <f t="shared" ca="1" si="139"/>
        <v>-42453157177.678291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-42453157177.678291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-176888154.90699288</v>
      </c>
      <c r="L2859" s="444">
        <f t="shared" ca="1" si="139"/>
        <v>-42630045332.585281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-42630045332.585281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-177625188.88577199</v>
      </c>
      <c r="L2860" s="444">
        <f t="shared" ca="1" si="139"/>
        <v>-42807670521.471054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-42807670521.471054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-178365293.83946273</v>
      </c>
      <c r="L2861" s="444">
        <f t="shared" ca="1" si="139"/>
        <v>-42986035815.310516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-42986035815.310516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-179108482.56379381</v>
      </c>
      <c r="L2862" s="444">
        <f t="shared" ca="1" si="139"/>
        <v>-43165144297.874313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-43165144297.874313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-179854767.90780964</v>
      </c>
      <c r="L2863" s="444">
        <f t="shared" ca="1" si="139"/>
        <v>-43344999065.78212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-43344999065.78212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-180604162.77409217</v>
      </c>
      <c r="L2864" s="444">
        <f t="shared" ca="1" si="139"/>
        <v>-43525603228.556213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-43525603228.556213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-181356680.11898422</v>
      </c>
      <c r="L2865" s="444">
        <f t="shared" ca="1" si="139"/>
        <v>-43706959908.675201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-43706959908.675201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-182112332.95281333</v>
      </c>
      <c r="L2866" s="444">
        <f t="shared" ca="1" si="139"/>
        <v>-43889072241.628014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-43889072241.628014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-182871134.34011671</v>
      </c>
      <c r="L2867" s="444">
        <f t="shared" ca="1" si="139"/>
        <v>-44071943375.968132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-44071943375.968132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-183633097.39986721</v>
      </c>
      <c r="L2868" s="444">
        <f t="shared" ca="1" si="139"/>
        <v>-44255576473.367996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-44255576473.367996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-184398235.30569997</v>
      </c>
      <c r="L2869" s="444">
        <f t="shared" ca="1" si="139"/>
        <v>-44439974708.673698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-44439974708.673698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-185166561.28614041</v>
      </c>
      <c r="L2870" s="444">
        <f t="shared" ca="1" si="139"/>
        <v>-44625141269.959839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-44625141269.959839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-185938088.62483266</v>
      </c>
      <c r="L2871" s="444">
        <f t="shared" ca="1" si="139"/>
        <v>-44811079358.584671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-44811079358.584671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-186712830.66076946</v>
      </c>
      <c r="L2872" s="444">
        <f t="shared" ca="1" si="139"/>
        <v>-44997792189.245438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-44997792189.245438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-187490800.78852266</v>
      </c>
      <c r="L2873" s="444">
        <f t="shared" ca="1" si="139"/>
        <v>-45185282990.033958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-45185282990.033958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-188272012.45847481</v>
      </c>
      <c r="L2874" s="444">
        <f t="shared" ca="1" si="139"/>
        <v>-45373555002.492432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-45373555002.492432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-189056479.17705178</v>
      </c>
      <c r="L2875" s="444">
        <f t="shared" ca="1" si="139"/>
        <v>-45562611481.669487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-45562611481.669487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-189844214.50695619</v>
      </c>
      <c r="L2876" s="444">
        <f t="shared" ca="1" si="139"/>
        <v>-45752455696.176445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-45752455696.176445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-190635232.06740186</v>
      </c>
      <c r="L2877" s="444">
        <f t="shared" ca="1" si="139"/>
        <v>-45943090928.243843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-45943090928.243843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-191429545.53434935</v>
      </c>
      <c r="L2878" s="444">
        <f t="shared" ca="1" si="139"/>
        <v>-46134520473.778191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-46134520473.778191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-192227168.64074245</v>
      </c>
      <c r="L2879" s="444">
        <f t="shared" ca="1" si="139"/>
        <v>-46326747642.41893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-46326747642.41893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-193028115.17674553</v>
      </c>
      <c r="L2880" s="444">
        <f t="shared" ca="1" si="139"/>
        <v>-46519775757.595673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-46519775757.595673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-193832398.98998198</v>
      </c>
      <c r="L2881" s="444">
        <f t="shared" ca="1" si="139"/>
        <v>-46713608156.585655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-46713608156.585655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-194640033.98577356</v>
      </c>
      <c r="L2882" s="444">
        <f t="shared" ca="1" si="139"/>
        <v>-46908248190.571426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-46908248190.571426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-195451034.12738094</v>
      </c>
      <c r="L2883" s="444">
        <f t="shared" ca="1" si="139"/>
        <v>-47103699224.698807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-47103699224.698807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-196265413.43624502</v>
      </c>
      <c r="L2884" s="444">
        <f t="shared" ca="1" si="139"/>
        <v>-47299964638.135056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-47299964638.135056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-197083185.9922294</v>
      </c>
      <c r="L2885" s="444">
        <f t="shared" ca="1" si="139"/>
        <v>-47497047824.127281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-47497047824.127281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-197904365.93386367</v>
      </c>
      <c r="L2886" s="444">
        <f t="shared" ca="1" si="139"/>
        <v>-47694952190.061142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-47694952190.061142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-198728967.45858809</v>
      </c>
      <c r="L2887" s="444">
        <f t="shared" ca="1" si="139"/>
        <v>-47893681157.51973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-47893681157.51973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-199557004.82299888</v>
      </c>
      <c r="L2888" s="444">
        <f t="shared" ca="1" si="139"/>
        <v>-48093238162.342728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-48093238162.342728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-200388492.34309471</v>
      </c>
      <c r="L2889" s="444">
        <f t="shared" ca="1" si="139"/>
        <v>-48293626654.685822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-48293626654.685822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-201223444.39452425</v>
      </c>
      <c r="L2890" s="444">
        <f t="shared" ca="1" si="139"/>
        <v>-48494850099.080345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-48494850099.080345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-202061875.41283476</v>
      </c>
      <c r="L2891" s="444">
        <f t="shared" ca="1" si="139"/>
        <v>-48696911974.493179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-48696911974.493179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-202903799.89372158</v>
      </c>
      <c r="L2892" s="444">
        <f t="shared" ca="1" si="139"/>
        <v>-48899815774.386902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-48899815774.386902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-203749232.39327875</v>
      </c>
      <c r="L2893" s="444">
        <f t="shared" ca="1" si="139"/>
        <v>-49103565006.780182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-49103565006.780182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-204598187.52825075</v>
      </c>
      <c r="L2894" s="444">
        <f t="shared" ca="1" si="139"/>
        <v>-49308163194.308434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-49308163194.308434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-205450679.97628513</v>
      </c>
      <c r="L2895" s="444">
        <f t="shared" ca="1" si="139"/>
        <v>-49513613874.284721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-49513613874.284721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-206306724.47618634</v>
      </c>
      <c r="L2896" s="444">
        <f t="shared" ca="1" si="139"/>
        <v>-49719920598.76091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-49719920598.76091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-207166335.82817045</v>
      </c>
      <c r="L2897" s="444">
        <f t="shared" ca="1" si="139"/>
        <v>-49927086934.589081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-49927086934.589081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-208029528.89412117</v>
      </c>
      <c r="L2898" s="444">
        <f t="shared" ca="1" si="139"/>
        <v>-50135116463.4832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-50135116463.4832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-208896318.59784666</v>
      </c>
      <c r="L2899" s="444">
        <f t="shared" ca="1" si="139"/>
        <v>-50344012782.081047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-50344012782.081047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-209766719.9253377</v>
      </c>
      <c r="L2900" s="444">
        <f t="shared" ca="1" si="139"/>
        <v>-50553779502.006386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-50553779502.006386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-210640747.9250266</v>
      </c>
      <c r="L2901" s="444">
        <f t="shared" ca="1" si="139"/>
        <v>-50764420249.931412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-50764420249.931412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-211518417.70804754</v>
      </c>
      <c r="L2902" s="444">
        <f t="shared" ca="1" si="139"/>
        <v>-50975938667.639458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-50975938667.639458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-212399744.44849774</v>
      </c>
      <c r="L2903" s="444">
        <f t="shared" ca="1" si="139"/>
        <v>-51188338412.087952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-51188338412.087952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-213284743.3836998</v>
      </c>
      <c r="L2904" s="444">
        <f t="shared" ca="1" si="139"/>
        <v>-51401623155.471649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-51401623155.471649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-214173429.81446519</v>
      </c>
      <c r="L2905" s="444">
        <f t="shared" ca="1" si="139"/>
        <v>-51615796585.286118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-51615796585.286118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-215065819.10535881</v>
      </c>
      <c r="L2906" s="444">
        <f t="shared" ca="1" si="139"/>
        <v>-51830862404.391479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-51830862404.391479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-215961926.68496451</v>
      </c>
      <c r="L2907" s="444">
        <f t="shared" ca="1" si="139"/>
        <v>-52046824331.076447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-52046824331.076447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-216861768.04615185</v>
      </c>
      <c r="L2908" s="444">
        <f t="shared" ca="1" si="139"/>
        <v>-52263686099.122597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-52263686099.122597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-217765358.74634415</v>
      </c>
      <c r="L2909" s="444">
        <f t="shared" ca="1" si="139"/>
        <v>-52481451457.868942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-52481451457.868942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-218672714.40778726</v>
      </c>
      <c r="L2910" s="444">
        <f t="shared" ca="1" si="139"/>
        <v>-52700124172.276726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-52700124172.276726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-219583850.71781969</v>
      </c>
      <c r="L2911" s="444">
        <f t="shared" ca="1" si="139"/>
        <v>-52919708022.994545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-52919708022.994545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-220498783.42914394</v>
      </c>
      <c r="L2912" s="444">
        <f t="shared" ca="1" si="139"/>
        <v>-53140206806.423691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-53140206806.423691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-221417528.36009872</v>
      </c>
      <c r="L2913" s="444">
        <f t="shared" ca="1" si="139"/>
        <v>-53361624334.783791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-53361624334.783791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-222340101.39493245</v>
      </c>
      <c r="L2914" s="444">
        <f t="shared" ca="1" si="139"/>
        <v>-53583964436.178726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-53583964436.178726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-223266518.48407802</v>
      </c>
      <c r="L2915" s="444">
        <f t="shared" ca="1" si="139"/>
        <v>-53807230954.662804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-53807230954.662804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-224196795.64442834</v>
      </c>
      <c r="L2916" s="444">
        <f t="shared" ca="1" si="139"/>
        <v>-54031427750.307236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-54031427750.307236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-225130948.9596135</v>
      </c>
      <c r="L2917" s="444">
        <f t="shared" ca="1" si="139"/>
        <v>-54256558699.266846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-54256558699.266846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-226068994.58027852</v>
      </c>
      <c r="L2918" s="444">
        <f t="shared" ca="1" si="139"/>
        <v>-54482627693.847122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-54482627693.847122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-227010948.72436297</v>
      </c>
      <c r="L2919" s="444">
        <f t="shared" ca="1" si="139"/>
        <v>-54709638642.571487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-54709638642.571487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-227956827.67738122</v>
      </c>
      <c r="L2920" s="444">
        <f t="shared" ca="1" si="139"/>
        <v>-54937595470.248871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-54937595470.248871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-228906647.79270363</v>
      </c>
      <c r="L2921" s="444">
        <f t="shared" ca="1" si="139"/>
        <v>-55166502118.041573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-55166502118.041573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-229860425.49183989</v>
      </c>
      <c r="L2922" s="444">
        <f t="shared" ca="1" si="139"/>
        <v>-55396362543.533409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-55396362543.533409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-230818177.26472253</v>
      </c>
      <c r="L2923" s="444">
        <f t="shared" ca="1" si="139"/>
        <v>-55627180720.798134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-55627180720.798134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-231779919.66999224</v>
      </c>
      <c r="L2924" s="444">
        <f t="shared" ca="1" si="139"/>
        <v>-55858960640.468124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-55858960640.468124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-232745669.33528382</v>
      </c>
      <c r="L2925" s="444">
        <f t="shared" ca="1" si="139"/>
        <v>-56091706309.803406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-56091706309.803406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-233715442.95751423</v>
      </c>
      <c r="L2926" s="444">
        <f t="shared" ca="1" si="139"/>
        <v>-56325421752.760918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-56325421752.760918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-234689257.30317047</v>
      </c>
      <c r="L2927" s="444">
        <f t="shared" ca="1" si="139"/>
        <v>-56560111010.064087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-56560111010.064087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-235667129.20860037</v>
      </c>
      <c r="L2928" s="444">
        <f t="shared" ca="1" si="139"/>
        <v>-56795778139.27269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-56795778139.27269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-236649075.58030286</v>
      </c>
      <c r="L2929" s="444">
        <f t="shared" ca="1" si="139"/>
        <v>-57032427214.852989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-57032427214.852989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-237635113.39522079</v>
      </c>
      <c r="L2930" s="444">
        <f t="shared" ca="1" si="139"/>
        <v>-57270062328.248207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-57270062328.248207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-238625259.70103416</v>
      </c>
      <c r="L2931" s="444">
        <f t="shared" ca="1" si="139"/>
        <v>-57508687587.949242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-57508687587.949242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-239619531.61645517</v>
      </c>
      <c r="L2932" s="444">
        <f t="shared" ca="1" si="139"/>
        <v>-57748307119.565697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-57748307119.565697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-240617946.33152375</v>
      </c>
      <c r="L2933" s="444">
        <f t="shared" ca="1" si="139"/>
        <v>-57988925065.897217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-57988925065.897217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-241620521.10790509</v>
      </c>
      <c r="L2934" s="444">
        <f t="shared" ca="1" si="139"/>
        <v>-58230545587.005119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-58230545587.005119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-242627273.27918801</v>
      </c>
      <c r="L2935" s="444">
        <f t="shared" ca="1" si="139"/>
        <v>-58473172860.284309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-58473172860.284309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-243638220.25118461</v>
      </c>
      <c r="L2936" s="444">
        <f t="shared" ca="1" si="139"/>
        <v>-58716811080.535492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-58716811080.535492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-244653379.50223124</v>
      </c>
      <c r="L2937" s="444">
        <f t="shared" ca="1" si="139"/>
        <v>-58961464460.03772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-58961464460.03772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-245672768.58349049</v>
      </c>
      <c r="L2938" s="444">
        <f t="shared" ca="1" si="139"/>
        <v>-59207137228.621208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-59207137228.621208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-246696405.11925504</v>
      </c>
      <c r="L2939" s="444">
        <f t="shared" ca="1" si="139"/>
        <v>-59453833633.740463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-59453833633.740463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-247724306.80725196</v>
      </c>
      <c r="L2940" s="444">
        <f t="shared" ca="1" si="139"/>
        <v>-59701557940.547714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-59701557940.547714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-248756491.4189488</v>
      </c>
      <c r="L2941" s="444">
        <f t="shared" ca="1" si="139"/>
        <v>-59950314431.96666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-59950314431.96666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-249792976.79986107</v>
      </c>
      <c r="L2942" s="444">
        <f t="shared" ca="1" si="139"/>
        <v>-60200107408.766518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-60200107408.766518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-250833780.86986053</v>
      </c>
      <c r="L2943" s="444">
        <f t="shared" ca="1" si="139"/>
        <v>-60450941189.636375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-60450941189.636375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-251878921.62348494</v>
      </c>
      <c r="L2944" s="444">
        <f t="shared" ca="1" si="139"/>
        <v>-60702820111.259857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-60702820111.259857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-252928417.13024941</v>
      </c>
      <c r="L2945" s="444">
        <f t="shared" ca="1" si="139"/>
        <v>-60955748528.390106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-60955748528.390106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-253982285.53495878</v>
      </c>
      <c r="L2946" s="444">
        <f t="shared" ca="1" si="139"/>
        <v>-61209730813.925064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-61209730813.925064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-255040545.0580211</v>
      </c>
      <c r="L2947" s="444">
        <f t="shared" ca="1" si="139"/>
        <v>-61464771358.983086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-61464771358.983086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-256103213.99576285</v>
      </c>
      <c r="L2948" s="444">
        <f t="shared" ca="1" si="139"/>
        <v>-61720874572.978851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-61720874572.978851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-257170310.72074524</v>
      </c>
      <c r="L2949" s="444">
        <f t="shared" ca="1" si="139"/>
        <v>-61978044883.6996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-61978044883.6996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-258241853.6820817</v>
      </c>
      <c r="L2950" s="444">
        <f t="shared" ca="1" si="139"/>
        <v>-62236286737.381683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-62236286737.381683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-259317861.40575701</v>
      </c>
      <c r="L2951" s="444">
        <f t="shared" ca="1" si="139"/>
        <v>-62495604598.787437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-62495604598.787437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-260398352.49494764</v>
      </c>
      <c r="L2952" s="444">
        <f t="shared" ca="1" si="139"/>
        <v>-62756002951.282387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-62756002951.282387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-261483345.63034329</v>
      </c>
      <c r="L2953" s="444">
        <f t="shared" ca="1" si="139"/>
        <v>-63017486296.912727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-63017486296.912727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-262572859.57046971</v>
      </c>
      <c r="L2954" s="444">
        <f t="shared" ca="1" si="139"/>
        <v>-63280059156.4832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-63280059156.4832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-263666913.15201333</v>
      </c>
      <c r="L2955" s="444">
        <f t="shared" ca="1" si="139"/>
        <v>-63543726069.635216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-63543726069.635216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-264765525.29014674</v>
      </c>
      <c r="L2956" s="444">
        <f t="shared" ca="1" si="139"/>
        <v>-63808491594.925362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-63808491594.925362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-265868714.97885567</v>
      </c>
      <c r="L2957" s="444">
        <f t="shared" ca="1" si="139"/>
        <v>-64074360309.904221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-64074360309.904221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-266976501.29126754</v>
      </c>
      <c r="L2958" s="444">
        <f t="shared" ca="1" si="139"/>
        <v>-64341336811.195488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-64341336811.195488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-268088903.37998119</v>
      </c>
      <c r="L2959" s="444">
        <f t="shared" ca="1" si="139"/>
        <v>-64609425714.57547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-64609425714.57547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-269205940.4773978</v>
      </c>
      <c r="L2960" s="444">
        <f t="shared" ca="1" si="139"/>
        <v>-64878631655.052864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-64878631655.052864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-270327631.89605361</v>
      </c>
      <c r="L2961" s="444">
        <f t="shared" ca="1" si="139"/>
        <v>-65148959286.948921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-65148959286.948921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-271453997.02895385</v>
      </c>
      <c r="L2962" s="444">
        <f t="shared" ca="1" si="139"/>
        <v>-65420413283.977875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-65420413283.977875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-272585055.34990782</v>
      </c>
      <c r="L2963" s="444">
        <f t="shared" ca="1" si="139"/>
        <v>-65692998339.327782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-65692998339.327782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-273720826.41386575</v>
      </c>
      <c r="L2964" s="444">
        <f t="shared" ca="1" si="139"/>
        <v>-65966719165.741646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-65966719165.741646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-274861329.85725683</v>
      </c>
      <c r="L2965" s="444">
        <f t="shared" ca="1" si="139"/>
        <v>-66241580495.5989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-66241580495.5989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-276006585.39832872</v>
      </c>
      <c r="L2966" s="444">
        <f t="shared" ca="1" si="139"/>
        <v>-66517587080.997231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-66517587080.997231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-277156612.83748847</v>
      </c>
      <c r="L2967" s="444">
        <f t="shared" ca="1" si="139"/>
        <v>-66794743693.834717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-66794743693.834717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-278311432.05764467</v>
      </c>
      <c r="L2968" s="444">
        <f t="shared" ca="1" si="139"/>
        <v>-67073055125.892365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-67073055125.892365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-279471063.02455151</v>
      </c>
      <c r="L2969" s="444">
        <f t="shared" ca="1" si="139"/>
        <v>-67352526188.916916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-67352526188.916916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-280635525.78715384</v>
      </c>
      <c r="L2970" s="444">
        <f t="shared" ca="1" si="139"/>
        <v>-67633161714.704071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-67633161714.704071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-281804840.47793365</v>
      </c>
      <c r="L2971" s="444">
        <f t="shared" ca="1" si="139"/>
        <v>-67914966555.182007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-67914966555.182007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-282979027.31325841</v>
      </c>
      <c r="L2972" s="444">
        <f t="shared" ca="1" si="139"/>
        <v>-68197945582.495262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-68197945582.495262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-284158106.59373021</v>
      </c>
      <c r="L2973" s="444">
        <f t="shared" ca="1" si="139"/>
        <v>-68482103689.088989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-68482103689.088989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-285342098.70453745</v>
      </c>
      <c r="L2974" s="444">
        <f t="shared" ca="1" si="139"/>
        <v>-68767445787.793533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-68767445787.793533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-286531024.1158064</v>
      </c>
      <c r="L2975" s="444">
        <f t="shared" ca="1" si="139"/>
        <v>-69053976811.909332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-69053976811.909332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-287724903.38295555</v>
      </c>
      <c r="L2976" s="444">
        <f t="shared" ca="1" si="139"/>
        <v>-69341701715.292282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-69341701715.292282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-288923757.14705116</v>
      </c>
      <c r="L2977" s="444">
        <f t="shared" ca="1" si="139"/>
        <v>-69630625472.439331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-69630625472.439331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-290127606.1351639</v>
      </c>
      <c r="L2978" s="444">
        <f t="shared" ca="1" si="139"/>
        <v>-69920753078.574493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-69920753078.574493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-291336471.16072702</v>
      </c>
      <c r="L2979" s="444">
        <f t="shared" ca="1" si="139"/>
        <v>-70212089549.735214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-70212089549.735214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-292550373.12389672</v>
      </c>
      <c r="L2980" s="444">
        <f t="shared" ca="1" si="139"/>
        <v>-70504639922.859116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-70504639922.859116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-293769333.011913</v>
      </c>
      <c r="L2981" s="444">
        <f t="shared" ca="1" si="139"/>
        <v>-70798409255.871033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-70798409255.871033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-294993371.89946264</v>
      </c>
      <c r="L2982" s="444">
        <f t="shared" ca="1" si="139"/>
        <v>-71093402627.770493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-71093402627.770493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-296222510.94904369</v>
      </c>
      <c r="L2983" s="444">
        <f t="shared" ca="1" si="139"/>
        <v>-71389625138.719543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-71389625138.719543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-297456771.41133142</v>
      </c>
      <c r="L2984" s="444">
        <f t="shared" ca="1" si="139"/>
        <v>-71687081910.130875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-71687081910.130875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-298696174.62554532</v>
      </c>
      <c r="L2985" s="444">
        <f t="shared" ca="1" si="139"/>
        <v>-71985778084.756424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-71985778084.756424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-299940742.01981843</v>
      </c>
      <c r="L2986" s="444">
        <f t="shared" ca="1" si="139"/>
        <v>-72285718826.776245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-72285718826.776245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-301190495.11156768</v>
      </c>
      <c r="L2987" s="444">
        <f t="shared" ca="1" si="139"/>
        <v>-72586909321.887817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-72586909321.887817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-302445455.50786591</v>
      </c>
      <c r="L2988" s="444">
        <f t="shared" ca="1" si="139"/>
        <v>-72889354777.395691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-72889354777.395691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-303705644.90581536</v>
      </c>
      <c r="L2989" s="444">
        <f t="shared" ca="1" si="139"/>
        <v>-73193060422.301514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-73193060422.301514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-304971085.09292299</v>
      </c>
      <c r="L2990" s="444">
        <f t="shared" ca="1" si="139"/>
        <v>-73498031507.39444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-73498031507.39444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-306241797.9474768</v>
      </c>
      <c r="L2991" s="444">
        <f t="shared" ca="1" si="139"/>
        <v>-73804273305.341919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-73804273305.341919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-307517805.43892467</v>
      </c>
      <c r="L2992" s="444">
        <f t="shared" ca="1" si="139"/>
        <v>-74111791110.780838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-74111791110.780838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-308799129.62825346</v>
      </c>
      <c r="L2993" s="444">
        <f t="shared" ca="1" si="139"/>
        <v>-74420590240.409088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-74420590240.409088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-310085792.6683712</v>
      </c>
      <c r="L2994" s="444">
        <f t="shared" ca="1" si="139"/>
        <v>-74730676033.077454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-74730676033.077454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-311377816.80448937</v>
      </c>
      <c r="L2995" s="444">
        <f t="shared" ca="1" si="139"/>
        <v>-75042053849.881943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-75042053849.881943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-312675224.37450808</v>
      </c>
      <c r="L2996" s="444">
        <f t="shared" ca="1" si="139"/>
        <v>-75354729074.256454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-75354729074.256454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-313978037.80940187</v>
      </c>
      <c r="L2997" s="444">
        <f t="shared" ca="1" si="139"/>
        <v>-75668707112.065857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-75668707112.065857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-315286279.63360775</v>
      </c>
      <c r="L2998" s="444">
        <f t="shared" ca="1" si="139"/>
        <v>-75983993391.699463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-75983993391.699463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-316599972.4654144</v>
      </c>
      <c r="L2999" s="444">
        <f t="shared" ca="1" si="139"/>
        <v>-76300593364.164871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-76300593364.164871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-317919139.01735365</v>
      </c>
      <c r="L3000" s="444">
        <f t="shared" ca="1" si="139"/>
        <v>-76618512503.18222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-76618512503.18222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-319243802.09659261</v>
      </c>
      <c r="L3001" s="444">
        <f t="shared" ca="1" si="139"/>
        <v>-76937756305.278809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-76937756305.278809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-320573984.60532838</v>
      </c>
      <c r="L3002" s="444">
        <f t="shared" ca="1" si="139"/>
        <v>-77258330289.88414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-77258330289.88414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-321909709.54118389</v>
      </c>
      <c r="L3003" s="444">
        <f t="shared" ca="1" si="139"/>
        <v>-77580239999.425323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-77580239999.425323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-323250999.9976055</v>
      </c>
      <c r="L3004" s="444">
        <f t="shared" ca="1" si="139"/>
        <v>-77903490999.422928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-77903490999.422928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-324597879.16426218</v>
      </c>
      <c r="L3005" s="444">
        <f t="shared" ca="1" si="139"/>
        <v>-78228088878.587189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-78228088878.587189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-325950370.32744664</v>
      </c>
      <c r="L3006" s="444">
        <f t="shared" ca="1" si="139"/>
        <v>-78554039248.914642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-78554039248.914642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-327308496.87047768</v>
      </c>
      <c r="L3007" s="444">
        <f t="shared" ca="1" si="139"/>
        <v>-78881347745.785126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-78881347745.785126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-328672282.27410471</v>
      </c>
      <c r="L3008" s="444">
        <f t="shared" ca="1" si="139"/>
        <v>-79210020028.059235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-79210020028.059235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-330041750.1169135</v>
      </c>
      <c r="L3009" s="444">
        <f t="shared" ca="1" si="139"/>
        <v>-79540061778.176147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-79540061778.176147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-331416924.07573396</v>
      </c>
      <c r="L3010" s="444">
        <f t="shared" ca="1" si="139"/>
        <v>-79871478702.251877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-79871478702.251877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-332797827.92604947</v>
      </c>
      <c r="L3011" s="444">
        <f t="shared" ca="1" si="139"/>
        <v>-80204276530.177933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-80204276530.177933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-334184485.54240805</v>
      </c>
      <c r="L3012" s="444">
        <f t="shared" ca="1" si="139"/>
        <v>-80538461015.720337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-80538461015.720337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-335576920.89883471</v>
      </c>
      <c r="L3013" s="444">
        <f t="shared" ca="1" si="139"/>
        <v>-80874037936.619171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-80874037936.619171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-336975158.06924653</v>
      </c>
      <c r="L3014" s="444">
        <f t="shared" ca="1" si="139"/>
        <v>-81211013094.688416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-81211013094.688416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-338379221.22786838</v>
      </c>
      <c r="L3015" s="444">
        <f t="shared" ca="1" si="139"/>
        <v>-81549392315.91629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-81549392315.91629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-339789134.64965123</v>
      </c>
      <c r="L3016" s="444">
        <f t="shared" ca="1" si="139"/>
        <v>-81889181450.565948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-81889181450.565948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-341204922.71069145</v>
      </c>
      <c r="L3017" s="444">
        <f t="shared" ca="1" si="139"/>
        <v>-82230386373.276642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-82230386373.276642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-342626609.88865268</v>
      </c>
      <c r="L3018" s="444">
        <f t="shared" ca="1" si="139"/>
        <v>-82573012983.165298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-82573012983.165298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-344054220.76318872</v>
      </c>
      <c r="L3019" s="444">
        <f t="shared" ca="1" si="139"/>
        <v>-82917067203.928482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-82917067203.928482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-345487780.01636869</v>
      </c>
      <c r="L3020" s="444">
        <f t="shared" ca="1" si="139"/>
        <v>-83262554983.944855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-83262554983.944855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-346927312.43310356</v>
      </c>
      <c r="L3021" s="444">
        <f t="shared" ca="1" si="139"/>
        <v>-83609482296.37796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-83609482296.37796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-348372842.90157485</v>
      </c>
      <c r="L3022" s="444">
        <f t="shared" ca="1" si="139"/>
        <v>-83957855139.279541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-83957855139.279541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-349824396.41366476</v>
      </c>
      <c r="L3023" s="444">
        <f t="shared" ca="1" si="139"/>
        <v>-84307679535.693207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-84307679535.693207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-351281998.06538838</v>
      </c>
      <c r="L3024" s="444">
        <f t="shared" ca="1" si="139"/>
        <v>-84658961533.758591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-84658961533.758591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-352745673.05732745</v>
      </c>
      <c r="L3025" s="444">
        <f t="shared" ca="1" si="139"/>
        <v>-85011707206.815918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-85011707206.815918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-354215446.69506633</v>
      </c>
      <c r="L3026" s="444">
        <f t="shared" ca="1" si="139"/>
        <v>-85365922653.510986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-85365922653.510986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-355691344.38962913</v>
      </c>
      <c r="L3027" s="444">
        <f t="shared" ca="1" si="139"/>
        <v>-85721613997.90062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-85721613997.90062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-357173391.65791923</v>
      </c>
      <c r="L3028" s="444">
        <f t="shared" ca="1" si="139"/>
        <v>-86078787389.558533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-86078787389.558533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-358661614.12316054</v>
      </c>
      <c r="L3029" s="444">
        <f t="shared" ca="1" si="139"/>
        <v>-86437449003.681686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-86437449003.681686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-360156037.51534033</v>
      </c>
      <c r="L3030" s="444">
        <f t="shared" ca="1" si="139"/>
        <v>-86797605041.197021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-86797605041.197021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-361656687.67165422</v>
      </c>
      <c r="L3031" s="444">
        <f t="shared" ca="1" si="139"/>
        <v>-87159261728.868683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-87159261728.868683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-363163590.53695285</v>
      </c>
      <c r="L3032" s="444">
        <f t="shared" ca="1" si="139"/>
        <v>-87522425319.40564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-87522425319.40564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-364676772.16419017</v>
      </c>
      <c r="L3033" s="444">
        <f t="shared" ca="1" si="139"/>
        <v>-87887102091.569824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-87887102091.569824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-366196258.71487427</v>
      </c>
      <c r="L3034" s="444">
        <f t="shared" ca="1" si="139"/>
        <v>-88253298350.284698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-88253298350.284698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-367722076.45951957</v>
      </c>
      <c r="L3035" s="444">
        <f t="shared" ca="1" si="139"/>
        <v>-88621020426.744217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-88621020426.744217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-369254251.77810091</v>
      </c>
      <c r="L3036" s="444">
        <f t="shared" ca="1" si="139"/>
        <v>-88990274678.522324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-88990274678.522324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-370792811.16050971</v>
      </c>
      <c r="L3037" s="444">
        <f t="shared" ca="1" si="139"/>
        <v>-89361067489.682831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-89361067489.682831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-372337781.20701182</v>
      </c>
      <c r="L3038" s="444">
        <f t="shared" ca="1" si="139"/>
        <v>-89733405270.889847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-89733405270.889847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-373889188.62870771</v>
      </c>
      <c r="L3039" s="444">
        <f t="shared" ca="1" si="139"/>
        <v>-90107294459.518555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-90107294459.518555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-375447060.24799395</v>
      </c>
      <c r="L3040" s="444">
        <f t="shared" ca="1" si="139"/>
        <v>-90482741519.766556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-90482741519.766556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-377011422.99902731</v>
      </c>
      <c r="L3041" s="444">
        <f t="shared" ca="1" si="139"/>
        <v>-90859752942.765579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-90859752942.765579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-378582303.92818993</v>
      </c>
      <c r="L3042" s="444">
        <f t="shared" ca="1" si="139"/>
        <v>-91238335246.693771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-91238335246.693771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-380159730.19455737</v>
      </c>
      <c r="L3043" s="444">
        <f t="shared" ca="1" si="139"/>
        <v>-91618494976.888336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-91618494976.888336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-381743729.07036805</v>
      </c>
      <c r="L3044" s="444">
        <f t="shared" ca="1" si="139"/>
        <v>-92000238705.95871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-92000238705.95871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-383334327.94149464</v>
      </c>
      <c r="L3045" s="444">
        <f t="shared" ca="1" si="139"/>
        <v>-92383573033.900208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-92383573033.900208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-384931554.30791754</v>
      </c>
      <c r="L3046" s="444">
        <f t="shared" ca="1" si="139"/>
        <v>-92768504588.20813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-92768504588.20813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-386535435.78420055</v>
      </c>
      <c r="L3047" s="444">
        <f t="shared" ca="1" si="139"/>
        <v>-93155040023.992325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-93155040023.992325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-388146000.09996802</v>
      </c>
      <c r="L3048" s="444">
        <f t="shared" ca="1" si="139"/>
        <v>-93543186024.0923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-93543186024.0923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-389763275.10038459</v>
      </c>
      <c r="L3049" s="444">
        <f t="shared" ca="1" si="139"/>
        <v>-93932949299.192688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-93932949299.192688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-391387288.74663621</v>
      </c>
      <c r="L3050" s="444">
        <f t="shared" ca="1" si="139"/>
        <v>-94324336587.939331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-94324336587.939331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-393018069.11641389</v>
      </c>
      <c r="L3051" s="444">
        <f t="shared" ca="1" si="139"/>
        <v>-94717354657.05574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-94717354657.05574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-394655644.40439892</v>
      </c>
      <c r="L3052" s="444">
        <f t="shared" ca="1" si="139"/>
        <v>-95112010301.460144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-95112010301.460144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-396300042.92275059</v>
      </c>
      <c r="L3053" s="444">
        <f t="shared" ca="1" si="139"/>
        <v>-95508310344.382889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-95508310344.382889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-397951293.10159534</v>
      </c>
      <c r="L3054" s="444">
        <f t="shared" ca="1" si="139"/>
        <v>-95906261637.484482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-95906261637.484482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-399609423.48951864</v>
      </c>
      <c r="L3055" s="444">
        <f t="shared" ca="1" si="139"/>
        <v>-96305871060.973999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-96305871060.973999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-401274462.7540583</v>
      </c>
      <c r="L3056" s="444">
        <f t="shared" ca="1" si="139"/>
        <v>-96707145523.728058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-96707145523.728058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-402946439.68220025</v>
      </c>
      <c r="L3057" s="444">
        <f t="shared" ca="1" si="139"/>
        <v>-97110091963.410263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-97110091963.410263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-404625383.18087608</v>
      </c>
      <c r="L3058" s="444">
        <f t="shared" ca="1" si="139"/>
        <v>-97514717346.591141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-97514717346.591141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-406311322.27746308</v>
      </c>
      <c r="L3059" s="444">
        <f t="shared" ca="1" si="139"/>
        <v>-97921028668.868607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-97921028668.868607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-408004286.12028587</v>
      </c>
      <c r="L3060" s="444">
        <f t="shared" ca="1" si="139"/>
        <v>-98329032954.988892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-98329032954.988892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-409704303.97912037</v>
      </c>
      <c r="L3061" s="444">
        <f t="shared" ca="1" si="139"/>
        <v>-98738737258.968018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-98738737258.968018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-411411405.24570006</v>
      </c>
      <c r="L3062" s="444">
        <f t="shared" ca="1" si="139"/>
        <v>-99150148664.213715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-99150148664.213715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-413125619.43422383</v>
      </c>
      <c r="L3063" s="444">
        <f t="shared" ca="1" si="139"/>
        <v>-99563274283.647934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-99563274283.647934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-414846976.18186641</v>
      </c>
      <c r="L3064" s="444">
        <f t="shared" ca="1" si="139"/>
        <v>-99978121259.829803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-99978121259.829803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-416575505.24929082</v>
      </c>
      <c r="L3065" s="444">
        <f t="shared" ca="1" si="139"/>
        <v>-100394696765.0791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-100394696765.0791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-418311236.52116293</v>
      </c>
      <c r="L3066" s="444">
        <f t="shared" ca="1" si="139"/>
        <v>-100813008001.60027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-100813008001.60027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-420054200.00666779</v>
      </c>
      <c r="L3067" s="444">
        <f t="shared" ca="1" si="139"/>
        <v>-101233062201.60693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-101233062201.60693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-421804425.84002888</v>
      </c>
      <c r="L3068" s="444">
        <f t="shared" ref="L3068:L3322" ca="1" si="144">I3068-J3068+K3068</f>
        <v>-101654866627.44696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-101654866627.44696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-423561944.28102899</v>
      </c>
      <c r="L3069" s="444">
        <f t="shared" ca="1" si="144"/>
        <v>-102078428571.728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-102078428571.728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-425326785.71553332</v>
      </c>
      <c r="L3070" s="444">
        <f t="shared" ca="1" si="144"/>
        <v>-102503755357.44353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-102503755357.44353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-427098980.65601468</v>
      </c>
      <c r="L3071" s="444">
        <f t="shared" ca="1" si="144"/>
        <v>-102930854338.09955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-102930854338.09955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-428878559.74208146</v>
      </c>
      <c r="L3072" s="444">
        <f t="shared" ca="1" si="144"/>
        <v>-103359732897.84163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-103359732897.84163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-430665553.74100679</v>
      </c>
      <c r="L3073" s="444">
        <f t="shared" ca="1" si="144"/>
        <v>-103790398451.58264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-103790398451.58264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-432459993.54826099</v>
      </c>
      <c r="L3074" s="444">
        <f t="shared" ca="1" si="144"/>
        <v>-104222858445.13091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-104222858445.13091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-434261910.18804544</v>
      </c>
      <c r="L3075" s="444">
        <f t="shared" ca="1" si="144"/>
        <v>-104657120355.31895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-104657120355.31895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-436071334.81382895</v>
      </c>
      <c r="L3076" s="444">
        <f t="shared" ca="1" si="144"/>
        <v>-105093191690.13278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-105093191690.13278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-437888298.70888656</v>
      </c>
      <c r="L3077" s="444">
        <f t="shared" ca="1" si="144"/>
        <v>-105531079988.84167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-105531079988.84167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-439712833.28684032</v>
      </c>
      <c r="L3078" s="444">
        <f t="shared" ca="1" si="144"/>
        <v>-105970792822.12851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-105970792822.12851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-441544970.09220213</v>
      </c>
      <c r="L3079" s="444">
        <f t="shared" ca="1" si="144"/>
        <v>-106412337792.22072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-106412337792.22072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-443384740.80091965</v>
      </c>
      <c r="L3080" s="444">
        <f t="shared" ca="1" si="144"/>
        <v>-106855722533.02164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-106855722533.02164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-445232177.22092348</v>
      </c>
      <c r="L3081" s="444">
        <f t="shared" ca="1" si="144"/>
        <v>-107300954710.24255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-107300954710.24255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-447087311.29267728</v>
      </c>
      <c r="L3082" s="444">
        <f t="shared" ca="1" si="144"/>
        <v>-107748042021.53523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-107748042021.53523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-448950175.08973014</v>
      </c>
      <c r="L3083" s="444">
        <f t="shared" ca="1" si="144"/>
        <v>-108196992196.62497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-108196992196.62497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-450820800.81927067</v>
      </c>
      <c r="L3084" s="444">
        <f t="shared" ca="1" si="144"/>
        <v>-108647812997.44424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-108647812997.44424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-452699220.82268435</v>
      </c>
      <c r="L3085" s="444">
        <f t="shared" ca="1" si="144"/>
        <v>-109100512218.26692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-109100512218.26692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-454585467.57611221</v>
      </c>
      <c r="L3086" s="444">
        <f t="shared" ca="1" si="144"/>
        <v>-109555097685.84303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-109555097685.84303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-456479573.69101262</v>
      </c>
      <c r="L3087" s="444">
        <f t="shared" ca="1" si="144"/>
        <v>-110011577259.53404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-110011577259.53404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-458381571.91472518</v>
      </c>
      <c r="L3088" s="444">
        <f t="shared" ca="1" si="144"/>
        <v>-110469958831.44876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-110469958831.44876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-460291495.13103652</v>
      </c>
      <c r="L3089" s="444">
        <f t="shared" ca="1" si="144"/>
        <v>-110930250326.5798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-110930250326.5798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-462209376.36074919</v>
      </c>
      <c r="L3090" s="444">
        <f t="shared" ca="1" si="144"/>
        <v>-111392459702.94055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-111392459702.94055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-464135248.76225221</v>
      </c>
      <c r="L3091" s="444">
        <f t="shared" ca="1" si="144"/>
        <v>-111856594951.7028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-111856594951.7028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-466069145.63209492</v>
      </c>
      <c r="L3092" s="444">
        <f t="shared" ca="1" si="144"/>
        <v>-112322664097.3349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-112322664097.3349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-468011100.4055621</v>
      </c>
      <c r="L3093" s="444">
        <f t="shared" ca="1" si="144"/>
        <v>-112790675197.74046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-112790675197.74046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-469961146.65725183</v>
      </c>
      <c r="L3094" s="444">
        <f t="shared" ca="1" si="144"/>
        <v>-113260636344.39772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-113260636344.39772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-471919318.10165715</v>
      </c>
      <c r="L3095" s="444">
        <f t="shared" ca="1" si="144"/>
        <v>-113732555662.49937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-113732555662.49937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-473885648.59374738</v>
      </c>
      <c r="L3096" s="444">
        <f t="shared" ca="1" si="144"/>
        <v>-114206441311.09312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-114206441311.09312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-475860172.12955469</v>
      </c>
      <c r="L3097" s="444">
        <f t="shared" ca="1" si="144"/>
        <v>-114682301483.22267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-114682301483.22267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-477842922.84676105</v>
      </c>
      <c r="L3098" s="444">
        <f t="shared" ca="1" si="144"/>
        <v>-115160144406.06943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-115160144406.06943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-479833935.0252893</v>
      </c>
      <c r="L3099" s="444">
        <f t="shared" ca="1" si="144"/>
        <v>-115639978341.09471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-115639978341.09471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-481833243.08789456</v>
      </c>
      <c r="L3100" s="444">
        <f t="shared" ca="1" si="144"/>
        <v>-116121811584.1826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-116121811584.1826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-483840881.60076082</v>
      </c>
      <c r="L3101" s="444">
        <f t="shared" ca="1" si="144"/>
        <v>-116605652465.78336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-116605652465.78336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-485856885.27409726</v>
      </c>
      <c r="L3102" s="444">
        <f t="shared" ca="1" si="144"/>
        <v>-117091509351.05745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-117091509351.05745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-487881288.96273935</v>
      </c>
      <c r="L3103" s="444">
        <f t="shared" ca="1" si="144"/>
        <v>-117579390640.02019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-117579390640.02019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-489914127.66675085</v>
      </c>
      <c r="L3104" s="444">
        <f t="shared" ca="1" si="144"/>
        <v>-118069304767.68694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-118069304767.68694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-491955436.53202897</v>
      </c>
      <c r="L3105" s="444">
        <f t="shared" ca="1" si="144"/>
        <v>-118561260204.21896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-118561260204.21896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-494005250.85091227</v>
      </c>
      <c r="L3106" s="444">
        <f t="shared" ca="1" si="144"/>
        <v>-119055265455.06987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-119055265455.06987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-496063606.06279111</v>
      </c>
      <c r="L3107" s="444">
        <f t="shared" ca="1" si="144"/>
        <v>-119551329061.13266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-119551329061.13266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-498130537.75471944</v>
      </c>
      <c r="L3108" s="444">
        <f t="shared" ca="1" si="144"/>
        <v>-120049459598.88737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-120049459598.88737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-500206081.6620307</v>
      </c>
      <c r="L3109" s="444">
        <f t="shared" ca="1" si="144"/>
        <v>-120549665680.54941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-120549665680.54941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-502290273.66895586</v>
      </c>
      <c r="L3110" s="444">
        <f t="shared" ca="1" si="144"/>
        <v>-121051955954.21837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-121051955954.21837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-504383149.8092432</v>
      </c>
      <c r="L3111" s="444">
        <f t="shared" ca="1" si="144"/>
        <v>-121556339104.02762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-121556339104.02762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-506484746.26678169</v>
      </c>
      <c r="L3112" s="444">
        <f t="shared" ca="1" si="144"/>
        <v>-122062823850.2944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-122062823850.2944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-508595099.37622666</v>
      </c>
      <c r="L3113" s="444">
        <f t="shared" ca="1" si="144"/>
        <v>-122571418949.67062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-122571418949.67062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-510714245.62362766</v>
      </c>
      <c r="L3114" s="444">
        <f t="shared" ca="1" si="144"/>
        <v>-123082133195.29425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-123082133195.29425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-512842221.64705932</v>
      </c>
      <c r="L3115" s="444">
        <f t="shared" ca="1" si="144"/>
        <v>-123594975416.94131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-123594975416.94131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-514979064.23725539</v>
      </c>
      <c r="L3116" s="444">
        <f t="shared" ca="1" si="144"/>
        <v>-124109954481.17857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-124109954481.17857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-517124810.33824414</v>
      </c>
      <c r="L3117" s="444">
        <f t="shared" ca="1" si="144"/>
        <v>-124627079291.51682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-124627079291.51682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-519279497.04798675</v>
      </c>
      <c r="L3118" s="444">
        <f t="shared" ca="1" si="144"/>
        <v>-125146358788.5648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-125146358788.5648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-521443161.61901999</v>
      </c>
      <c r="L3119" s="444">
        <f t="shared" ca="1" si="144"/>
        <v>-125667801950.18382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-125667801950.18382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-523615841.45909923</v>
      </c>
      <c r="L3120" s="444">
        <f t="shared" ca="1" si="144"/>
        <v>-126191417791.64293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-126191417791.64293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-525797574.13184553</v>
      </c>
      <c r="L3121" s="444">
        <f t="shared" ca="1" si="144"/>
        <v>-126717215365.77478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-126717215365.77478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-527988397.35739493</v>
      </c>
      <c r="L3122" s="444">
        <f t="shared" ca="1" si="144"/>
        <v>-127245203763.13217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-127245203763.13217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-530188349.01305079</v>
      </c>
      <c r="L3123" s="444">
        <f t="shared" ca="1" si="144"/>
        <v>-127775392112.14522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-127775392112.14522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-532397467.13393837</v>
      </c>
      <c r="L3124" s="444">
        <f t="shared" ca="1" si="144"/>
        <v>-128307789579.27916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-128307789579.27916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-534615789.91366315</v>
      </c>
      <c r="L3125" s="444">
        <f t="shared" ca="1" si="144"/>
        <v>-128842405369.19283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-128842405369.19283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-536843355.70497012</v>
      </c>
      <c r="L3126" s="444">
        <f t="shared" ca="1" si="144"/>
        <v>-129379248724.8978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-129379248724.8978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-539080203.02040744</v>
      </c>
      <c r="L3127" s="444">
        <f t="shared" ca="1" si="144"/>
        <v>-129918328927.9182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-129918328927.9182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-541326370.53299248</v>
      </c>
      <c r="L3128" s="444">
        <f t="shared" ca="1" si="144"/>
        <v>-130459655298.45119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-130459655298.45119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-543581897.07687998</v>
      </c>
      <c r="L3129" s="444">
        <f t="shared" ca="1" si="144"/>
        <v>-131003237195.52806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-131003237195.52806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-545846821.64803362</v>
      </c>
      <c r="L3130" s="444">
        <f t="shared" ca="1" si="144"/>
        <v>-131549084017.1761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-131549084017.1761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-548121183.40490043</v>
      </c>
      <c r="L3131" s="444">
        <f t="shared" ca="1" si="144"/>
        <v>-132097205200.58101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-132097205200.58101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-550405021.66908753</v>
      </c>
      <c r="L3132" s="444">
        <f t="shared" ca="1" si="144"/>
        <v>-132647610222.25009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-132647610222.25009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-552698375.92604208</v>
      </c>
      <c r="L3133" s="444">
        <f t="shared" ca="1" si="144"/>
        <v>-133200308598.17613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-133200308598.17613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-555001285.82573378</v>
      </c>
      <c r="L3134" s="444">
        <f t="shared" ca="1" si="144"/>
        <v>-133755309884.00186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-133755309884.00186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-557313791.18334103</v>
      </c>
      <c r="L3135" s="444">
        <f t="shared" ca="1" si="144"/>
        <v>-134312623675.1852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-134312623675.1852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-559635931.97993827</v>
      </c>
      <c r="L3136" s="444">
        <f t="shared" ca="1" si="144"/>
        <v>-134872259607.16513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-134872259607.16513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-561967748.36318803</v>
      </c>
      <c r="L3137" s="444">
        <f t="shared" ca="1" si="144"/>
        <v>-135434227355.52832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-135434227355.52832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-564309280.64803457</v>
      </c>
      <c r="L3138" s="444">
        <f t="shared" ca="1" si="144"/>
        <v>-135998536636.17636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-135998536636.17636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-566660569.31740153</v>
      </c>
      <c r="L3139" s="444">
        <f t="shared" ca="1" si="144"/>
        <v>-136565197205.49376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-136565197205.49376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-569021655.02289069</v>
      </c>
      <c r="L3140" s="444">
        <f t="shared" ca="1" si="144"/>
        <v>-137134218860.51665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-137134218860.51665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-571392578.58548594</v>
      </c>
      <c r="L3141" s="444">
        <f t="shared" ca="1" si="144"/>
        <v>-137705611439.10214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-137705611439.10214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-573773380.99625897</v>
      </c>
      <c r="L3142" s="444">
        <f t="shared" ca="1" si="144"/>
        <v>-138279384820.09839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-138279384820.09839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-576164103.41707659</v>
      </c>
      <c r="L3143" s="444">
        <f t="shared" ca="1" si="144"/>
        <v>-138855548923.51547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-138855548923.51547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-578564787.18131447</v>
      </c>
      <c r="L3144" s="444">
        <f t="shared" ca="1" si="144"/>
        <v>-139434113710.69678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-139434113710.69678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-580975473.79456985</v>
      </c>
      <c r="L3145" s="444">
        <f t="shared" ca="1" si="144"/>
        <v>-140015089184.49133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-140015089184.49133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-583396204.93538058</v>
      </c>
      <c r="L3146" s="444">
        <f t="shared" ca="1" si="144"/>
        <v>-140598485389.42673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-140598485389.42673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-585827022.45594466</v>
      </c>
      <c r="L3147" s="444">
        <f t="shared" ca="1" si="144"/>
        <v>-141184312411.88266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-141184312411.88266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-588267968.38284445</v>
      </c>
      <c r="L3148" s="444">
        <f t="shared" ca="1" si="144"/>
        <v>-141772580380.2655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-141772580380.2655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-590719084.91777289</v>
      </c>
      <c r="L3149" s="444">
        <f t="shared" ca="1" si="144"/>
        <v>-142363299465.18329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-142363299465.18329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-593180414.43826365</v>
      </c>
      <c r="L3150" s="444">
        <f t="shared" ca="1" si="144"/>
        <v>-142956479879.62155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-142956479879.62155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-595651999.4984231</v>
      </c>
      <c r="L3151" s="444">
        <f t="shared" ca="1" si="144"/>
        <v>-143552131879.11996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-143552131879.11996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-598133882.8296665</v>
      </c>
      <c r="L3152" s="444">
        <f t="shared" ca="1" si="144"/>
        <v>-144150265761.94965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-144150265761.94965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-600626107.34145689</v>
      </c>
      <c r="L3153" s="444">
        <f t="shared" ca="1" si="144"/>
        <v>-144750891869.29111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-144750891869.29111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-603128716.12204623</v>
      </c>
      <c r="L3154" s="444">
        <f t="shared" ca="1" si="144"/>
        <v>-145354020585.41315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-145354020585.41315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-605641752.43922138</v>
      </c>
      <c r="L3155" s="444">
        <f t="shared" ca="1" si="144"/>
        <v>-145959662337.85236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-145959662337.85236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-608165259.74105144</v>
      </c>
      <c r="L3156" s="444">
        <f t="shared" ca="1" si="144"/>
        <v>-146567827597.59341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-146567827597.59341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-610699281.65663922</v>
      </c>
      <c r="L3157" s="444">
        <f t="shared" ca="1" si="144"/>
        <v>-147178526879.25006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-147178526879.25006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-613243861.99687529</v>
      </c>
      <c r="L3158" s="444">
        <f t="shared" ca="1" si="144"/>
        <v>-147791770741.24695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-147791770741.24695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-615799044.75519562</v>
      </c>
      <c r="L3159" s="444">
        <f t="shared" ca="1" si="144"/>
        <v>-148407569786.00214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-148407569786.00214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-618364874.10834217</v>
      </c>
      <c r="L3160" s="444">
        <f t="shared" ca="1" si="144"/>
        <v>-149025934660.11047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-149025934660.11047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-620941394.41712701</v>
      </c>
      <c r="L3161" s="444">
        <f t="shared" ca="1" si="144"/>
        <v>-149646876054.52759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-149646876054.52759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-623528650.22719824</v>
      </c>
      <c r="L3162" s="444">
        <f t="shared" ca="1" si="144"/>
        <v>-150270404704.75479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-150270404704.75479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-626126686.26981163</v>
      </c>
      <c r="L3163" s="444">
        <f t="shared" ca="1" si="144"/>
        <v>-150896531391.0246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-150896531391.0246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-628735547.4626025</v>
      </c>
      <c r="L3164" s="444">
        <f t="shared" ca="1" si="144"/>
        <v>-151525266938.48721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-151525266938.48721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-631355278.91036344</v>
      </c>
      <c r="L3165" s="444">
        <f t="shared" ca="1" si="144"/>
        <v>-152156622217.39758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-152156622217.39758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-633985925.90582323</v>
      </c>
      <c r="L3166" s="444">
        <f t="shared" ca="1" si="144"/>
        <v>-152790608143.30341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-152790608143.30341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-636627533.93043089</v>
      </c>
      <c r="L3167" s="444">
        <f t="shared" ca="1" si="144"/>
        <v>-153427235677.23383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-153427235677.23383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-639280148.65514088</v>
      </c>
      <c r="L3168" s="444">
        <f t="shared" ca="1" si="144"/>
        <v>-154066515825.88898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-154066515825.88898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-641943815.94120407</v>
      </c>
      <c r="L3169" s="444">
        <f t="shared" ca="1" si="144"/>
        <v>-154708459641.83017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-154708459641.83017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-644618581.84095907</v>
      </c>
      <c r="L3170" s="444">
        <f t="shared" ca="1" si="144"/>
        <v>-155353078223.67114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-155353078223.67114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-647304492.59862971</v>
      </c>
      <c r="L3171" s="444">
        <f t="shared" ca="1" si="144"/>
        <v>-156000382716.26978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-156000382716.26978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-650001594.651124</v>
      </c>
      <c r="L3172" s="444">
        <f t="shared" ca="1" si="144"/>
        <v>-156650384310.9209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-156650384310.9209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-652709934.62883711</v>
      </c>
      <c r="L3173" s="444">
        <f t="shared" ca="1" si="144"/>
        <v>-157303094245.54974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-157303094245.54974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-655429559.35645723</v>
      </c>
      <c r="L3174" s="444">
        <f t="shared" ca="1" si="144"/>
        <v>-157958523804.90619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-157958523804.90619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-658160515.85377574</v>
      </c>
      <c r="L3175" s="444">
        <f t="shared" ca="1" si="144"/>
        <v>-158616684320.75998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-158616684320.75998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-660902851.33649993</v>
      </c>
      <c r="L3176" s="444">
        <f t="shared" ca="1" si="144"/>
        <v>-159277587172.09647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-159277587172.09647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-663656613.21706855</v>
      </c>
      <c r="L3177" s="444">
        <f t="shared" ca="1" si="144"/>
        <v>-159941243785.31354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-159941243785.31354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-666421849.10547304</v>
      </c>
      <c r="L3178" s="444">
        <f t="shared" ca="1" si="144"/>
        <v>-160607665634.41901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-160607665634.41901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-669198606.81007922</v>
      </c>
      <c r="L3179" s="444">
        <f t="shared" ca="1" si="144"/>
        <v>-161276864241.2291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-161276864241.2291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-671986934.3384546</v>
      </c>
      <c r="L3180" s="444">
        <f t="shared" ca="1" si="144"/>
        <v>-161948851175.56754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-161948851175.56754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-674786879.89819801</v>
      </c>
      <c r="L3181" s="444">
        <f t="shared" ca="1" si="144"/>
        <v>-162623638055.46573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-162623638055.46573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-677598491.89777386</v>
      </c>
      <c r="L3182" s="444">
        <f t="shared" ca="1" si="144"/>
        <v>-163301236547.36349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-163301236547.36349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-680421818.94734788</v>
      </c>
      <c r="L3183" s="444">
        <f t="shared" ca="1" si="144"/>
        <v>-163981658366.31085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-163981658366.31085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-683256909.85962856</v>
      </c>
      <c r="L3184" s="444">
        <f t="shared" ca="1" si="144"/>
        <v>-164664915276.17047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-164664915276.17047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-686103813.65071034</v>
      </c>
      <c r="L3185" s="444">
        <f t="shared" ca="1" si="144"/>
        <v>-165351019089.82117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-165351019089.82117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-688962579.54092157</v>
      </c>
      <c r="L3186" s="444">
        <f t="shared" ca="1" si="144"/>
        <v>-166039981669.36209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-166039981669.36209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-691833256.95567536</v>
      </c>
      <c r="L3187" s="444">
        <f t="shared" ca="1" si="144"/>
        <v>-166731814926.31778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-166731814926.31778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-694715895.52632403</v>
      </c>
      <c r="L3188" s="444">
        <f t="shared" ca="1" si="144"/>
        <v>-167426530821.84412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-167426530821.84412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-697610545.09101713</v>
      </c>
      <c r="L3189" s="444">
        <f t="shared" ca="1" si="144"/>
        <v>-168124141366.93512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-168124141366.93512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-700517255.69556296</v>
      </c>
      <c r="L3190" s="444">
        <f t="shared" ca="1" si="144"/>
        <v>-168824658622.63068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-168824658622.63068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-703436077.59429443</v>
      </c>
      <c r="L3191" s="444">
        <f t="shared" ca="1" si="144"/>
        <v>-169528094700.22498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-169528094700.22498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-706367061.25093734</v>
      </c>
      <c r="L3192" s="444">
        <f t="shared" ca="1" si="144"/>
        <v>-170234461761.47592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-170234461761.47592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-709310257.33948302</v>
      </c>
      <c r="L3193" s="444">
        <f t="shared" ca="1" si="144"/>
        <v>-170943772018.8154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-170943772018.8154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-712265716.74506414</v>
      </c>
      <c r="L3194" s="444">
        <f t="shared" ca="1" si="144"/>
        <v>-171656037735.56046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-171656037735.56046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-715233490.56483519</v>
      </c>
      <c r="L3195" s="444">
        <f t="shared" ca="1" si="144"/>
        <v>-172371271226.12531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-172371271226.12531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-718213630.10885549</v>
      </c>
      <c r="L3196" s="444">
        <f t="shared" ca="1" si="144"/>
        <v>-173089484856.23416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-173089484856.23416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-721206186.9009757</v>
      </c>
      <c r="L3197" s="444">
        <f t="shared" ca="1" si="144"/>
        <v>-173810691043.13513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-173810691043.13513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-724211212.6797297</v>
      </c>
      <c r="L3198" s="444">
        <f t="shared" ca="1" si="144"/>
        <v>-174534902255.81485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-174534902255.81485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-727228759.39922857</v>
      </c>
      <c r="L3199" s="444">
        <f t="shared" ca="1" si="144"/>
        <v>-175262131015.21408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-175262131015.21408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-730258879.23005867</v>
      </c>
      <c r="L3200" s="444">
        <f t="shared" ca="1" si="144"/>
        <v>-175992389894.44415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-175992389894.44415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-733301624.560184</v>
      </c>
      <c r="L3201" s="444">
        <f t="shared" ca="1" si="144"/>
        <v>-176725691519.00433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-176725691519.00433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-736357047.9958514</v>
      </c>
      <c r="L3202" s="444">
        <f t="shared" ca="1" si="144"/>
        <v>-177462048567.00018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-177462048567.00018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-739425202.36250079</v>
      </c>
      <c r="L3203" s="444">
        <f t="shared" ca="1" si="144"/>
        <v>-178201473769.36267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-178201473769.36267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-742506140.70567775</v>
      </c>
      <c r="L3204" s="444">
        <f t="shared" ca="1" si="144"/>
        <v>-178943979910.06836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-178943979910.06836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-745599916.29195154</v>
      </c>
      <c r="L3205" s="444">
        <f t="shared" ca="1" si="144"/>
        <v>-179689579826.36032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-179689579826.36032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-748706582.60983467</v>
      </c>
      <c r="L3206" s="444">
        <f t="shared" ca="1" si="144"/>
        <v>-180438286408.97015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-180438286408.97015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-751826193.37070894</v>
      </c>
      <c r="L3207" s="444">
        <f t="shared" ca="1" si="144"/>
        <v>-181190112602.34085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-181190112602.34085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-754958802.50975358</v>
      </c>
      <c r="L3208" s="444">
        <f t="shared" ca="1" si="144"/>
        <v>-181945071404.85062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-181945071404.85062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-758104464.18687761</v>
      </c>
      <c r="L3209" s="444">
        <f t="shared" ca="1" si="144"/>
        <v>-182703175869.03751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-182703175869.03751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-761263232.78765631</v>
      </c>
      <c r="L3210" s="444">
        <f t="shared" ca="1" si="144"/>
        <v>-183464439101.82516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-183464439101.82516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-764435162.92427146</v>
      </c>
      <c r="L3211" s="444">
        <f t="shared" ca="1" si="144"/>
        <v>-184228874264.74945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-184228874264.74945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-767620309.43645608</v>
      </c>
      <c r="L3212" s="444">
        <f t="shared" ca="1" si="144"/>
        <v>-184996494574.18591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-184996494574.18591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-770818727.39244127</v>
      </c>
      <c r="L3213" s="444">
        <f t="shared" ca="1" si="144"/>
        <v>-185767313301.57837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-185767313301.57837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-774030472.08990991</v>
      </c>
      <c r="L3214" s="444">
        <f t="shared" ca="1" si="144"/>
        <v>-186541343773.66827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-186541343773.66827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-777255599.05695117</v>
      </c>
      <c r="L3215" s="444">
        <f t="shared" ca="1" si="144"/>
        <v>-187318599372.72522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-187318599372.72522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-780494164.05302179</v>
      </c>
      <c r="L3216" s="444">
        <f t="shared" ca="1" si="144"/>
        <v>-188099093536.77823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-188099093536.77823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-783746223.06990933</v>
      </c>
      <c r="L3217" s="444">
        <f t="shared" ca="1" si="144"/>
        <v>-188882839759.84814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-188882839759.84814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-787011832.33270061</v>
      </c>
      <c r="L3218" s="444">
        <f t="shared" ca="1" si="144"/>
        <v>-189669851592.18085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-189669851592.18085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-790291048.30075347</v>
      </c>
      <c r="L3219" s="444">
        <f t="shared" ca="1" si="144"/>
        <v>-190460142640.4816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-190460142640.4816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-793583927.66867328</v>
      </c>
      <c r="L3220" s="444">
        <f t="shared" ca="1" si="144"/>
        <v>-191253726568.15027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-191253726568.15027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-796890527.36729276</v>
      </c>
      <c r="L3221" s="444">
        <f t="shared" ca="1" si="144"/>
        <v>-192050617095.51755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-192050617095.51755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-800210904.5646565</v>
      </c>
      <c r="L3222" s="444">
        <f t="shared" ca="1" si="144"/>
        <v>-192850828000.08221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-192850828000.08221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-803545116.66700923</v>
      </c>
      <c r="L3223" s="444">
        <f t="shared" ca="1" si="144"/>
        <v>-193654373116.74924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-193654373116.74924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-806893221.31978846</v>
      </c>
      <c r="L3224" s="444">
        <f t="shared" ca="1" si="144"/>
        <v>-194461266338.06903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-194461266338.06903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-810255276.40862095</v>
      </c>
      <c r="L3225" s="444">
        <f t="shared" ca="1" si="144"/>
        <v>-195271521614.47766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-195271521614.47766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-813631340.0603236</v>
      </c>
      <c r="L3226" s="444">
        <f t="shared" ca="1" si="144"/>
        <v>-196085152954.53799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-196085152954.53799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-817021470.64390826</v>
      </c>
      <c r="L3227" s="444">
        <f t="shared" ca="1" si="144"/>
        <v>-196902174425.18192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-196902174425.18192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-820425726.77159131</v>
      </c>
      <c r="L3228" s="444">
        <f t="shared" ca="1" si="144"/>
        <v>-197722600151.95352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-197722600151.95352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-823844167.29980636</v>
      </c>
      <c r="L3229" s="444">
        <f t="shared" ca="1" si="144"/>
        <v>-198546444319.25333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-198546444319.25333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-827276851.33022213</v>
      </c>
      <c r="L3230" s="444">
        <f t="shared" ca="1" si="144"/>
        <v>-199373721170.58356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-199373721170.58356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-830723838.21076477</v>
      </c>
      <c r="L3231" s="444">
        <f t="shared" ca="1" si="144"/>
        <v>-200204445008.79431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-200204445008.79431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-834185187.53664291</v>
      </c>
      <c r="L3232" s="444">
        <f t="shared" ca="1" si="144"/>
        <v>-201038630196.33096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-201038630196.33096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-837660959.15137899</v>
      </c>
      <c r="L3233" s="444">
        <f t="shared" ca="1" si="144"/>
        <v>-201876291155.48233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-201876291155.48233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-841151213.147843</v>
      </c>
      <c r="L3234" s="444">
        <f t="shared" ca="1" si="144"/>
        <v>-202717442368.63019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-202717442368.63019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-844656009.8692925</v>
      </c>
      <c r="L3235" s="444">
        <f t="shared" ca="1" si="144"/>
        <v>-203562098378.49948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-203562098378.49948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-848175409.91041446</v>
      </c>
      <c r="L3236" s="444">
        <f t="shared" ca="1" si="144"/>
        <v>-204410273788.40988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-204410273788.40988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-851709474.11837447</v>
      </c>
      <c r="L3237" s="444">
        <f t="shared" ca="1" si="144"/>
        <v>-205261983262.52826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-205261983262.52826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-855258263.59386778</v>
      </c>
      <c r="L3238" s="444">
        <f t="shared" ca="1" si="144"/>
        <v>-206117241526.12213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-206117241526.12213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-858821839.69217551</v>
      </c>
      <c r="L3239" s="444">
        <f t="shared" ca="1" si="144"/>
        <v>-206976063365.8143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-206976063365.8143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-862400264.02422619</v>
      </c>
      <c r="L3240" s="444">
        <f t="shared" ca="1" si="144"/>
        <v>-207838463629.83853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-207838463629.83853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-865993598.45766056</v>
      </c>
      <c r="L3241" s="444">
        <f t="shared" ca="1" si="144"/>
        <v>-208704457228.2962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-208704457228.2962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-869601905.11790085</v>
      </c>
      <c r="L3242" s="444">
        <f t="shared" ca="1" si="144"/>
        <v>-209574059133.41409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-209574059133.41409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-873225246.38922536</v>
      </c>
      <c r="L3243" s="444">
        <f t="shared" ca="1" si="144"/>
        <v>-210447284379.80331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-210447284379.80331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-876863684.91584718</v>
      </c>
      <c r="L3244" s="444">
        <f t="shared" ca="1" si="144"/>
        <v>-211324148064.71915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-211324148064.71915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-880517283.60299647</v>
      </c>
      <c r="L3245" s="444">
        <f t="shared" ca="1" si="144"/>
        <v>-212204665348.32214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-212204665348.32214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-884186105.61800897</v>
      </c>
      <c r="L3246" s="444">
        <f t="shared" ca="1" si="144"/>
        <v>-213088851453.94016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-213088851453.94016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-887870214.39141726</v>
      </c>
      <c r="L3247" s="444">
        <f t="shared" ca="1" si="144"/>
        <v>-213976721668.33157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-213976721668.33157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-891569673.61804819</v>
      </c>
      <c r="L3248" s="444">
        <f t="shared" ca="1" si="144"/>
        <v>-214868291341.94962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-214868291341.94962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-895284547.2581234</v>
      </c>
      <c r="L3249" s="444">
        <f t="shared" ca="1" si="144"/>
        <v>-215763575889.20773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-215763575889.20773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-899014899.53836572</v>
      </c>
      <c r="L3250" s="444">
        <f t="shared" ca="1" si="144"/>
        <v>-216662590788.74609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-216662590788.74609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-902760794.95310879</v>
      </c>
      <c r="L3251" s="444">
        <f t="shared" ca="1" si="144"/>
        <v>-217565351583.69919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-217565351583.69919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-906522298.26541317</v>
      </c>
      <c r="L3252" s="444">
        <f t="shared" ca="1" si="144"/>
        <v>-218471873881.9646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-218471873881.9646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-910299474.50818574</v>
      </c>
      <c r="L3253" s="444">
        <f t="shared" ca="1" si="144"/>
        <v>-219382173356.47278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-219382173356.47278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-914092388.98530304</v>
      </c>
      <c r="L3254" s="444">
        <f t="shared" ca="1" si="144"/>
        <v>-220296265745.45807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-220296265745.45807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-917901107.27274203</v>
      </c>
      <c r="L3255" s="444">
        <f t="shared" ca="1" si="144"/>
        <v>-221214166852.7308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-221214166852.7308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-921725695.21971166</v>
      </c>
      <c r="L3256" s="444">
        <f t="shared" ca="1" si="144"/>
        <v>-222135892547.95053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-222135892547.95053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-925566218.94979382</v>
      </c>
      <c r="L3257" s="444">
        <f t="shared" ca="1" si="144"/>
        <v>-223061458766.90033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-223061458766.90033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-929422744.86208451</v>
      </c>
      <c r="L3258" s="444">
        <f t="shared" ca="1" si="144"/>
        <v>-223990881511.76242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-223990881511.76242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-933295339.63234341</v>
      </c>
      <c r="L3259" s="444">
        <f t="shared" ca="1" si="144"/>
        <v>-224924176851.39478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-224924176851.39478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-937184070.21414506</v>
      </c>
      <c r="L3260" s="444">
        <f t="shared" ca="1" si="144"/>
        <v>-225861360921.60892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-225861360921.60892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-941089003.84003699</v>
      </c>
      <c r="L3261" s="444">
        <f t="shared" ca="1" si="144"/>
        <v>-226802449925.44894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-226802449925.44894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-945010208.02270389</v>
      </c>
      <c r="L3262" s="444">
        <f t="shared" ca="1" si="144"/>
        <v>-227747460133.47165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-227747460133.47165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-948947750.55613184</v>
      </c>
      <c r="L3263" s="444">
        <f t="shared" ca="1" si="144"/>
        <v>-228696407884.02777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-228696407884.02777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-952901699.5167824</v>
      </c>
      <c r="L3264" s="444">
        <f t="shared" ca="1" si="144"/>
        <v>-229649309583.54456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-229649309583.54456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-956872123.26476896</v>
      </c>
      <c r="L3265" s="444">
        <f t="shared" ca="1" si="144"/>
        <v>-230606181706.80933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-230606181706.80933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-960859090.4450388</v>
      </c>
      <c r="L3266" s="444">
        <f t="shared" ca="1" si="144"/>
        <v>-231567040797.25436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-231567040797.25436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-964862669.98855984</v>
      </c>
      <c r="L3267" s="444">
        <f t="shared" ca="1" si="144"/>
        <v>-232531903467.24292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-232531903467.24292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-968882931.11351216</v>
      </c>
      <c r="L3268" s="444">
        <f t="shared" ca="1" si="144"/>
        <v>-233500786398.35645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-233500786398.35645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-972919943.32648504</v>
      </c>
      <c r="L3269" s="444">
        <f t="shared" ca="1" si="144"/>
        <v>-234473706341.68292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-234473706341.68292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-976973776.42367887</v>
      </c>
      <c r="L3270" s="444">
        <f t="shared" ca="1" si="144"/>
        <v>-235450680118.1066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-235450680118.1066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-981044500.49211085</v>
      </c>
      <c r="L3271" s="444">
        <f t="shared" ca="1" si="144"/>
        <v>-236431724618.59869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-236431724618.59869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-985132185.91082788</v>
      </c>
      <c r="L3272" s="444">
        <f t="shared" ca="1" si="144"/>
        <v>-237416856804.50952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-237416856804.50952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-989236903.35212314</v>
      </c>
      <c r="L3273" s="444">
        <f t="shared" ca="1" si="144"/>
        <v>-238406093707.86163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-238406093707.86163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-993358723.78275669</v>
      </c>
      <c r="L3274" s="444">
        <f t="shared" ca="1" si="144"/>
        <v>-239399452431.64438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-239399452431.64438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-997497718.46518493</v>
      </c>
      <c r="L3275" s="444">
        <f t="shared" ca="1" si="144"/>
        <v>-240396950150.10956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-240396950150.10956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-1001653958.9587898</v>
      </c>
      <c r="L3276" s="444">
        <f t="shared" ca="1" si="144"/>
        <v>-241398604109.06836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-241398604109.06836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-1005827517.1211181</v>
      </c>
      <c r="L3277" s="444">
        <f t="shared" ca="1" si="144"/>
        <v>-242404431626.18948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-242404431626.18948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-1010018465.109123</v>
      </c>
      <c r="L3278" s="444">
        <f t="shared" ca="1" si="144"/>
        <v>-243414450091.29861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-243414450091.29861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-1014226875.3804109</v>
      </c>
      <c r="L3279" s="444">
        <f t="shared" ca="1" si="144"/>
        <v>-244428676966.67902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-244428676966.67902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-1018452820.6944959</v>
      </c>
      <c r="L3280" s="444">
        <f t="shared" ca="1" si="144"/>
        <v>-245447129787.3735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-245447129787.3735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-1022696374.1140562</v>
      </c>
      <c r="L3281" s="444">
        <f t="shared" ca="1" si="144"/>
        <v>-246469826161.48755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-246469826161.48755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-1026957609.006198</v>
      </c>
      <c r="L3282" s="444">
        <f t="shared" ca="1" si="144"/>
        <v>-247496783770.49374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-247496783770.49374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-1031236599.0437239</v>
      </c>
      <c r="L3283" s="444">
        <f t="shared" ca="1" si="144"/>
        <v>-248528020369.53748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-248528020369.53748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-1035533418.2064061</v>
      </c>
      <c r="L3284" s="444">
        <f t="shared" ca="1" si="144"/>
        <v>-249563553787.7439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-249563553787.7439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-1039848140.7822663</v>
      </c>
      <c r="L3285" s="444">
        <f t="shared" ca="1" si="144"/>
        <v>-250603401928.52615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-250603401928.52615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-1044180841.3688589</v>
      </c>
      <c r="L3286" s="444">
        <f t="shared" ca="1" si="144"/>
        <v>-251647582769.89502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-251647582769.89502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-1048531594.8745626</v>
      </c>
      <c r="L3287" s="444">
        <f t="shared" ca="1" si="144"/>
        <v>-252696114364.76959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-252696114364.76959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-1052900476.5198734</v>
      </c>
      <c r="L3288" s="444">
        <f t="shared" ca="1" si="144"/>
        <v>-253749014841.28946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-253749014841.28946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-1057287561.838706</v>
      </c>
      <c r="L3289" s="444">
        <f t="shared" ca="1" si="144"/>
        <v>-254806302403.12817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-254806302403.12817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-1061692926.6797007</v>
      </c>
      <c r="L3290" s="444">
        <f t="shared" ca="1" si="144"/>
        <v>-255867995329.80786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-255867995329.80786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-1066116647.2075328</v>
      </c>
      <c r="L3291" s="444">
        <f t="shared" ca="1" si="144"/>
        <v>-256934111977.01538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-256934111977.01538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-1070558799.9042306</v>
      </c>
      <c r="L3292" s="444">
        <f t="shared" ca="1" si="144"/>
        <v>-258004670776.91962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-258004670776.91962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-1075019461.5704985</v>
      </c>
      <c r="L3293" s="444">
        <f t="shared" ca="1" si="144"/>
        <v>-259079690238.49011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-259079690238.49011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-1079498709.3270421</v>
      </c>
      <c r="L3294" s="444">
        <f t="shared" ca="1" si="144"/>
        <v>-260159188947.81717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-260159188947.81717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-1083996620.6159048</v>
      </c>
      <c r="L3295" s="444">
        <f t="shared" ca="1" si="144"/>
        <v>-261243185568.43307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-261243185568.43307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-1088513273.2018046</v>
      </c>
      <c r="L3296" s="444">
        <f t="shared" ca="1" si="144"/>
        <v>-262331698841.63489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-262331698841.63489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-1093048745.1734786</v>
      </c>
      <c r="L3297" s="444">
        <f t="shared" ca="1" si="144"/>
        <v>-263424747586.80838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-263424747586.80838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-1097603114.945035</v>
      </c>
      <c r="L3298" s="444">
        <f t="shared" ca="1" si="144"/>
        <v>-264522350701.75342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-264522350701.75342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-1102176461.2573059</v>
      </c>
      <c r="L3299" s="444">
        <f t="shared" ca="1" si="144"/>
        <v>-265624527163.01071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-265624527163.01071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-1106768863.1792114</v>
      </c>
      <c r="L3300" s="444">
        <f t="shared" ca="1" si="144"/>
        <v>-266731296026.18991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-266731296026.18991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-1111380400.1091244</v>
      </c>
      <c r="L3301" s="444">
        <f t="shared" ca="1" si="144"/>
        <v>-267842676426.29904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-267842676426.29904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-1116011151.7762461</v>
      </c>
      <c r="L3302" s="444">
        <f t="shared" ca="1" si="144"/>
        <v>-268958687578.07529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-268958687578.07529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-1120661198.2419803</v>
      </c>
      <c r="L3303" s="444">
        <f t="shared" ca="1" si="144"/>
        <v>-270079348776.31726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-270079348776.31726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-1125330619.9013221</v>
      </c>
      <c r="L3304" s="444">
        <f t="shared" ca="1" si="144"/>
        <v>-271204679396.2186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-271204679396.2186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-1130019497.4842441</v>
      </c>
      <c r="L3305" s="444">
        <f t="shared" ca="1" si="144"/>
        <v>-272334698893.70285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-272334698893.70285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-1134727912.0570953</v>
      </c>
      <c r="L3306" s="444">
        <f t="shared" ca="1" si="144"/>
        <v>-273469426805.75995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-273469426805.75995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-1139455945.0239997</v>
      </c>
      <c r="L3307" s="444">
        <f t="shared" ca="1" si="144"/>
        <v>-274608882750.78394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-274608882750.78394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-1144203678.1282663</v>
      </c>
      <c r="L3308" s="444">
        <f t="shared" ca="1" si="144"/>
        <v>-275753086428.91223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-275753086428.91223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-1148971193.4538009</v>
      </c>
      <c r="L3309" s="444">
        <f t="shared" ca="1" si="144"/>
        <v>-276902057622.36603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-276902057622.36603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-1153758573.4265251</v>
      </c>
      <c r="L3310" s="444">
        <f t="shared" ca="1" si="144"/>
        <v>-278055816195.79254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-278055816195.79254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-1158565900.8158023</v>
      </c>
      <c r="L3311" s="444">
        <f t="shared" ca="1" si="144"/>
        <v>-279214382096.60834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-279214382096.60834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-1163393258.735868</v>
      </c>
      <c r="L3312" s="444">
        <f t="shared" ca="1" si="144"/>
        <v>-280377775355.34418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-280377775355.34418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-1168240730.6472673</v>
      </c>
      <c r="L3313" s="444">
        <f t="shared" ca="1" si="144"/>
        <v>-281546016085.99146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-281546016085.99146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-1173108400.3582978</v>
      </c>
      <c r="L3314" s="444">
        <f t="shared" ca="1" si="144"/>
        <v>-282719124486.34973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-282719124486.34973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-1177996352.0264573</v>
      </c>
      <c r="L3315" s="444">
        <f t="shared" ca="1" si="144"/>
        <v>-283897120838.37616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-283897120838.37616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-1182904670.1599007</v>
      </c>
      <c r="L3316" s="444">
        <f t="shared" ca="1" si="144"/>
        <v>-285080025508.53607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-285080025508.53607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-1187833439.6189003</v>
      </c>
      <c r="L3317" s="444">
        <f t="shared" ca="1" si="144"/>
        <v>-286267858948.15497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-286267858948.15497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-1192782745.6173124</v>
      </c>
      <c r="L3318" s="444">
        <f t="shared" ca="1" si="144"/>
        <v>-287460641693.77228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-287460641693.77228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-1197752673.7240512</v>
      </c>
      <c r="L3319" s="444">
        <f t="shared" ca="1" si="144"/>
        <v>-288658394367.49634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-288658394367.49634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-1202743309.864568</v>
      </c>
      <c r="L3320" s="444">
        <f t="shared" ca="1" si="144"/>
        <v>-289861137677.3609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-289861137677.3609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-1207754740.3223372</v>
      </c>
      <c r="L3321" s="444">
        <f t="shared" ca="1" si="144"/>
        <v>-291068892417.68323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-291068892417.68323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-1212787051.7403467</v>
      </c>
      <c r="L3322" s="444">
        <f t="shared" ca="1" si="144"/>
        <v>-292281679469.42358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-292281679469.42358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-1217840331.1225982</v>
      </c>
      <c r="L3323" s="444">
        <f t="shared" ref="L3323:L3577" ca="1" si="149">I3323-J3323+K3323</f>
        <v>-293499519800.5462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-293499519800.5462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-1222914665.8356092</v>
      </c>
      <c r="L3324" s="444">
        <f t="shared" ca="1" si="149"/>
        <v>-294722434466.38184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-294722434466.38184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-1228010143.6099243</v>
      </c>
      <c r="L3325" s="444">
        <f t="shared" ca="1" si="149"/>
        <v>-295950444609.99176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-295950444609.99176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-1233126852.5416324</v>
      </c>
      <c r="L3326" s="444">
        <f t="shared" ca="1" si="149"/>
        <v>-297183571462.53339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-297183571462.53339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-1238264881.093889</v>
      </c>
      <c r="L3327" s="444">
        <f t="shared" ca="1" si="149"/>
        <v>-298421836343.62726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-298421836343.62726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-1243424318.0984468</v>
      </c>
      <c r="L3328" s="444">
        <f t="shared" ca="1" si="149"/>
        <v>-299665260661.72571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-299665260661.72571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-1248605252.7571905</v>
      </c>
      <c r="L3329" s="444">
        <f t="shared" ca="1" si="149"/>
        <v>-300913865914.48291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-300913865914.48291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-1253807774.6436787</v>
      </c>
      <c r="L3330" s="444">
        <f t="shared" ca="1" si="149"/>
        <v>-302167673689.12659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-302167673689.12659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-1259031973.704694</v>
      </c>
      <c r="L3331" s="444">
        <f t="shared" ca="1" si="149"/>
        <v>-303426705662.8313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-303426705662.8313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-1264277940.261797</v>
      </c>
      <c r="L3332" s="444">
        <f t="shared" ca="1" si="149"/>
        <v>-304690983603.09308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-304690983603.09308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-1269545765.0128877</v>
      </c>
      <c r="L3333" s="444">
        <f t="shared" ca="1" si="149"/>
        <v>-305960529368.10596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-305960529368.10596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-1274835539.0337749</v>
      </c>
      <c r="L3334" s="444">
        <f t="shared" ca="1" si="149"/>
        <v>-307235364907.13971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-307235364907.13971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-1280147353.7797487</v>
      </c>
      <c r="L3335" s="444">
        <f t="shared" ca="1" si="149"/>
        <v>-308515512260.91943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-308515512260.91943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-1285481301.0871644</v>
      </c>
      <c r="L3336" s="444">
        <f t="shared" ca="1" si="149"/>
        <v>-309800993562.00659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-309800993562.00659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-1290837473.1750274</v>
      </c>
      <c r="L3337" s="444">
        <f t="shared" ca="1" si="149"/>
        <v>-311091831035.18164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-311091831035.18164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-1296215962.6465902</v>
      </c>
      <c r="L3338" s="444">
        <f t="shared" ca="1" si="149"/>
        <v>-312388046997.82825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-312388046997.82825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-1301616862.4909511</v>
      </c>
      <c r="L3339" s="444">
        <f t="shared" ca="1" si="149"/>
        <v>-313689663860.31921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-313689663860.31921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-1307040266.0846634</v>
      </c>
      <c r="L3340" s="444">
        <f t="shared" ca="1" si="149"/>
        <v>-314996704126.40387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-314996704126.40387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-1312486267.1933494</v>
      </c>
      <c r="L3341" s="444">
        <f t="shared" ca="1" si="149"/>
        <v>-316309190393.59723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-316309190393.59723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-1317954959.9733217</v>
      </c>
      <c r="L3342" s="444">
        <f t="shared" ca="1" si="149"/>
        <v>-317627145353.57056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-317627145353.57056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-1323446438.9732106</v>
      </c>
      <c r="L3343" s="444">
        <f t="shared" ca="1" si="149"/>
        <v>-318950591792.54376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-318950591792.54376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-1328960799.1355989</v>
      </c>
      <c r="L3344" s="444">
        <f t="shared" ca="1" si="149"/>
        <v>-320279552591.67938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-320279552591.67938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-1334498135.7986641</v>
      </c>
      <c r="L3345" s="444">
        <f t="shared" ca="1" si="149"/>
        <v>-321614050727.47803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-321614050727.47803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-1340058544.6978252</v>
      </c>
      <c r="L3346" s="444">
        <f t="shared" ca="1" si="149"/>
        <v>-322954109272.17584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-322954109272.17584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-1345642121.9673994</v>
      </c>
      <c r="L3347" s="444">
        <f t="shared" ca="1" si="149"/>
        <v>-324299751394.14325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-324299751394.14325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-1351248964.1422634</v>
      </c>
      <c r="L3348" s="444">
        <f t="shared" ca="1" si="149"/>
        <v>-325651000358.28552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-325651000358.28552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-1356879168.159523</v>
      </c>
      <c r="L3349" s="444">
        <f t="shared" ca="1" si="149"/>
        <v>-327007879526.44507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-327007879526.44507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-1362532831.3601878</v>
      </c>
      <c r="L3350" s="444">
        <f t="shared" ca="1" si="149"/>
        <v>-328370412357.80524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-328370412357.80524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-1368210051.4908552</v>
      </c>
      <c r="L3351" s="444">
        <f t="shared" ca="1" si="149"/>
        <v>-329738622409.29608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-329738622409.29608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-1373910926.7054002</v>
      </c>
      <c r="L3352" s="444">
        <f t="shared" ca="1" si="149"/>
        <v>-331112533336.00146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-331112533336.00146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-1379635555.5666728</v>
      </c>
      <c r="L3353" s="444">
        <f t="shared" ca="1" si="149"/>
        <v>-332492168891.56812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-332492168891.56812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-1385384037.0482004</v>
      </c>
      <c r="L3354" s="444">
        <f t="shared" ca="1" si="149"/>
        <v>-333877552928.61633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-333877552928.61633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-1391156470.5359013</v>
      </c>
      <c r="L3355" s="444">
        <f t="shared" ca="1" si="149"/>
        <v>-335268709399.15222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-335268709399.15222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-1396952955.8298008</v>
      </c>
      <c r="L3356" s="444">
        <f t="shared" ca="1" si="149"/>
        <v>-336665662354.98199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-336665662354.98199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-1402773593.1457584</v>
      </c>
      <c r="L3357" s="444">
        <f t="shared" ca="1" si="149"/>
        <v>-338068435948.12775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-338068435948.12775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-1408618483.1171989</v>
      </c>
      <c r="L3358" s="444">
        <f t="shared" ca="1" si="149"/>
        <v>-339477054431.24493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-339477054431.24493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-1414487726.7968538</v>
      </c>
      <c r="L3359" s="444">
        <f t="shared" ca="1" si="149"/>
        <v>-340891542158.04181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-340891542158.04181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-1420381425.6585076</v>
      </c>
      <c r="L3360" s="444">
        <f t="shared" ca="1" si="149"/>
        <v>-342311923583.70032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-342311923583.70032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-1426299681.5987513</v>
      </c>
      <c r="L3361" s="444">
        <f t="shared" ca="1" si="149"/>
        <v>-343738223265.29907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-343738223265.29907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-1432242596.9387462</v>
      </c>
      <c r="L3362" s="444">
        <f t="shared" ca="1" si="149"/>
        <v>-345170465862.23779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-345170465862.23779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-1438210274.4259908</v>
      </c>
      <c r="L3363" s="444">
        <f t="shared" ca="1" si="149"/>
        <v>-346608676136.66376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-346608676136.66376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-1444202817.236099</v>
      </c>
      <c r="L3364" s="444">
        <f t="shared" ca="1" si="149"/>
        <v>-348052878953.89984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-348052878953.89984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-1450220328.9745827</v>
      </c>
      <c r="L3365" s="444">
        <f t="shared" ca="1" si="149"/>
        <v>-349503099282.87445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-349503099282.87445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-1456262913.6786435</v>
      </c>
      <c r="L3366" s="444">
        <f t="shared" ca="1" si="149"/>
        <v>-350959362196.5531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-350959362196.5531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-1462330675.8189712</v>
      </c>
      <c r="L3367" s="444">
        <f t="shared" ca="1" si="149"/>
        <v>-352421692872.37207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-352421692872.37207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-1468423720.3015504</v>
      </c>
      <c r="L3368" s="444">
        <f t="shared" ca="1" si="149"/>
        <v>-353890116592.67365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-353890116592.67365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-1474542152.4694736</v>
      </c>
      <c r="L3369" s="444">
        <f t="shared" ca="1" si="149"/>
        <v>-355364658745.14313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-355364658745.14313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-1480686078.104763</v>
      </c>
      <c r="L3370" s="444">
        <f t="shared" ca="1" si="149"/>
        <v>-356845344823.24786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-356845344823.24786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-1486855603.4301994</v>
      </c>
      <c r="L3371" s="444">
        <f t="shared" ca="1" si="149"/>
        <v>-358332200426.67804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-358332200426.67804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-1493050835.1111584</v>
      </c>
      <c r="L3372" s="444">
        <f t="shared" ca="1" si="149"/>
        <v>-359825251261.78918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-359825251261.78918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-1499271880.2574549</v>
      </c>
      <c r="L3373" s="444">
        <f t="shared" ca="1" si="149"/>
        <v>-361324523142.04663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-361324523142.04663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-1505518846.4251943</v>
      </c>
      <c r="L3374" s="444">
        <f t="shared" ca="1" si="149"/>
        <v>-362830041988.4718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-362830041988.4718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-1511791841.6186326</v>
      </c>
      <c r="L3375" s="444">
        <f t="shared" ca="1" si="149"/>
        <v>-364341833830.09045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-364341833830.09045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-1518090974.2920434</v>
      </c>
      <c r="L3376" s="444">
        <f t="shared" ca="1" si="149"/>
        <v>-365859924804.38251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-365859924804.38251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-1524416353.3515937</v>
      </c>
      <c r="L3377" s="444">
        <f t="shared" ca="1" si="149"/>
        <v>-367384341157.73413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-367384341157.73413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-1530768088.1572256</v>
      </c>
      <c r="L3378" s="444">
        <f t="shared" ca="1" si="149"/>
        <v>-368915109245.89136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-368915109245.89136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-1537146288.5245473</v>
      </c>
      <c r="L3379" s="444">
        <f t="shared" ca="1" si="149"/>
        <v>-370452255534.41589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-370452255534.41589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-1543551064.726733</v>
      </c>
      <c r="L3380" s="444">
        <f t="shared" ca="1" si="149"/>
        <v>-371995806599.14264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-371995806599.14264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-1549982527.4964275</v>
      </c>
      <c r="L3381" s="444">
        <f t="shared" ca="1" si="149"/>
        <v>-373545789126.63904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-373545789126.63904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-1556440788.0276628</v>
      </c>
      <c r="L3382" s="444">
        <f t="shared" ca="1" si="149"/>
        <v>-375102229914.66669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-375102229914.66669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-1562925957.977778</v>
      </c>
      <c r="L3383" s="444">
        <f t="shared" ca="1" si="149"/>
        <v>-376665155872.64447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-376665155872.64447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-1569438149.469352</v>
      </c>
      <c r="L3384" s="444">
        <f t="shared" ca="1" si="149"/>
        <v>-378234594022.11383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-378234594022.11383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-1575977475.0921409</v>
      </c>
      <c r="L3385" s="444">
        <f t="shared" ca="1" si="149"/>
        <v>-379810571497.20599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-379810571497.20599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-1582544047.905025</v>
      </c>
      <c r="L3386" s="444">
        <f t="shared" ca="1" si="149"/>
        <v>-381393115545.11102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-381393115545.11102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-1589137981.4379625</v>
      </c>
      <c r="L3387" s="444">
        <f t="shared" ca="1" si="149"/>
        <v>-382982253526.54901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-382982253526.54901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-1595759389.6939542</v>
      </c>
      <c r="L3388" s="444">
        <f t="shared" ca="1" si="149"/>
        <v>-384578012916.24298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-384578012916.24298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-1602408387.1510124</v>
      </c>
      <c r="L3389" s="444">
        <f t="shared" ca="1" si="149"/>
        <v>-386180421303.39398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-386180421303.39398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-1609085088.7641416</v>
      </c>
      <c r="L3390" s="444">
        <f t="shared" ca="1" si="149"/>
        <v>-387789506392.15814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-387789506392.15814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-1615789609.9673257</v>
      </c>
      <c r="L3391" s="444">
        <f t="shared" ca="1" si="149"/>
        <v>-389405296002.12549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-389405296002.12549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-1622522066.6755228</v>
      </c>
      <c r="L3392" s="444">
        <f t="shared" ca="1" si="149"/>
        <v>-391027818068.80103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-391027818068.80103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-1629282575.2866709</v>
      </c>
      <c r="L3393" s="444">
        <f t="shared" ca="1" si="149"/>
        <v>-392657100644.08771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-392657100644.08771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-1636071252.6836987</v>
      </c>
      <c r="L3394" s="444">
        <f t="shared" ca="1" si="149"/>
        <v>-394293171896.77142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-394293171896.77142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-1642888216.2365475</v>
      </c>
      <c r="L3395" s="444">
        <f t="shared" ca="1" si="149"/>
        <v>-395936060113.008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-395936060113.008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-1649733583.8041999</v>
      </c>
      <c r="L3396" s="444">
        <f t="shared" ca="1" si="149"/>
        <v>-397585793696.81219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-397585793696.81219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-1656607473.7367175</v>
      </c>
      <c r="L3397" s="444">
        <f t="shared" ca="1" si="149"/>
        <v>-399242401170.54889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-399242401170.54889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-1663510004.8772869</v>
      </c>
      <c r="L3398" s="444">
        <f t="shared" ca="1" si="149"/>
        <v>-400905911175.42615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-400905911175.42615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-1670441296.5642755</v>
      </c>
      <c r="L3399" s="444">
        <f t="shared" ca="1" si="149"/>
        <v>-402576352471.99042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-402576352471.99042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-1677401468.6332934</v>
      </c>
      <c r="L3400" s="444">
        <f t="shared" ca="1" si="149"/>
        <v>-404253753940.62372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-404253753940.62372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-1684390641.4192655</v>
      </c>
      <c r="L3401" s="444">
        <f t="shared" ca="1" si="149"/>
        <v>-405938144582.04297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-405938144582.04297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-1691408935.7585123</v>
      </c>
      <c r="L3402" s="444">
        <f t="shared" ca="1" si="149"/>
        <v>-407629553517.80145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-407629553517.80145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-1698456472.9908395</v>
      </c>
      <c r="L3403" s="444">
        <f t="shared" ca="1" si="149"/>
        <v>-409328009990.7923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-409328009990.7923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-1705533374.9616346</v>
      </c>
      <c r="L3404" s="444">
        <f t="shared" ca="1" si="149"/>
        <v>-411033543365.75391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-411033543365.75391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-1712639764.0239747</v>
      </c>
      <c r="L3405" s="444">
        <f t="shared" ca="1" si="149"/>
        <v>-412746183129.77789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-412746183129.77789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-1719775763.0407412</v>
      </c>
      <c r="L3406" s="444">
        <f t="shared" ca="1" si="149"/>
        <v>-414465958892.81866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-414465958892.81866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-1726941495.3867445</v>
      </c>
      <c r="L3407" s="444">
        <f t="shared" ca="1" si="149"/>
        <v>-416192900388.20538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-416192900388.20538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-1734137084.9508557</v>
      </c>
      <c r="L3408" s="444">
        <f t="shared" ca="1" si="149"/>
        <v>-417927037473.15625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-417927037473.15625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-1741362656.1381509</v>
      </c>
      <c r="L3409" s="444">
        <f t="shared" ca="1" si="149"/>
        <v>-419668400129.29437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-419668400129.29437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-1748618333.8720598</v>
      </c>
      <c r="L3410" s="444">
        <f t="shared" ca="1" si="149"/>
        <v>-421417018463.16644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-421417018463.16644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-1755904243.5965269</v>
      </c>
      <c r="L3411" s="444">
        <f t="shared" ca="1" si="149"/>
        <v>-423172922706.76294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-423172922706.76294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-1763220511.2781789</v>
      </c>
      <c r="L3412" s="444">
        <f t="shared" ca="1" si="149"/>
        <v>-424936143218.04114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-424936143218.04114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-1770567263.4085047</v>
      </c>
      <c r="L3413" s="444">
        <f t="shared" ca="1" si="149"/>
        <v>-426706710481.44965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-426706710481.44965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-1777944627.0060401</v>
      </c>
      <c r="L3414" s="444">
        <f t="shared" ca="1" si="149"/>
        <v>-428484655108.45569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-428484655108.45569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-1785352729.6185653</v>
      </c>
      <c r="L3415" s="444">
        <f t="shared" ca="1" si="149"/>
        <v>-430270007838.07428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-430270007838.07428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-1792791699.3253093</v>
      </c>
      <c r="L3416" s="444">
        <f t="shared" ca="1" si="149"/>
        <v>-432062799537.3996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-432062799537.3996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-1800261664.7391651</v>
      </c>
      <c r="L3417" s="444">
        <f t="shared" ca="1" si="149"/>
        <v>-433863061202.13873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-433863061202.13873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-1807762755.0089114</v>
      </c>
      <c r="L3418" s="444">
        <f t="shared" ca="1" si="149"/>
        <v>-435670823957.14764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-435670823957.14764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-1815295099.8214486</v>
      </c>
      <c r="L3419" s="444">
        <f t="shared" ca="1" si="149"/>
        <v>-437486119056.96912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-437486119056.96912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-1822858829.404038</v>
      </c>
      <c r="L3420" s="444">
        <f t="shared" ca="1" si="149"/>
        <v>-439308977886.37317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-439308977886.37317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-1830454074.5265548</v>
      </c>
      <c r="L3421" s="444">
        <f t="shared" ca="1" si="149"/>
        <v>-441139431960.89972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-441139431960.89972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-1838080966.5037489</v>
      </c>
      <c r="L3422" s="444">
        <f t="shared" ca="1" si="149"/>
        <v>-442977512927.40344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-442977512927.40344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-1845739637.1975143</v>
      </c>
      <c r="L3423" s="444">
        <f t="shared" ca="1" si="149"/>
        <v>-444823252564.60095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-444823252564.60095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-1853430219.0191705</v>
      </c>
      <c r="L3424" s="444">
        <f t="shared" ca="1" si="149"/>
        <v>-446676682783.62012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-446676682783.62012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-1861152844.9317503</v>
      </c>
      <c r="L3425" s="444">
        <f t="shared" ca="1" si="149"/>
        <v>-448537835628.55188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-448537835628.55188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-1868907648.4522994</v>
      </c>
      <c r="L3426" s="444">
        <f t="shared" ca="1" si="149"/>
        <v>-450406743277.00415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-450406743277.00415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-1876694763.6541839</v>
      </c>
      <c r="L3427" s="444">
        <f t="shared" ca="1" si="149"/>
        <v>-452283438040.65833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-452283438040.65833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-1884514325.1694098</v>
      </c>
      <c r="L3428" s="444">
        <f t="shared" ca="1" si="149"/>
        <v>-454167952365.82776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-454167952365.82776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-1892366468.190949</v>
      </c>
      <c r="L3429" s="444">
        <f t="shared" ca="1" si="149"/>
        <v>-456060318834.01874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-456060318834.01874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-1900251328.4750781</v>
      </c>
      <c r="L3430" s="444">
        <f t="shared" ca="1" si="149"/>
        <v>-457960570162.49384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-457960570162.49384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-1908169042.3437243</v>
      </c>
      <c r="L3431" s="444">
        <f t="shared" ca="1" si="149"/>
        <v>-459868739204.83759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-459868739204.83759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-1916119746.6868236</v>
      </c>
      <c r="L3432" s="444">
        <f t="shared" ca="1" si="149"/>
        <v>-461784858951.52441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-461784858951.52441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-1924103578.964685</v>
      </c>
      <c r="L3433" s="444">
        <f t="shared" ca="1" si="149"/>
        <v>-463708962530.48907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-463708962530.48907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-1932120677.210371</v>
      </c>
      <c r="L3434" s="444">
        <f t="shared" ca="1" si="149"/>
        <v>-465641083207.69946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-465641083207.69946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-1940171180.0320814</v>
      </c>
      <c r="L3435" s="444">
        <f t="shared" ca="1" si="149"/>
        <v>-467581254387.73157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-467581254387.73157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-1948255226.6155479</v>
      </c>
      <c r="L3436" s="444">
        <f t="shared" ca="1" si="149"/>
        <v>-469529509614.34711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-469529509614.34711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-1956372956.7264462</v>
      </c>
      <c r="L3437" s="444">
        <f t="shared" ca="1" si="149"/>
        <v>-471485882571.07355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-471485882571.07355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-1964524510.7128067</v>
      </c>
      <c r="L3438" s="444">
        <f t="shared" ca="1" si="149"/>
        <v>-473450407081.78638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-473450407081.78638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-1972710029.5074432</v>
      </c>
      <c r="L3439" s="444">
        <f t="shared" ca="1" si="149"/>
        <v>-475423117111.29382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-475423117111.29382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-1980929654.6303909</v>
      </c>
      <c r="L3440" s="444">
        <f t="shared" ca="1" si="149"/>
        <v>-477404046765.92419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-477404046765.92419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-1989183528.1913505</v>
      </c>
      <c r="L3441" s="444">
        <f t="shared" ca="1" si="149"/>
        <v>-479393230294.11554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-479393230294.11554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-1997471792.8921483</v>
      </c>
      <c r="L3442" s="444">
        <f t="shared" ca="1" si="149"/>
        <v>-481390702087.00769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-481390702087.00769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-2005794592.0291989</v>
      </c>
      <c r="L3443" s="444">
        <f t="shared" ca="1" si="149"/>
        <v>-483396496679.03687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-483396496679.03687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-2014152069.4959867</v>
      </c>
      <c r="L3444" s="444">
        <f t="shared" ca="1" si="149"/>
        <v>-485410648748.53284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-485410648748.53284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-2022544369.7855535</v>
      </c>
      <c r="L3445" s="444">
        <f t="shared" ca="1" si="149"/>
        <v>-487433193118.31842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-487433193118.31842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-2030971637.9929934</v>
      </c>
      <c r="L3446" s="444">
        <f t="shared" ca="1" si="149"/>
        <v>-489464164756.3114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-489464164756.3114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-2039434019.8179641</v>
      </c>
      <c r="L3447" s="444">
        <f t="shared" ca="1" si="149"/>
        <v>-491503598776.12939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-491503598776.12939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-2047931661.5672061</v>
      </c>
      <c r="L3448" s="444">
        <f t="shared" ca="1" si="149"/>
        <v>-493551530437.69659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-493551530437.69659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-2056464710.1570692</v>
      </c>
      <c r="L3449" s="444">
        <f t="shared" ca="1" si="149"/>
        <v>-495607995147.85364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-495607995147.85364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-2065033313.1160564</v>
      </c>
      <c r="L3450" s="444">
        <f t="shared" ca="1" si="149"/>
        <v>-497673028460.96967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-497673028460.96967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-2073637618.5873733</v>
      </c>
      <c r="L3451" s="444">
        <f t="shared" ca="1" si="149"/>
        <v>-499746666079.55707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-499746666079.55707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-2082277775.3314879</v>
      </c>
      <c r="L3452" s="444">
        <f t="shared" ca="1" si="149"/>
        <v>-501828943854.88855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-501828943854.88855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-2090953932.7287023</v>
      </c>
      <c r="L3453" s="444">
        <f t="shared" ca="1" si="149"/>
        <v>-503919897787.61725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-503919897787.61725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-2099666240.7817383</v>
      </c>
      <c r="L3454" s="444">
        <f t="shared" ca="1" si="149"/>
        <v>-506019564028.39899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-506019564028.39899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-2108414850.1183293</v>
      </c>
      <c r="L3455" s="444">
        <f t="shared" ca="1" si="149"/>
        <v>-508127978878.51733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-508127978878.51733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-2117199911.9938219</v>
      </c>
      <c r="L3456" s="444">
        <f t="shared" ca="1" si="149"/>
        <v>-510245178790.51117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-510245178790.51117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-2126021578.2937965</v>
      </c>
      <c r="L3457" s="444">
        <f t="shared" ca="1" si="149"/>
        <v>-512371200368.80499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-512371200368.80499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-2134880001.5366876</v>
      </c>
      <c r="L3458" s="444">
        <f t="shared" ca="1" si="149"/>
        <v>-514506080370.34167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-514506080370.34167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-2143775334.8764234</v>
      </c>
      <c r="L3459" s="444">
        <f t="shared" ca="1" si="149"/>
        <v>-516649855705.21808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-516649855705.21808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-2152707732.1050754</v>
      </c>
      <c r="L3460" s="444">
        <f t="shared" ca="1" si="149"/>
        <v>-518802563437.32318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-518802563437.32318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-2161677347.6555128</v>
      </c>
      <c r="L3461" s="444">
        <f t="shared" ca="1" si="149"/>
        <v>-520964240784.9787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-520964240784.9787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-2170684336.6040778</v>
      </c>
      <c r="L3462" s="444">
        <f t="shared" ca="1" si="149"/>
        <v>-523134925121.58276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-523134925121.58276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-2179728854.6732616</v>
      </c>
      <c r="L3463" s="444">
        <f t="shared" ca="1" si="149"/>
        <v>-525314653976.25604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-525314653976.25604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-2188811058.2343998</v>
      </c>
      <c r="L3464" s="444">
        <f t="shared" ca="1" si="149"/>
        <v>-527503465034.49042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-527503465034.49042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-2197931104.3103771</v>
      </c>
      <c r="L3465" s="444">
        <f t="shared" ca="1" si="149"/>
        <v>-529701396138.80078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-529701396138.80078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-2207089150.5783367</v>
      </c>
      <c r="L3466" s="444">
        <f t="shared" ca="1" si="149"/>
        <v>-531908485289.37909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-531908485289.37909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-2216285355.3724127</v>
      </c>
      <c r="L3467" s="444">
        <f t="shared" ca="1" si="149"/>
        <v>-534124770644.75153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-534124770644.75153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-2225519877.6864648</v>
      </c>
      <c r="L3468" s="444">
        <f t="shared" ca="1" si="149"/>
        <v>-536350290522.43799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-536350290522.43799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-2234792877.176825</v>
      </c>
      <c r="L3469" s="444">
        <f t="shared" ca="1" si="149"/>
        <v>-538585083399.61481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-538585083399.61481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-2244104514.1650615</v>
      </c>
      <c r="L3470" s="444">
        <f t="shared" ca="1" si="149"/>
        <v>-540829187913.77985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-540829187913.77985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-2253454949.6407495</v>
      </c>
      <c r="L3471" s="444">
        <f t="shared" ca="1" si="149"/>
        <v>-543082642863.42059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-543082642863.42059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-2262844345.2642527</v>
      </c>
      <c r="L3472" s="444">
        <f t="shared" ca="1" si="149"/>
        <v>-545345487208.68488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-545345487208.68488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-2272272863.3695202</v>
      </c>
      <c r="L3473" s="444">
        <f t="shared" ca="1" si="149"/>
        <v>-547617760072.05438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-547617760072.05438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-2281740666.9668932</v>
      </c>
      <c r="L3474" s="444">
        <f t="shared" ca="1" si="149"/>
        <v>-549899500739.02124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-549899500739.02124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-2291247919.7459216</v>
      </c>
      <c r="L3475" s="444">
        <f t="shared" ca="1" si="149"/>
        <v>-552190748658.76721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-552190748658.76721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-2300794786.0781965</v>
      </c>
      <c r="L3476" s="444">
        <f t="shared" ca="1" si="149"/>
        <v>-554491543444.84546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-554491543444.84546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-2310381431.0201893</v>
      </c>
      <c r="L3477" s="444">
        <f t="shared" ca="1" si="149"/>
        <v>-556801924875.8656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-556801924875.8656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-2320008020.3161068</v>
      </c>
      <c r="L3478" s="444">
        <f t="shared" ca="1" si="149"/>
        <v>-559121932896.18176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-559121932896.18176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-2329674720.4007573</v>
      </c>
      <c r="L3479" s="444">
        <f t="shared" ca="1" si="149"/>
        <v>-561451607616.58252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-561451607616.58252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-2339381698.4024272</v>
      </c>
      <c r="L3480" s="444">
        <f t="shared" ca="1" si="149"/>
        <v>-563790989314.98499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-563790989314.98499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-2349129122.1457705</v>
      </c>
      <c r="L3481" s="444">
        <f t="shared" ca="1" si="149"/>
        <v>-566140118437.13074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-566140118437.13074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-2358917160.1547112</v>
      </c>
      <c r="L3482" s="444">
        <f t="shared" ca="1" si="149"/>
        <v>-568499035597.2854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-568499035597.2854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-2368745981.6553559</v>
      </c>
      <c r="L3483" s="444">
        <f t="shared" ca="1" si="149"/>
        <v>-570867781578.9408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-570867781578.9408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-2378615756.5789199</v>
      </c>
      <c r="L3484" s="444">
        <f t="shared" ca="1" si="149"/>
        <v>-573246397335.51978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-573246397335.51978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-2388526655.5646658</v>
      </c>
      <c r="L3485" s="444">
        <f t="shared" ca="1" si="149"/>
        <v>-575634923991.08447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-575634923991.08447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-2398478849.962852</v>
      </c>
      <c r="L3486" s="444">
        <f t="shared" ca="1" si="149"/>
        <v>-578033402841.04736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-578033402841.04736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-2408472511.8376975</v>
      </c>
      <c r="L3487" s="444">
        <f t="shared" ca="1" si="149"/>
        <v>-580441875352.88501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-580441875352.88501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-2418507813.9703541</v>
      </c>
      <c r="L3488" s="444">
        <f t="shared" ca="1" si="149"/>
        <v>-582860383166.85535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-582860383166.85535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-2428584929.8618975</v>
      </c>
      <c r="L3489" s="444">
        <f t="shared" ca="1" si="149"/>
        <v>-585288968096.71729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-585288968096.71729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-2438704033.7363219</v>
      </c>
      <c r="L3490" s="444">
        <f t="shared" ca="1" si="149"/>
        <v>-587727672130.45361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-587727672130.45361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-2448865300.5435567</v>
      </c>
      <c r="L3491" s="444">
        <f t="shared" ca="1" si="149"/>
        <v>-590176537430.99719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-590176537430.99719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-2459068905.9624882</v>
      </c>
      <c r="L3492" s="444">
        <f t="shared" ca="1" si="149"/>
        <v>-592635606336.95972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-592635606336.95972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-2469315026.4039989</v>
      </c>
      <c r="L3493" s="444">
        <f t="shared" ca="1" si="149"/>
        <v>-595104921363.36377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-595104921363.36377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-2479603839.0140157</v>
      </c>
      <c r="L3494" s="444">
        <f t="shared" ca="1" si="149"/>
        <v>-597584525202.37781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-597584525202.37781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-2489935521.6765742</v>
      </c>
      <c r="L3495" s="444">
        <f t="shared" ca="1" si="149"/>
        <v>-600074460724.05432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-600074460724.05432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-2500310253.0168929</v>
      </c>
      <c r="L3496" s="444">
        <f t="shared" ca="1" si="149"/>
        <v>-602574770977.07117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-602574770977.07117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-2510728212.4044633</v>
      </c>
      <c r="L3497" s="444">
        <f t="shared" ca="1" si="149"/>
        <v>-605085499189.47559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-605085499189.47559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-2521189579.9561481</v>
      </c>
      <c r="L3498" s="444">
        <f t="shared" ca="1" si="149"/>
        <v>-607606688769.43176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-607606688769.43176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-2531694536.539299</v>
      </c>
      <c r="L3499" s="444">
        <f t="shared" ca="1" si="149"/>
        <v>-610138383305.97107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-610138383305.97107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-2542243263.7748795</v>
      </c>
      <c r="L3500" s="444">
        <f t="shared" ca="1" si="149"/>
        <v>-612680626569.74597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-612680626569.74597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-2552835944.0406084</v>
      </c>
      <c r="L3501" s="444">
        <f t="shared" ca="1" si="149"/>
        <v>-615233462513.78662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-615233462513.78662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-2563472760.4741111</v>
      </c>
      <c r="L3502" s="444">
        <f t="shared" ca="1" si="149"/>
        <v>-617796935274.26074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-617796935274.26074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-2574153896.9760866</v>
      </c>
      <c r="L3503" s="444">
        <f t="shared" ca="1" si="149"/>
        <v>-620371089171.23682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-620371089171.23682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-2584879538.2134867</v>
      </c>
      <c r="L3504" s="444">
        <f t="shared" ca="1" si="149"/>
        <v>-622955968709.45032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-622955968709.45032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-2595649869.6227098</v>
      </c>
      <c r="L3505" s="444">
        <f t="shared" ca="1" si="149"/>
        <v>-625551618579.073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-625551618579.073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-2606465077.4128041</v>
      </c>
      <c r="L3506" s="444">
        <f t="shared" ca="1" si="149"/>
        <v>-628158083656.48584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-628158083656.48584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-2617325348.5686908</v>
      </c>
      <c r="L3507" s="444">
        <f t="shared" ca="1" si="149"/>
        <v>-630775409005.05457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-630775409005.05457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-2628230870.854394</v>
      </c>
      <c r="L3508" s="444">
        <f t="shared" ca="1" si="149"/>
        <v>-633403639875.90894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-633403639875.90894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-2639181832.816287</v>
      </c>
      <c r="L3509" s="444">
        <f t="shared" ca="1" si="149"/>
        <v>-636042821708.72522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-636042821708.72522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-2650178423.786355</v>
      </c>
      <c r="L3510" s="444">
        <f t="shared" ca="1" si="149"/>
        <v>-638693000132.5116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-638693000132.5116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-2661220833.8854651</v>
      </c>
      <c r="L3511" s="444">
        <f t="shared" ca="1" si="149"/>
        <v>-641354220966.39709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-641354220966.39709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-2672309254.0266547</v>
      </c>
      <c r="L3512" s="444">
        <f t="shared" ca="1" si="149"/>
        <v>-644026530220.42371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-644026530220.42371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-2683443875.9184322</v>
      </c>
      <c r="L3513" s="444">
        <f t="shared" ca="1" si="149"/>
        <v>-646709974096.34216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-646709974096.34216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-2694624892.0680923</v>
      </c>
      <c r="L3514" s="444">
        <f t="shared" ca="1" si="149"/>
        <v>-649404598988.41028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-649404598988.41028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-2705852495.7850428</v>
      </c>
      <c r="L3515" s="444">
        <f t="shared" ca="1" si="149"/>
        <v>-652110451484.19531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-652110451484.19531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-2717126881.1841469</v>
      </c>
      <c r="L3516" s="444">
        <f t="shared" ca="1" si="149"/>
        <v>-654827578365.37952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-654827578365.37952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-2728448243.1890812</v>
      </c>
      <c r="L3517" s="444">
        <f t="shared" ca="1" si="149"/>
        <v>-657556026608.5686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-657556026608.5686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-2739816777.5357027</v>
      </c>
      <c r="L3518" s="444">
        <f t="shared" ca="1" si="149"/>
        <v>-660295843386.10425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-660295843386.10425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-2751232680.7754345</v>
      </c>
      <c r="L3519" s="444">
        <f t="shared" ca="1" si="149"/>
        <v>-663047076066.87964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-663047076066.87964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-2762696150.2786651</v>
      </c>
      <c r="L3520" s="444">
        <f t="shared" ca="1" si="149"/>
        <v>-665809772217.15833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-665809772217.15833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-2774207384.2381597</v>
      </c>
      <c r="L3521" s="444">
        <f t="shared" ca="1" si="149"/>
        <v>-668583979601.39648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-668583979601.39648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-2785766581.6724854</v>
      </c>
      <c r="L3522" s="444">
        <f t="shared" ca="1" si="149"/>
        <v>-671369746183.06897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-671369746183.06897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-2797373942.4294538</v>
      </c>
      <c r="L3523" s="444">
        <f t="shared" ca="1" si="149"/>
        <v>-674167120125.49841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-674167120125.49841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-2809029667.1895766</v>
      </c>
      <c r="L3524" s="444">
        <f t="shared" ca="1" si="149"/>
        <v>-676976149792.68799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-676976149792.68799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-2820733957.4695334</v>
      </c>
      <c r="L3525" s="444">
        <f t="shared" ca="1" si="149"/>
        <v>-679796883750.15747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-679796883750.15747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-2832487015.6256561</v>
      </c>
      <c r="L3526" s="444">
        <f t="shared" ca="1" si="149"/>
        <v>-682629370765.78308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-682629370765.78308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-2844289044.8574295</v>
      </c>
      <c r="L3527" s="444">
        <f t="shared" ca="1" si="149"/>
        <v>-685473659810.6405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-685473659810.6405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-2856140249.2110019</v>
      </c>
      <c r="L3528" s="444">
        <f t="shared" ca="1" si="149"/>
        <v>-688329800059.85156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-688329800059.85156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-2868040833.582715</v>
      </c>
      <c r="L3529" s="444">
        <f t="shared" ca="1" si="149"/>
        <v>-691197840893.43433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-691197840893.43433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-2879991003.7226429</v>
      </c>
      <c r="L3530" s="444">
        <f t="shared" ca="1" si="149"/>
        <v>-694077831897.15698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-694077831897.15698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-2891990966.2381539</v>
      </c>
      <c r="L3531" s="444">
        <f t="shared" ca="1" si="149"/>
        <v>-696969822863.39514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-696969822863.39514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-2904040928.5974798</v>
      </c>
      <c r="L3532" s="444">
        <f t="shared" ca="1" si="149"/>
        <v>-699873863791.99268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-699873863791.99268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-2916141099.1333027</v>
      </c>
      <c r="L3533" s="444">
        <f t="shared" ca="1" si="149"/>
        <v>-702790004891.12598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-702790004891.12598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-2928291687.0463581</v>
      </c>
      <c r="L3534" s="444">
        <f t="shared" ca="1" si="149"/>
        <v>-705718296578.17236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-705718296578.17236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-2940492902.4090514</v>
      </c>
      <c r="L3535" s="444">
        <f t="shared" ca="1" si="149"/>
        <v>-708658789480.58142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-708658789480.58142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-2952744956.1690893</v>
      </c>
      <c r="L3536" s="444">
        <f t="shared" ca="1" si="149"/>
        <v>-711611534436.75049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-711611534436.75049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-2965048060.1531272</v>
      </c>
      <c r="L3537" s="444">
        <f t="shared" ca="1" si="149"/>
        <v>-714576582496.90356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-714576582496.90356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-2977402427.0704317</v>
      </c>
      <c r="L3538" s="444">
        <f t="shared" ca="1" si="149"/>
        <v>-717553984923.974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-717553984923.974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-2989808270.5165582</v>
      </c>
      <c r="L3539" s="444">
        <f t="shared" ca="1" si="149"/>
        <v>-720543793194.4906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-720543793194.4906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-3002265804.9770441</v>
      </c>
      <c r="L3540" s="444">
        <f t="shared" ca="1" si="149"/>
        <v>-723546058999.46765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-723546058999.46765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-3014775245.8311152</v>
      </c>
      <c r="L3541" s="444">
        <f t="shared" ca="1" si="149"/>
        <v>-726560834245.29871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-726560834245.29871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-3027336809.3554111</v>
      </c>
      <c r="L3542" s="444">
        <f t="shared" ca="1" si="149"/>
        <v>-729588171054.65417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-729588171054.65417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-3039950712.7277255</v>
      </c>
      <c r="L3543" s="444">
        <f t="shared" ca="1" si="149"/>
        <v>-732628121767.38196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-732628121767.38196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-3052617174.0307579</v>
      </c>
      <c r="L3544" s="444">
        <f t="shared" ca="1" si="149"/>
        <v>-735680738941.41272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-735680738941.41272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-3065336412.2558861</v>
      </c>
      <c r="L3545" s="444">
        <f t="shared" ca="1" si="149"/>
        <v>-738746075353.66858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-738746075353.66858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-3078108647.3069525</v>
      </c>
      <c r="L3546" s="444">
        <f t="shared" ca="1" si="149"/>
        <v>-741824184000.97559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-741824184000.97559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-3090934100.004065</v>
      </c>
      <c r="L3547" s="444">
        <f t="shared" ca="1" si="149"/>
        <v>-744915118100.97961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-744915118100.97961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-3103812992.0874152</v>
      </c>
      <c r="L3548" s="444">
        <f t="shared" ca="1" si="149"/>
        <v>-748018931093.06702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-748018931093.06702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-3116745546.2211127</v>
      </c>
      <c r="L3549" s="444">
        <f t="shared" ca="1" si="149"/>
        <v>-751135676639.28809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-751135676639.28809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-3129731985.9970336</v>
      </c>
      <c r="L3550" s="444">
        <f t="shared" ca="1" si="149"/>
        <v>-754265408625.28516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-754265408625.28516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-3142772535.9386883</v>
      </c>
      <c r="L3551" s="444">
        <f t="shared" ca="1" si="149"/>
        <v>-757408181161.22388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-757408181161.22388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-3155867421.5050993</v>
      </c>
      <c r="L3552" s="444">
        <f t="shared" ca="1" si="149"/>
        <v>-760564048582.729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-760564048582.729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-3169016869.0947042</v>
      </c>
      <c r="L3553" s="444">
        <f t="shared" ca="1" si="149"/>
        <v>-763733065451.82373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-763733065451.82373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-3182221106.0492654</v>
      </c>
      <c r="L3554" s="444">
        <f t="shared" ca="1" si="149"/>
        <v>-766915286557.87305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-766915286557.87305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-3195480360.6578045</v>
      </c>
      <c r="L3555" s="444">
        <f t="shared" ca="1" si="149"/>
        <v>-770110766918.53088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-770110766918.53088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-3208794862.1605453</v>
      </c>
      <c r="L3556" s="444">
        <f t="shared" ca="1" si="149"/>
        <v>-773319561780.69141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-773319561780.69141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-3222164840.7528811</v>
      </c>
      <c r="L3557" s="444">
        <f t="shared" ca="1" si="149"/>
        <v>-776541726621.44434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-776541726621.44434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-3235590527.5893512</v>
      </c>
      <c r="L3558" s="444">
        <f t="shared" ca="1" si="149"/>
        <v>-779777317149.03369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-779777317149.03369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-3249072154.7876406</v>
      </c>
      <c r="L3559" s="444">
        <f t="shared" ca="1" si="149"/>
        <v>-783026389303.82129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-783026389303.82129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-3262609955.4325886</v>
      </c>
      <c r="L3560" s="444">
        <f t="shared" ca="1" si="149"/>
        <v>-786288999259.25391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-786288999259.25391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-3276204163.5802245</v>
      </c>
      <c r="L3561" s="444">
        <f t="shared" ca="1" si="149"/>
        <v>-789565203422.83411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-789565203422.83411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-3289855014.2618089</v>
      </c>
      <c r="L3562" s="444">
        <f t="shared" ca="1" si="149"/>
        <v>-792855058437.09595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-792855058437.09595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-3303562743.4878998</v>
      </c>
      <c r="L3563" s="444">
        <f t="shared" ca="1" si="149"/>
        <v>-796158621180.58386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-796158621180.58386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-3317327588.2524328</v>
      </c>
      <c r="L3564" s="444">
        <f t="shared" ca="1" si="149"/>
        <v>-799475948768.8363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-799475948768.8363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-3331149786.536818</v>
      </c>
      <c r="L3565" s="444">
        <f t="shared" ca="1" si="149"/>
        <v>-802807098555.37317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-802807098555.37317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-3345029577.314055</v>
      </c>
      <c r="L3566" s="444">
        <f t="shared" ca="1" si="149"/>
        <v>-806152128132.68726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-806152128132.68726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-3358967200.5528636</v>
      </c>
      <c r="L3567" s="444">
        <f t="shared" ca="1" si="149"/>
        <v>-809511095333.24011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-809511095333.24011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-3372962897.2218337</v>
      </c>
      <c r="L3568" s="444">
        <f t="shared" ca="1" si="149"/>
        <v>-812884058230.46191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-812884058230.46191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-3387016909.2935915</v>
      </c>
      <c r="L3569" s="444">
        <f t="shared" ca="1" si="149"/>
        <v>-816271075139.75549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-816271075139.75549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-3401129479.748981</v>
      </c>
      <c r="L3570" s="444">
        <f t="shared" ca="1" si="149"/>
        <v>-819672204619.50452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-819672204619.50452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-3415300852.5812688</v>
      </c>
      <c r="L3571" s="444">
        <f t="shared" ca="1" si="149"/>
        <v>-823087505472.08582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-823087505472.08582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-3429531272.8003573</v>
      </c>
      <c r="L3572" s="444">
        <f t="shared" ca="1" si="149"/>
        <v>-826517036744.88623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-826517036744.88623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-3443820986.437026</v>
      </c>
      <c r="L3573" s="444">
        <f t="shared" ca="1" si="149"/>
        <v>-829960857731.32324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-829960857731.32324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-3458170240.5471802</v>
      </c>
      <c r="L3574" s="444">
        <f t="shared" ca="1" si="149"/>
        <v>-833419027971.87036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-833419027971.87036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-3472579283.2161264</v>
      </c>
      <c r="L3575" s="444">
        <f t="shared" ca="1" si="149"/>
        <v>-836891607255.08655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-836891607255.08655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-3487048363.5628605</v>
      </c>
      <c r="L3576" s="444">
        <f t="shared" ca="1" si="149"/>
        <v>-840378655618.64941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-840378655618.64941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-3501577731.7443724</v>
      </c>
      <c r="L3577" s="444">
        <f t="shared" ca="1" si="149"/>
        <v>-843880233350.3938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-843880233350.3938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-3516167638.9599743</v>
      </c>
      <c r="L3578" s="444">
        <f t="shared" ref="L3578:L3832" ca="1" si="154">I3578-J3578+K3578</f>
        <v>-847396400989.35376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-847396400989.35376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-3530818337.4556408</v>
      </c>
      <c r="L3579" s="444">
        <f t="shared" ca="1" si="154"/>
        <v>-850927219326.80945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-850927219326.80945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-3545530080.5283728</v>
      </c>
      <c r="L3580" s="444">
        <f t="shared" ca="1" si="154"/>
        <v>-854472749407.33777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-854472749407.33777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-3560303122.5305738</v>
      </c>
      <c r="L3581" s="444">
        <f t="shared" ca="1" si="154"/>
        <v>-858033052529.86829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-858033052529.86829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-3575137718.8744516</v>
      </c>
      <c r="L3582" s="444">
        <f t="shared" ca="1" si="154"/>
        <v>-861608190248.7428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-861608190248.7428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-3590034126.0364289</v>
      </c>
      <c r="L3583" s="444">
        <f t="shared" ca="1" si="154"/>
        <v>-865198224374.77917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-865198224374.77917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-3604992601.5615802</v>
      </c>
      <c r="L3584" s="444">
        <f t="shared" ca="1" si="154"/>
        <v>-868803216976.3407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-868803216976.3407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-3620013404.0680857</v>
      </c>
      <c r="L3585" s="444">
        <f t="shared" ca="1" si="154"/>
        <v>-872423230380.40881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-872423230380.40881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-3635096793.2517033</v>
      </c>
      <c r="L3586" s="444">
        <f t="shared" ca="1" si="154"/>
        <v>-876058327173.66052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-876058327173.66052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-3650243029.8902521</v>
      </c>
      <c r="L3587" s="444">
        <f t="shared" ca="1" si="154"/>
        <v>-879708570203.55078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-879708570203.55078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-3665452375.8481283</v>
      </c>
      <c r="L3588" s="444">
        <f t="shared" ca="1" si="154"/>
        <v>-883374022579.39893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-883374022579.39893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-3680725094.0808291</v>
      </c>
      <c r="L3589" s="444">
        <f t="shared" ca="1" si="154"/>
        <v>-887054747673.47974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-887054747673.47974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-3696061448.6394992</v>
      </c>
      <c r="L3590" s="444">
        <f t="shared" ca="1" si="154"/>
        <v>-890750809122.11926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-890750809122.11926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-3711461704.6754966</v>
      </c>
      <c r="L3591" s="444">
        <f t="shared" ca="1" si="154"/>
        <v>-894462270826.7948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-894462270826.7948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-3726926128.4449778</v>
      </c>
      <c r="L3592" s="444">
        <f t="shared" ca="1" si="154"/>
        <v>-898189196955.23975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-898189196955.23975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-3742454987.313499</v>
      </c>
      <c r="L3593" s="444">
        <f t="shared" ca="1" si="154"/>
        <v>-901931651942.55322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-901931651942.55322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-3758048549.7606378</v>
      </c>
      <c r="L3594" s="444">
        <f t="shared" ca="1" si="154"/>
        <v>-905689700492.31384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-905689700492.31384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-3773707085.3846416</v>
      </c>
      <c r="L3595" s="444">
        <f t="shared" ca="1" si="154"/>
        <v>-909463407577.69849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-909463407577.69849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-3789430864.9070764</v>
      </c>
      <c r="L3596" s="444">
        <f t="shared" ca="1" si="154"/>
        <v>-913252838442.60559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-913252838442.60559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-3805220160.1775231</v>
      </c>
      <c r="L3597" s="444">
        <f t="shared" ca="1" si="154"/>
        <v>-917058058602.78308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-917058058602.78308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-3821075244.1782622</v>
      </c>
      <c r="L3598" s="444">
        <f t="shared" ca="1" si="154"/>
        <v>-920879133846.9613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-920879133846.9613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-3836996391.0290055</v>
      </c>
      <c r="L3599" s="444">
        <f t="shared" ca="1" si="154"/>
        <v>-924716130237.99036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-924716130237.99036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-3852983875.9916263</v>
      </c>
      <c r="L3600" s="444">
        <f t="shared" ca="1" si="154"/>
        <v>-928569114113.98193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-928569114113.98193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-3869037975.4749246</v>
      </c>
      <c r="L3601" s="444">
        <f t="shared" ca="1" si="154"/>
        <v>-932438152089.45691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-932438152089.45691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-3885158967.0394044</v>
      </c>
      <c r="L3602" s="444">
        <f t="shared" ca="1" si="154"/>
        <v>-936323311056.49634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-936323311056.49634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-3901347129.4020677</v>
      </c>
      <c r="L3603" s="444">
        <f t="shared" ca="1" si="154"/>
        <v>-940224658185.89844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-940224658185.89844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-3917602742.4412427</v>
      </c>
      <c r="L3604" s="444">
        <f t="shared" ca="1" si="154"/>
        <v>-944142260928.33972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-944142260928.33972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-3933926087.2014155</v>
      </c>
      <c r="L3605" s="444">
        <f t="shared" ca="1" si="154"/>
        <v>-948076187015.54114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-948076187015.54114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-3950317445.8980875</v>
      </c>
      <c r="L3606" s="444">
        <f t="shared" ca="1" si="154"/>
        <v>-952026504461.43921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-952026504461.43921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-3966777101.9226627</v>
      </c>
      <c r="L3607" s="444">
        <f t="shared" ca="1" si="154"/>
        <v>-955993281563.36182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-955993281563.36182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-3983305339.8473411</v>
      </c>
      <c r="L3608" s="444">
        <f t="shared" ca="1" si="154"/>
        <v>-959976586903.20911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-959976586903.20911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-3999902445.430038</v>
      </c>
      <c r="L3609" s="444">
        <f t="shared" ca="1" si="154"/>
        <v>-963976489348.63916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-963976489348.63916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-4016568705.6193299</v>
      </c>
      <c r="L3610" s="444">
        <f t="shared" ca="1" si="154"/>
        <v>-967993058054.25854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-967993058054.25854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-4033304408.5594106</v>
      </c>
      <c r="L3611" s="444">
        <f t="shared" ca="1" si="154"/>
        <v>-972026362462.81799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-972026362462.81799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-4050109843.5950751</v>
      </c>
      <c r="L3612" s="444">
        <f t="shared" ca="1" si="154"/>
        <v>-976076472306.41309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-976076472306.41309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-4066985301.276721</v>
      </c>
      <c r="L3613" s="444">
        <f t="shared" ca="1" si="154"/>
        <v>-980143457607.68982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-980143457607.68982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-4083931073.3653741</v>
      </c>
      <c r="L3614" s="444">
        <f t="shared" ca="1" si="154"/>
        <v>-984227388681.05518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-984227388681.05518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-4100947452.8377299</v>
      </c>
      <c r="L3615" s="444">
        <f t="shared" ca="1" si="154"/>
        <v>-988328336133.89294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-988328336133.89294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-4118034733.8912201</v>
      </c>
      <c r="L3616" s="444">
        <f t="shared" ca="1" si="154"/>
        <v>-992446370867.78418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-992446370867.78418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-4135193211.9491005</v>
      </c>
      <c r="L3617" s="444">
        <f t="shared" ca="1" si="154"/>
        <v>-996581564079.73328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-996581564079.73328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-4152423183.6655545</v>
      </c>
      <c r="L3618" s="444">
        <f t="shared" ca="1" si="154"/>
        <v>-1000733987263.3988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-1000733987263.3988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-4169724946.9308281</v>
      </c>
      <c r="L3619" s="444">
        <f t="shared" ca="1" si="154"/>
        <v>-1004903712210.3296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-1004903712210.3296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-4187098800.8763733</v>
      </c>
      <c r="L3620" s="444">
        <f t="shared" ca="1" si="154"/>
        <v>-1009090811011.2059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-1009090811011.2059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-4204545045.8800244</v>
      </c>
      <c r="L3621" s="444">
        <f t="shared" ca="1" si="154"/>
        <v>-1013295356057.0859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-1013295356057.0859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-4222063983.5711913</v>
      </c>
      <c r="L3622" s="444">
        <f t="shared" ca="1" si="154"/>
        <v>-1017517420040.6571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-1017517420040.6571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-4239655916.836071</v>
      </c>
      <c r="L3623" s="444">
        <f t="shared" ca="1" si="154"/>
        <v>-1021757075957.4932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-1021757075957.4932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-4257321149.8228879</v>
      </c>
      <c r="L3624" s="444">
        <f t="shared" ca="1" si="154"/>
        <v>-1026014397107.316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-1026014397107.316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-4275059987.9471507</v>
      </c>
      <c r="L3625" s="444">
        <f t="shared" ca="1" si="154"/>
        <v>-1030289457095.2632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-1030289457095.2632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-4292872737.8969293</v>
      </c>
      <c r="L3626" s="444">
        <f t="shared" ca="1" si="154"/>
        <v>-1034582329833.1602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-1034582329833.1602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-4310759707.6381674</v>
      </c>
      <c r="L3627" s="444">
        <f t="shared" ca="1" si="154"/>
        <v>-1038893089540.7983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-1038893089540.7983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-4328721206.4199924</v>
      </c>
      <c r="L3628" s="444">
        <f t="shared" ca="1" si="154"/>
        <v>-1043221810747.2184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-1043221810747.2184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-4346757544.780077</v>
      </c>
      <c r="L3629" s="444">
        <f t="shared" ca="1" si="154"/>
        <v>-1047568568291.9984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-1047568568291.9984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-4364869034.5499926</v>
      </c>
      <c r="L3630" s="444">
        <f t="shared" ca="1" si="154"/>
        <v>-1051933437326.5485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-1051933437326.5485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-4383055988.8606186</v>
      </c>
      <c r="L3631" s="444">
        <f t="shared" ca="1" si="154"/>
        <v>-1056316493315.4091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-1056316493315.4091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-4401318722.1475382</v>
      </c>
      <c r="L3632" s="444">
        <f t="shared" ca="1" si="154"/>
        <v>-1060717812037.5566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-1060717812037.5566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-4419657550.1564856</v>
      </c>
      <c r="L3633" s="444">
        <f t="shared" ca="1" si="154"/>
        <v>-1065137469587.7131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-1065137469587.7131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-4438072789.9488049</v>
      </c>
      <c r="L3634" s="444">
        <f t="shared" ca="1" si="154"/>
        <v>-1069575542377.662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-1069575542377.662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-4456564759.9069252</v>
      </c>
      <c r="L3635" s="444">
        <f t="shared" ca="1" si="154"/>
        <v>-1074032107137.569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-1074032107137.569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-4475133779.739871</v>
      </c>
      <c r="L3636" s="444">
        <f t="shared" ca="1" si="154"/>
        <v>-1078507240917.3088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-1078507240917.3088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-4493780170.4887867</v>
      </c>
      <c r="L3637" s="444">
        <f t="shared" ca="1" si="154"/>
        <v>-1083001021087.7976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-1083001021087.7976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-4512504254.5324898</v>
      </c>
      <c r="L3638" s="444">
        <f t="shared" ca="1" si="154"/>
        <v>-1087513525342.3301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-1087513525342.3301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-4531306355.5930424</v>
      </c>
      <c r="L3639" s="444">
        <f t="shared" ca="1" si="154"/>
        <v>-1092044831697.9231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-1092044831697.9231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-4550186798.7413454</v>
      </c>
      <c r="L3640" s="444">
        <f t="shared" ca="1" si="154"/>
        <v>-1096595018496.6644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-1096595018496.6644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-4569145910.4027681</v>
      </c>
      <c r="L3641" s="444">
        <f t="shared" ca="1" si="154"/>
        <v>-1101164164407.0671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-1101164164407.0671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-4588184018.3627796</v>
      </c>
      <c r="L3642" s="444">
        <f t="shared" ca="1" si="154"/>
        <v>-1105752348425.4299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-1105752348425.4299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-4607301451.772625</v>
      </c>
      <c r="L3643" s="444">
        <f t="shared" ca="1" si="154"/>
        <v>-1110359649877.2026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-1110359649877.2026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-4626498541.1550112</v>
      </c>
      <c r="L3644" s="444">
        <f t="shared" ca="1" si="154"/>
        <v>-1114986148418.3577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-1114986148418.3577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-4645775618.4098234</v>
      </c>
      <c r="L3645" s="444">
        <f t="shared" ca="1" si="154"/>
        <v>-1119631924036.7676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-1119631924036.7676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-4665133016.8198652</v>
      </c>
      <c r="L3646" s="444">
        <f t="shared" ca="1" si="154"/>
        <v>-1124297057053.5874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-1124297057053.5874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-4684571071.0566139</v>
      </c>
      <c r="L3647" s="444">
        <f t="shared" ca="1" si="154"/>
        <v>-1128981628124.644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-1128981628124.644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-4704090117.186017</v>
      </c>
      <c r="L3648" s="444">
        <f t="shared" ca="1" si="154"/>
        <v>-1133685718241.8301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-1133685718241.8301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-4723690492.6742916</v>
      </c>
      <c r="L3649" s="444">
        <f t="shared" ca="1" si="154"/>
        <v>-1138409408734.5044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-1138409408734.5044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-4743372536.3937683</v>
      </c>
      <c r="L3650" s="444">
        <f t="shared" ca="1" si="154"/>
        <v>-1143152781270.8982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-1143152781270.8982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-4763136588.6287422</v>
      </c>
      <c r="L3651" s="444">
        <f t="shared" ca="1" si="154"/>
        <v>-1147915917859.5269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-1147915917859.5269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-4782982991.0813618</v>
      </c>
      <c r="L3652" s="444">
        <f t="shared" ca="1" si="154"/>
        <v>-1152698900850.6082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-1152698900850.6082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-4802912086.8775339</v>
      </c>
      <c r="L3653" s="444">
        <f t="shared" ca="1" si="154"/>
        <v>-1157501812937.4856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-1157501812937.4856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-4822924220.5728569</v>
      </c>
      <c r="L3654" s="444">
        <f t="shared" ca="1" si="154"/>
        <v>-1162324737158.0583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-1162324737158.0583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-4843019738.158576</v>
      </c>
      <c r="L3655" s="444">
        <f t="shared" ca="1" si="154"/>
        <v>-1167167756896.217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-1167167756896.217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-4863198987.0675707</v>
      </c>
      <c r="L3656" s="444">
        <f t="shared" ca="1" si="154"/>
        <v>-1172030955883.2847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-1172030955883.2847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-4883462316.1803532</v>
      </c>
      <c r="L3657" s="444">
        <f t="shared" ca="1" si="154"/>
        <v>-1176914418199.4651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-1176914418199.4651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-4903810075.8311043</v>
      </c>
      <c r="L3658" s="444">
        <f t="shared" ca="1" si="154"/>
        <v>-1181818228275.2961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-1181818228275.2961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-4924242617.8137341</v>
      </c>
      <c r="L3659" s="444">
        <f t="shared" ca="1" si="154"/>
        <v>-1186742470893.1099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-1186742470893.1099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-4944760295.3879576</v>
      </c>
      <c r="L3660" s="444">
        <f t="shared" ca="1" si="154"/>
        <v>-1191687231188.4978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-1191687231188.4978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-4965363463.2854071</v>
      </c>
      <c r="L3661" s="444">
        <f t="shared" ca="1" si="154"/>
        <v>-1196652594651.7832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-1196652594651.7832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-4986052477.7157631</v>
      </c>
      <c r="L3662" s="444">
        <f t="shared" ca="1" si="154"/>
        <v>-1201638647129.499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-1201638647129.499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-5006827696.3729124</v>
      </c>
      <c r="L3663" s="444">
        <f t="shared" ca="1" si="154"/>
        <v>-1206645474825.8718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-1206645474825.8718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-5027689478.4411325</v>
      </c>
      <c r="L3664" s="444">
        <f t="shared" ca="1" si="154"/>
        <v>-1211673164304.313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-1211673164304.313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-5048638184.6013041</v>
      </c>
      <c r="L3665" s="444">
        <f t="shared" ca="1" si="154"/>
        <v>-1216721802488.9143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-1216721802488.9143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-5069674177.0371428</v>
      </c>
      <c r="L3666" s="444">
        <f t="shared" ca="1" si="154"/>
        <v>-1221791476665.9514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-1221791476665.9514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-5090797819.4414644</v>
      </c>
      <c r="L3667" s="444">
        <f t="shared" ca="1" si="154"/>
        <v>-1226882274485.3928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-1226882274485.3928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-5112009477.0224705</v>
      </c>
      <c r="L3668" s="444">
        <f t="shared" ca="1" si="154"/>
        <v>-1231994283962.4153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-1231994283962.4153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-5133309516.5100632</v>
      </c>
      <c r="L3669" s="444">
        <f t="shared" ca="1" si="154"/>
        <v>-1237127593478.9253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-1237127593478.9253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-5154698306.1621885</v>
      </c>
      <c r="L3670" s="444">
        <f t="shared" ca="1" si="154"/>
        <v>-1242282291785.0874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-1242282291785.0874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-5176176215.7711973</v>
      </c>
      <c r="L3671" s="444">
        <f t="shared" ca="1" si="154"/>
        <v>-1247458468000.8586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-1247458468000.8586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-5197743616.6702442</v>
      </c>
      <c r="L3672" s="444">
        <f t="shared" ca="1" si="154"/>
        <v>-1252656211617.5288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-1252656211617.5288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-5219400881.7397032</v>
      </c>
      <c r="L3673" s="444">
        <f t="shared" ca="1" si="154"/>
        <v>-1257875612499.2686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-1257875612499.2686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-5241148385.413619</v>
      </c>
      <c r="L3674" s="444">
        <f t="shared" ca="1" si="154"/>
        <v>-1263116760884.6821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-1263116760884.6821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-5262986503.6861753</v>
      </c>
      <c r="L3675" s="444">
        <f t="shared" ca="1" si="154"/>
        <v>-1268379747388.3684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-1268379747388.3684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-5284915614.1182013</v>
      </c>
      <c r="L3676" s="444">
        <f t="shared" ca="1" si="154"/>
        <v>-1273664663002.4866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-1273664663002.4866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-5306936095.8436937</v>
      </c>
      <c r="L3677" s="444">
        <f t="shared" ca="1" si="154"/>
        <v>-1278971599098.3303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-1278971599098.3303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-5329048329.576376</v>
      </c>
      <c r="L3678" s="444">
        <f t="shared" ca="1" si="154"/>
        <v>-1284300647427.9067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-1284300647427.9067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-5351252697.6162777</v>
      </c>
      <c r="L3679" s="444">
        <f t="shared" ca="1" si="154"/>
        <v>-1289651900125.5229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-1289651900125.5229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-5373549583.8563452</v>
      </c>
      <c r="L3680" s="444">
        <f t="shared" ca="1" si="154"/>
        <v>-1295025449709.3794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-1295025449709.3794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-5395939373.7890806</v>
      </c>
      <c r="L3681" s="444">
        <f t="shared" ca="1" si="154"/>
        <v>-1300421389083.1685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-1300421389083.1685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-5418422454.5132017</v>
      </c>
      <c r="L3682" s="444">
        <f t="shared" ca="1" si="154"/>
        <v>-1305839811537.6816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-1305839811537.6816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-5440999214.7403402</v>
      </c>
      <c r="L3683" s="444">
        <f t="shared" ca="1" si="154"/>
        <v>-1311280810752.4219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-1311280810752.4219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-5463670044.8017578</v>
      </c>
      <c r="L3684" s="444">
        <f t="shared" ca="1" si="154"/>
        <v>-1316744480797.2236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-1316744480797.2236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-5486435336.655098</v>
      </c>
      <c r="L3685" s="444">
        <f t="shared" ca="1" si="154"/>
        <v>-1322230916133.8787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-1322230916133.8787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-5509295483.891161</v>
      </c>
      <c r="L3686" s="444">
        <f t="shared" ca="1" si="154"/>
        <v>-1327740211617.7698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-1327740211617.7698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-5532250881.7407074</v>
      </c>
      <c r="L3687" s="444">
        <f t="shared" ca="1" si="154"/>
        <v>-1333272462499.5105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-1333272462499.5105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-5555301927.0812941</v>
      </c>
      <c r="L3688" s="444">
        <f t="shared" ca="1" si="154"/>
        <v>-1338827764426.5918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-1338827764426.5918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-5578449018.4441328</v>
      </c>
      <c r="L3689" s="444">
        <f t="shared" ca="1" si="154"/>
        <v>-1344406213445.0359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-1344406213445.0359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-5601692556.0209827</v>
      </c>
      <c r="L3690" s="444">
        <f t="shared" ca="1" si="154"/>
        <v>-1350007906001.0569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-1350007906001.0569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-5625032941.6710701</v>
      </c>
      <c r="L3691" s="444">
        <f t="shared" ca="1" si="154"/>
        <v>-1355632938942.728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-1355632938942.728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-5648470578.9280338</v>
      </c>
      <c r="L3692" s="444">
        <f t="shared" ca="1" si="154"/>
        <v>-1361281409521.656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-1361281409521.656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-5672005873.0068998</v>
      </c>
      <c r="L3693" s="444">
        <f t="shared" ca="1" si="154"/>
        <v>-1366953415394.6628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-1366953415394.6628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-5695639230.8110952</v>
      </c>
      <c r="L3694" s="444">
        <f t="shared" ca="1" si="154"/>
        <v>-1372649054625.4739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-1372649054625.4739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-5719371060.9394741</v>
      </c>
      <c r="L3695" s="444">
        <f t="shared" ca="1" si="154"/>
        <v>-1378368425686.4133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-1378368425686.4133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-5743201773.6933889</v>
      </c>
      <c r="L3696" s="444">
        <f t="shared" ca="1" si="154"/>
        <v>-1384111627460.1067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-1384111627460.1067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-5767131781.0837774</v>
      </c>
      <c r="L3697" s="444">
        <f t="shared" ca="1" si="154"/>
        <v>-1389878759241.1904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-1389878759241.1904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-5791161496.8382931</v>
      </c>
      <c r="L3698" s="444">
        <f t="shared" ca="1" si="154"/>
        <v>-1395669920738.0288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-1395669920738.0288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-5815291336.408453</v>
      </c>
      <c r="L3699" s="444">
        <f t="shared" ca="1" si="154"/>
        <v>-1401485212074.4373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-1401485212074.4373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-5839521716.9768219</v>
      </c>
      <c r="L3700" s="444">
        <f t="shared" ca="1" si="154"/>
        <v>-1407324733791.4141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-1407324733791.4141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-5863853057.4642248</v>
      </c>
      <c r="L3701" s="444">
        <f t="shared" ca="1" si="154"/>
        <v>-1413188586848.8782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-1413188586848.8782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-5888285778.5369921</v>
      </c>
      <c r="L3702" s="444">
        <f t="shared" ca="1" si="154"/>
        <v>-1419076872627.4153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-1419076872627.4153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-5912820302.6142302</v>
      </c>
      <c r="L3703" s="444">
        <f t="shared" ca="1" si="154"/>
        <v>-1424989692930.0295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-1424989692930.0295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-5937457053.875123</v>
      </c>
      <c r="L3704" s="444">
        <f t="shared" ca="1" si="154"/>
        <v>-1430927149983.9048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-1430927149983.9048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-5962196458.2662697</v>
      </c>
      <c r="L3705" s="444">
        <f t="shared" ca="1" si="154"/>
        <v>-1436889346442.1711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-1436889346442.1711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-5987038943.5090466</v>
      </c>
      <c r="L3706" s="444">
        <f t="shared" ca="1" si="154"/>
        <v>-1442876385385.6802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-1442876385385.6802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-6011984939.1070004</v>
      </c>
      <c r="L3707" s="444">
        <f t="shared" ca="1" si="154"/>
        <v>-1448888370324.7871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-1448888370324.7871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-6037034876.3532791</v>
      </c>
      <c r="L3708" s="444">
        <f t="shared" ca="1" si="154"/>
        <v>-1454925405201.1404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-1454925405201.1404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-6062189188.3380852</v>
      </c>
      <c r="L3709" s="444">
        <f t="shared" ca="1" si="154"/>
        <v>-1460987594389.4785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-1460987594389.4785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-6087448309.9561605</v>
      </c>
      <c r="L3710" s="444">
        <f t="shared" ca="1" si="154"/>
        <v>-1467075042699.4346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-1467075042699.4346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-6112812677.9143105</v>
      </c>
      <c r="L3711" s="444">
        <f t="shared" ca="1" si="154"/>
        <v>-1473187855377.3489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-1473187855377.3489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-6138282730.7389536</v>
      </c>
      <c r="L3712" s="444">
        <f t="shared" ca="1" si="154"/>
        <v>-1479326138108.0879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-1479326138108.0879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-6163858908.783699</v>
      </c>
      <c r="L3713" s="444">
        <f t="shared" ca="1" si="154"/>
        <v>-1485489997016.8716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-1485489997016.8716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-6189541654.2369652</v>
      </c>
      <c r="L3714" s="444">
        <f t="shared" ca="1" si="154"/>
        <v>-1491679538671.1086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-1491679538671.1086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-6215331411.1296196</v>
      </c>
      <c r="L3715" s="444">
        <f t="shared" ca="1" si="154"/>
        <v>-1497894870082.2383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-1497894870082.2383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-6241228625.342659</v>
      </c>
      <c r="L3716" s="444">
        <f t="shared" ca="1" si="154"/>
        <v>-1504136098707.5811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-1504136098707.5811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-6267233744.6149206</v>
      </c>
      <c r="L3717" s="444">
        <f t="shared" ca="1" si="154"/>
        <v>-1510403332452.196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-1510403332452.196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-6293347218.5508165</v>
      </c>
      <c r="L3718" s="444">
        <f t="shared" ca="1" si="154"/>
        <v>-1516696679670.7468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-1516696679670.7468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-6319569498.6281118</v>
      </c>
      <c r="L3719" s="444">
        <f t="shared" ca="1" si="154"/>
        <v>-1523016249169.375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-1523016249169.375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-6345901038.2057295</v>
      </c>
      <c r="L3720" s="444">
        <f t="shared" ca="1" si="154"/>
        <v>-1529362150207.5808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-1529362150207.5808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-6372342292.5315866</v>
      </c>
      <c r="L3721" s="444">
        <f t="shared" ca="1" si="154"/>
        <v>-1535734492500.1123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-1535734492500.1123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-6398893718.7504683</v>
      </c>
      <c r="L3722" s="444">
        <f t="shared" ca="1" si="154"/>
        <v>-1542133386218.8628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-1542133386218.8628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-6425555775.9119282</v>
      </c>
      <c r="L3723" s="444">
        <f t="shared" ca="1" si="154"/>
        <v>-1548558941994.7747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-1548558941994.7747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-6452328924.9782276</v>
      </c>
      <c r="L3724" s="444">
        <f t="shared" ca="1" si="154"/>
        <v>-1555011270919.7529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-1555011270919.7529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-6479213628.832304</v>
      </c>
      <c r="L3725" s="444">
        <f t="shared" ca="1" si="154"/>
        <v>-1561490484548.5852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-1561490484548.5852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-6506210352.2857714</v>
      </c>
      <c r="L3726" s="444">
        <f t="shared" ca="1" si="154"/>
        <v>-1567996694900.8711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-1567996694900.8711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-6533319562.0869627</v>
      </c>
      <c r="L3727" s="444">
        <f t="shared" ca="1" si="154"/>
        <v>-1574530014462.958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-1574530014462.958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-6560541726.9289913</v>
      </c>
      <c r="L3728" s="444">
        <f t="shared" ca="1" si="154"/>
        <v>-1581090556189.887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-1581090556189.887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-6587877317.4578619</v>
      </c>
      <c r="L3729" s="444">
        <f t="shared" ca="1" si="154"/>
        <v>-1587678433507.3447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-1587678433507.3447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-6615326806.2806034</v>
      </c>
      <c r="L3730" s="444">
        <f t="shared" ca="1" si="154"/>
        <v>-1594293760313.6252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-1594293760313.6252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-6642890667.9734383</v>
      </c>
      <c r="L3731" s="444">
        <f t="shared" ca="1" si="154"/>
        <v>-1600936650981.5986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-1600936650981.5986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-6670569379.0899944</v>
      </c>
      <c r="L3732" s="444">
        <f t="shared" ca="1" si="154"/>
        <v>-1607607220360.6887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-1607607220360.6887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-6698363418.1695366</v>
      </c>
      <c r="L3733" s="444">
        <f t="shared" ca="1" si="154"/>
        <v>-1614305583778.8582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-1614305583778.8582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-6726273265.7452421</v>
      </c>
      <c r="L3734" s="444">
        <f t="shared" ca="1" si="154"/>
        <v>-1621031857044.6035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-1621031857044.6035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-6754299404.3525143</v>
      </c>
      <c r="L3735" s="444">
        <f t="shared" ca="1" si="154"/>
        <v>-1627786156448.9561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-1627786156448.9561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-6782442318.5373173</v>
      </c>
      <c r="L3736" s="444">
        <f t="shared" ca="1" si="154"/>
        <v>-1634568598767.4934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-1634568598767.4934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-6810702494.8645554</v>
      </c>
      <c r="L3737" s="444">
        <f t="shared" ca="1" si="154"/>
        <v>-1641379301262.3579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-1641379301262.3579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-6839080421.9264908</v>
      </c>
      <c r="L3738" s="444">
        <f t="shared" ca="1" si="154"/>
        <v>-1648218381684.2844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-1648218381684.2844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-6867576590.3511848</v>
      </c>
      <c r="L3739" s="444">
        <f t="shared" ca="1" si="154"/>
        <v>-1655085958274.6355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-1655085958274.6355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-6896191492.8109808</v>
      </c>
      <c r="L3740" s="444">
        <f t="shared" ca="1" si="154"/>
        <v>-1661982149767.4465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-1661982149767.4465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-6924925624.0310268</v>
      </c>
      <c r="L3741" s="444">
        <f t="shared" ca="1" si="154"/>
        <v>-1668907075391.4775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-1668907075391.4775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-6953779480.797823</v>
      </c>
      <c r="L3742" s="444">
        <f t="shared" ca="1" si="154"/>
        <v>-1675860854872.2754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-1675860854872.2754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-6982753561.9678144</v>
      </c>
      <c r="L3743" s="444">
        <f t="shared" ca="1" si="154"/>
        <v>-1682843608434.2432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-1682843608434.2432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-7011848368.4760132</v>
      </c>
      <c r="L3744" s="444">
        <f t="shared" ca="1" si="154"/>
        <v>-1689855456802.7192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-1689855456802.7192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-7041064403.3446636</v>
      </c>
      <c r="L3745" s="444">
        <f t="shared" ca="1" si="154"/>
        <v>-1696896521206.064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-1696896521206.064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-7070402171.6919327</v>
      </c>
      <c r="L3746" s="444">
        <f t="shared" ca="1" si="154"/>
        <v>-1703966923377.7559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-1703966923377.7559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-7099862180.7406492</v>
      </c>
      <c r="L3747" s="444">
        <f t="shared" ca="1" si="154"/>
        <v>-1711066785558.4966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-1711066785558.4966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-7129444939.8270693</v>
      </c>
      <c r="L3748" s="444">
        <f t="shared" ca="1" si="154"/>
        <v>-1718196230498.3237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-1718196230498.3237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-7159150960.4096823</v>
      </c>
      <c r="L3749" s="444">
        <f t="shared" ca="1" si="154"/>
        <v>-1725355381458.7334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-1725355381458.7334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-7188980756.0780554</v>
      </c>
      <c r="L3750" s="444">
        <f t="shared" ca="1" si="154"/>
        <v>-1732544362214.8115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-1732544362214.8115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-7218934842.5617142</v>
      </c>
      <c r="L3751" s="444">
        <f t="shared" ca="1" si="154"/>
        <v>-1739763297057.3733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-1739763297057.3733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-7249013737.7390556</v>
      </c>
      <c r="L3752" s="444">
        <f t="shared" ca="1" si="154"/>
        <v>-1747012310795.1123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-1747012310795.1123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-7279217961.6463003</v>
      </c>
      <c r="L3753" s="444">
        <f t="shared" ca="1" si="154"/>
        <v>-1754291528756.7585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-1754291528756.7585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-7309548036.486495</v>
      </c>
      <c r="L3754" s="444">
        <f t="shared" ca="1" si="154"/>
        <v>-1761601076793.2451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-1761601076793.2451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-7340004486.6385212</v>
      </c>
      <c r="L3755" s="444">
        <f t="shared" ca="1" si="154"/>
        <v>-1768941081279.8835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-1768941081279.8835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-7370587838.6661825</v>
      </c>
      <c r="L3756" s="444">
        <f t="shared" ca="1" si="154"/>
        <v>-1776311669118.5498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-1776311669118.5498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-7401298621.3272905</v>
      </c>
      <c r="L3757" s="444">
        <f t="shared" ca="1" si="154"/>
        <v>-1783712967739.8772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-1783712967739.8772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-7432137365.5828228</v>
      </c>
      <c r="L3758" s="444">
        <f t="shared" ca="1" si="154"/>
        <v>-1791145105105.46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-1791145105105.46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-7463104604.6060829</v>
      </c>
      <c r="L3759" s="444">
        <f t="shared" ca="1" si="154"/>
        <v>-1798608209710.0662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-1798608209710.0662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-7494200873.7919426</v>
      </c>
      <c r="L3760" s="444">
        <f t="shared" ca="1" si="154"/>
        <v>-1806102410583.8582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-1806102410583.8582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-7525426710.7660751</v>
      </c>
      <c r="L3761" s="444">
        <f t="shared" ca="1" si="154"/>
        <v>-1813627837294.6243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-1813627837294.6243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-7556782655.394268</v>
      </c>
      <c r="L3762" s="444">
        <f t="shared" ca="1" si="154"/>
        <v>-1821184619950.0186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-1821184619950.0186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-7588269249.7917442</v>
      </c>
      <c r="L3763" s="444">
        <f t="shared" ca="1" si="154"/>
        <v>-1828772889199.8103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-1828772889199.8103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-7619887038.3325424</v>
      </c>
      <c r="L3764" s="444">
        <f t="shared" ca="1" si="154"/>
        <v>-1836392776238.1428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-1836392776238.1428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-7651636567.6589279</v>
      </c>
      <c r="L3765" s="444">
        <f t="shared" ca="1" si="154"/>
        <v>-1844044412805.8018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-1844044412805.8018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-7683518386.6908407</v>
      </c>
      <c r="L3766" s="444">
        <f t="shared" ca="1" si="154"/>
        <v>-1851727931192.4927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-1851727931192.4927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-7715533046.6353865</v>
      </c>
      <c r="L3767" s="444">
        <f t="shared" ca="1" si="154"/>
        <v>-1859443464239.1282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-1859443464239.1282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-7747681100.9963665</v>
      </c>
      <c r="L3768" s="444">
        <f t="shared" ca="1" si="154"/>
        <v>-1867191145340.1245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-1867191145340.1245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-7779963105.5838518</v>
      </c>
      <c r="L3769" s="444">
        <f t="shared" ca="1" si="154"/>
        <v>-1874971108445.7083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-1874971108445.7083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-7812379618.5237846</v>
      </c>
      <c r="L3770" s="444">
        <f t="shared" ca="1" si="154"/>
        <v>-1882783488064.2319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-1882783488064.2319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-7844931200.2676325</v>
      </c>
      <c r="L3771" s="444">
        <f t="shared" ca="1" si="154"/>
        <v>-1890628419264.4995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-1890628419264.4995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-7877618413.6020813</v>
      </c>
      <c r="L3772" s="444">
        <f t="shared" ca="1" si="154"/>
        <v>-1898506037678.1016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-1898506037678.1016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-7910441823.6587572</v>
      </c>
      <c r="L3773" s="444">
        <f t="shared" ca="1" si="154"/>
        <v>-1906416479501.7603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-1906416479501.7603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-7943401997.9240007</v>
      </c>
      <c r="L3774" s="444">
        <f t="shared" ca="1" si="154"/>
        <v>-1914359881499.6843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-1914359881499.6843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-7976499506.2486849</v>
      </c>
      <c r="L3775" s="444">
        <f t="shared" ca="1" si="154"/>
        <v>-1922336381005.9331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-1922336381005.9331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-8009734920.8580551</v>
      </c>
      <c r="L3776" s="444">
        <f t="shared" ca="1" si="154"/>
        <v>-1930346115926.7913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-1930346115926.7913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-8043108816.3616304</v>
      </c>
      <c r="L3777" s="444">
        <f t="shared" ca="1" si="154"/>
        <v>-1938389224743.1528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-1938389224743.1528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-8076621769.7631369</v>
      </c>
      <c r="L3778" s="444">
        <f t="shared" ca="1" si="154"/>
        <v>-1946465846512.916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-1946465846512.916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-8110274360.4704819</v>
      </c>
      <c r="L3779" s="444">
        <f t="shared" ca="1" si="154"/>
        <v>-1954576120873.3865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-1954576120873.3865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-8144067170.3057756</v>
      </c>
      <c r="L3780" s="444">
        <f t="shared" ca="1" si="154"/>
        <v>-1962720188043.6921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-1962720188043.6921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-8178000783.5153837</v>
      </c>
      <c r="L3781" s="444">
        <f t="shared" ca="1" si="154"/>
        <v>-1970898188827.2075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-1970898188827.2075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-8212075786.7800312</v>
      </c>
      <c r="L3782" s="444">
        <f t="shared" ca="1" si="154"/>
        <v>-1979110264613.9875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-1979110264613.9875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-8246292769.224947</v>
      </c>
      <c r="L3783" s="444">
        <f t="shared" ca="1" si="154"/>
        <v>-1987356557383.2124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-1987356557383.2124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-8280652322.4300518</v>
      </c>
      <c r="L3784" s="444">
        <f t="shared" ca="1" si="154"/>
        <v>-1995637209705.6423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-1995637209705.6423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-8315155040.4401751</v>
      </c>
      <c r="L3785" s="444">
        <f t="shared" ca="1" si="154"/>
        <v>-2003952364746.0825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-2003952364746.0825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-8349801519.7753439</v>
      </c>
      <c r="L3786" s="444">
        <f t="shared" ca="1" si="154"/>
        <v>-2012302166265.8579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-2012302166265.8579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-8384592359.4410753</v>
      </c>
      <c r="L3787" s="444">
        <f t="shared" ca="1" si="154"/>
        <v>-2020686758625.2991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-2020686758625.2991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-8419528160.9387474</v>
      </c>
      <c r="L3788" s="444">
        <f t="shared" ca="1" si="154"/>
        <v>-2029106286786.2378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-2029106286786.2378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-8454609528.2759914</v>
      </c>
      <c r="L3789" s="444">
        <f t="shared" ca="1" si="154"/>
        <v>-2037560896314.5137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-2037560896314.5137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-8489837067.9771404</v>
      </c>
      <c r="L3790" s="444">
        <f t="shared" ca="1" si="154"/>
        <v>-2046050733382.4907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-2046050733382.4907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-8525211389.0937109</v>
      </c>
      <c r="L3791" s="444">
        <f t="shared" ca="1" si="154"/>
        <v>-2054575944771.5845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-2054575944771.5845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-8560733103.2149353</v>
      </c>
      <c r="L3792" s="444">
        <f t="shared" ca="1" si="154"/>
        <v>-2063136677874.7993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-2063136677874.7993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-8596402824.4783306</v>
      </c>
      <c r="L3793" s="444">
        <f t="shared" ca="1" si="154"/>
        <v>-2071733080699.2776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-2071733080699.2776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-8632221169.5803242</v>
      </c>
      <c r="L3794" s="444">
        <f t="shared" ca="1" si="154"/>
        <v>-2080365301868.8579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-2080365301868.8579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-8668188757.7869072</v>
      </c>
      <c r="L3795" s="444">
        <f t="shared" ca="1" si="154"/>
        <v>-2089033490626.6448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-2089033490626.6448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-8704306210.944355</v>
      </c>
      <c r="L3796" s="444">
        <f t="shared" ca="1" si="154"/>
        <v>-2097737796837.5891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-2097737796837.5891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-8740574153.489954</v>
      </c>
      <c r="L3797" s="444">
        <f t="shared" ca="1" si="154"/>
        <v>-2106478370991.0791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-2106478370991.0791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-8776993212.4628296</v>
      </c>
      <c r="L3798" s="444">
        <f t="shared" ca="1" si="154"/>
        <v>-2115255364203.542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-2115255364203.542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-8813564017.5147591</v>
      </c>
      <c r="L3799" s="444">
        <f t="shared" ca="1" si="154"/>
        <v>-2124068928221.0566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-2124068928221.0566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-8850287200.9210701</v>
      </c>
      <c r="L3800" s="444">
        <f t="shared" ca="1" si="154"/>
        <v>-2132919215421.9778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-2132919215421.9778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-8887163397.5915737</v>
      </c>
      <c r="L3801" s="444">
        <f t="shared" ca="1" si="154"/>
        <v>-2141806378819.5693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-2141806378819.5693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-8924193245.0815392</v>
      </c>
      <c r="L3802" s="444">
        <f t="shared" ca="1" si="154"/>
        <v>-2150730572064.6509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-2150730572064.6509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-8961377383.6027126</v>
      </c>
      <c r="L3803" s="444">
        <f t="shared" ca="1" si="154"/>
        <v>-2159691949448.2537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-2159691949448.2537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-8998716456.0343914</v>
      </c>
      <c r="L3804" s="444">
        <f t="shared" ca="1" si="154"/>
        <v>-2168690665904.2881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-2168690665904.2881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-9036211107.9345341</v>
      </c>
      <c r="L3805" s="444">
        <f t="shared" ca="1" si="154"/>
        <v>-2177726877012.2227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-2177726877012.2227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-9073861987.5509262</v>
      </c>
      <c r="L3806" s="444">
        <f t="shared" ca="1" si="154"/>
        <v>-2186800738999.7737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-2186800738999.7737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-9111669745.8323898</v>
      </c>
      <c r="L3807" s="444">
        <f t="shared" ca="1" si="154"/>
        <v>-2195912408745.606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-2195912408745.606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-9149635036.4400253</v>
      </c>
      <c r="L3808" s="444">
        <f t="shared" ca="1" si="154"/>
        <v>-2205062043782.0459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-2205062043782.0459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-9187758515.7585239</v>
      </c>
      <c r="L3809" s="444">
        <f t="shared" ca="1" si="154"/>
        <v>-2214249802297.8042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-2214249802297.8042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-9226040842.9075165</v>
      </c>
      <c r="L3810" s="444">
        <f t="shared" ca="1" si="154"/>
        <v>-2223475843140.7119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-2223475843140.7119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-9264482679.7529659</v>
      </c>
      <c r="L3811" s="444">
        <f t="shared" ca="1" si="154"/>
        <v>-2232740325820.4648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-2232740325820.4648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-9303084690.9186039</v>
      </c>
      <c r="L3812" s="444">
        <f t="shared" ca="1" si="154"/>
        <v>-2242043410511.3833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-2242043410511.3833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-9341847543.79743</v>
      </c>
      <c r="L3813" s="444">
        <f t="shared" ca="1" si="154"/>
        <v>-2251385258055.1807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-2251385258055.1807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-9380771908.5632534</v>
      </c>
      <c r="L3814" s="444">
        <f t="shared" ca="1" si="154"/>
        <v>-2260766029963.7441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-2260766029963.7441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-9419858458.1822662</v>
      </c>
      <c r="L3815" s="444">
        <f t="shared" ca="1" si="154"/>
        <v>-2270185888421.9263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-2270185888421.9263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-9459107868.4246922</v>
      </c>
      <c r="L3816" s="444">
        <f t="shared" ca="1" si="154"/>
        <v>-2279644996290.3511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-2279644996290.3511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-9498520817.8764629</v>
      </c>
      <c r="L3817" s="444">
        <f t="shared" ca="1" si="154"/>
        <v>-2289143517108.2275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-2289143517108.2275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-9538097987.9509487</v>
      </c>
      <c r="L3818" s="444">
        <f t="shared" ca="1" si="154"/>
        <v>-2298681615096.1787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-2298681615096.1787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-9577840062.9007454</v>
      </c>
      <c r="L3819" s="444">
        <f t="shared" ca="1" si="154"/>
        <v>-2308259455159.0796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-2308259455159.0796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-9617747729.8294983</v>
      </c>
      <c r="L3820" s="444">
        <f t="shared" ca="1" si="154"/>
        <v>-2317877202888.9092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-2317877202888.9092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-9657821678.7037888</v>
      </c>
      <c r="L3821" s="444">
        <f t="shared" ca="1" si="154"/>
        <v>-2327535024567.6128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-2327535024567.6128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-9698062602.3650532</v>
      </c>
      <c r="L3822" s="444">
        <f t="shared" ca="1" si="154"/>
        <v>-2337233087169.978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-2337233087169.978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-9738471196.5415745</v>
      </c>
      <c r="L3823" s="444">
        <f t="shared" ca="1" si="154"/>
        <v>-2346971558366.5195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-2346971558366.5195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-9779048159.8604984</v>
      </c>
      <c r="L3824" s="444">
        <f t="shared" ca="1" si="154"/>
        <v>-2356750606526.3799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-2356750606526.3799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-9819794193.8599167</v>
      </c>
      <c r="L3825" s="444">
        <f t="shared" ca="1" si="154"/>
        <v>-2366570400720.2397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-2366570400720.2397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-9860710003.0009995</v>
      </c>
      <c r="L3826" s="444">
        <f t="shared" ca="1" si="154"/>
        <v>-2376431110723.2407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-2376431110723.2407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-9901796294.6801701</v>
      </c>
      <c r="L3827" s="444">
        <f t="shared" ca="1" si="154"/>
        <v>-2386332907017.9209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-2386332907017.9209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-9943053779.2413368</v>
      </c>
      <c r="L3828" s="444">
        <f t="shared" ca="1" si="154"/>
        <v>-2396275960797.1621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-2396275960797.1621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-9984483169.9881744</v>
      </c>
      <c r="L3829" s="444">
        <f t="shared" ca="1" si="154"/>
        <v>-2406260443967.1504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-2406260443967.1504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-10026085183.196461</v>
      </c>
      <c r="L3830" s="444">
        <f t="shared" ca="1" si="154"/>
        <v>-2416286529150.3467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-2416286529150.3467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-10067860538.126444</v>
      </c>
      <c r="L3831" s="444">
        <f t="shared" ca="1" si="154"/>
        <v>-2426354389688.4731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-2426354389688.4731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-10109809957.035305</v>
      </c>
      <c r="L3832" s="444">
        <f t="shared" ca="1" si="154"/>
        <v>-2436464199645.5083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-2436464199645.5083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-10151934165.189617</v>
      </c>
      <c r="L3833" s="444">
        <f t="shared" ref="L3833:L4087" ca="1" si="159">I3833-J3833+K3833</f>
        <v>-2446616133810.6978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-2446616133810.6978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-10194233890.877907</v>
      </c>
      <c r="L3834" s="444">
        <f t="shared" ca="1" si="159"/>
        <v>-2456810367701.5757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-2456810367701.5757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-10236709865.423231</v>
      </c>
      <c r="L3835" s="444">
        <f t="shared" ca="1" si="159"/>
        <v>-2467047077566.999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-2467047077566.999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-10279362823.195829</v>
      </c>
      <c r="L3836" s="444">
        <f t="shared" ca="1" si="159"/>
        <v>-2477326440390.1948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-2477326440390.1948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-10322193501.625813</v>
      </c>
      <c r="L3837" s="444">
        <f t="shared" ca="1" si="159"/>
        <v>-2487648633891.8208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-2487648633891.8208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-10365202641.215919</v>
      </c>
      <c r="L3838" s="444">
        <f t="shared" ca="1" si="159"/>
        <v>-2498013836533.0366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-2498013836533.0366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-10408390985.554319</v>
      </c>
      <c r="L3839" s="444">
        <f t="shared" ca="1" si="159"/>
        <v>-2508422227518.5908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-2508422227518.5908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-10451759281.327461</v>
      </c>
      <c r="L3840" s="444">
        <f t="shared" ca="1" si="159"/>
        <v>-2518873986799.9185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-2518873986799.9185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-10495308278.332993</v>
      </c>
      <c r="L3841" s="444">
        <f t="shared" ca="1" si="159"/>
        <v>-2529369295078.2515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-2529369295078.2515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-10539038729.492714</v>
      </c>
      <c r="L3842" s="444">
        <f t="shared" ca="1" si="159"/>
        <v>-2539908333807.7441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-2539908333807.7441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-10582951390.865601</v>
      </c>
      <c r="L3843" s="444">
        <f t="shared" ca="1" si="159"/>
        <v>-2550491285198.6099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-2550491285198.6099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-10627047021.660873</v>
      </c>
      <c r="L3844" s="444">
        <f t="shared" ca="1" si="159"/>
        <v>-2561118332220.2705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-2561118332220.2705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-10671326384.251127</v>
      </c>
      <c r="L3845" s="444">
        <f t="shared" ca="1" si="159"/>
        <v>-2571789658604.5215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-2571789658604.5215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-10715790244.185507</v>
      </c>
      <c r="L3846" s="444">
        <f t="shared" ca="1" si="159"/>
        <v>-2582505448848.707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-2582505448848.707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-10760439370.202946</v>
      </c>
      <c r="L3847" s="444">
        <f t="shared" ca="1" si="159"/>
        <v>-2593265888218.9102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-2593265888218.9102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-10805274534.245459</v>
      </c>
      <c r="L3848" s="444">
        <f t="shared" ca="1" si="159"/>
        <v>-2604071162753.1558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-2604071162753.1558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-10850296511.471481</v>
      </c>
      <c r="L3849" s="444">
        <f t="shared" ca="1" si="159"/>
        <v>-2614921459264.6274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-2614921459264.6274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-10895506080.269281</v>
      </c>
      <c r="L3850" s="444">
        <f t="shared" ca="1" si="159"/>
        <v>-2625816965344.8965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-2625816965344.8965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-10940904022.270401</v>
      </c>
      <c r="L3851" s="444">
        <f t="shared" ca="1" si="159"/>
        <v>-2636757869367.167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-2636757869367.167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-10986491122.363195</v>
      </c>
      <c r="L3852" s="444">
        <f t="shared" ca="1" si="159"/>
        <v>-2647744360489.5303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-2647744360489.5303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-11032268168.706375</v>
      </c>
      <c r="L3853" s="444">
        <f t="shared" ca="1" si="159"/>
        <v>-2658776628658.2368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-2658776628658.2368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-11078235952.742653</v>
      </c>
      <c r="L3854" s="444">
        <f t="shared" ca="1" si="159"/>
        <v>-2669854864610.9795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-2669854864610.9795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-11124395269.212414</v>
      </c>
      <c r="L3855" s="444">
        <f t="shared" ca="1" si="159"/>
        <v>-2680979259880.1919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-2680979259880.1919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-11170746916.167465</v>
      </c>
      <c r="L3856" s="444">
        <f t="shared" ca="1" si="159"/>
        <v>-2692150006796.3594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-2692150006796.3594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-11217291694.984831</v>
      </c>
      <c r="L3857" s="444">
        <f t="shared" ca="1" si="159"/>
        <v>-2703367298491.3442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-2703367298491.3442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-11264030410.3806</v>
      </c>
      <c r="L3858" s="444">
        <f t="shared" ca="1" si="159"/>
        <v>-2714631328901.7246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-2714631328901.7246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-11310963870.423853</v>
      </c>
      <c r="L3859" s="444">
        <f t="shared" ca="1" si="159"/>
        <v>-2725942292772.1484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-2725942292772.1484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-11358092886.550619</v>
      </c>
      <c r="L3860" s="444">
        <f t="shared" ca="1" si="159"/>
        <v>-2737300385658.6992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-2737300385658.6992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-11405418273.577913</v>
      </c>
      <c r="L3861" s="444">
        <f t="shared" ca="1" si="159"/>
        <v>-2748705803932.2773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-2748705803932.2773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-11452940849.717823</v>
      </c>
      <c r="L3862" s="444">
        <f t="shared" ca="1" si="159"/>
        <v>-2760158744781.9951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-2760158744781.9951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-11500661436.591646</v>
      </c>
      <c r="L3863" s="444">
        <f t="shared" ca="1" si="159"/>
        <v>-2771659406218.5869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-2771659406218.5869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-11548580859.244112</v>
      </c>
      <c r="L3864" s="444">
        <f t="shared" ca="1" si="159"/>
        <v>-2783207987077.8311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-2783207987077.8311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-11596699946.157629</v>
      </c>
      <c r="L3865" s="444">
        <f t="shared" ca="1" si="159"/>
        <v>-2794804687023.9888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-2794804687023.9888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-11645019529.266621</v>
      </c>
      <c r="L3866" s="444">
        <f t="shared" ca="1" si="159"/>
        <v>-2806449706553.2554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-2806449706553.2554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-11693540443.971897</v>
      </c>
      <c r="L3867" s="444">
        <f t="shared" ca="1" si="159"/>
        <v>-2818143246997.2271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-2818143246997.2271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-11742263529.155113</v>
      </c>
      <c r="L3868" s="444">
        <f t="shared" ca="1" si="159"/>
        <v>-2829885510526.3823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-2829885510526.3823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-11791189627.19326</v>
      </c>
      <c r="L3869" s="444">
        <f t="shared" ca="1" si="159"/>
        <v>-2841676700153.5757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-2841676700153.5757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-11840319583.973232</v>
      </c>
      <c r="L3870" s="444">
        <f t="shared" ca="1" si="159"/>
        <v>-2853517019737.5488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-2853517019737.5488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-11889654248.906454</v>
      </c>
      <c r="L3871" s="444">
        <f t="shared" ca="1" si="159"/>
        <v>-2865406673986.4551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-2865406673986.4551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-11939194474.943563</v>
      </c>
      <c r="L3872" s="444">
        <f t="shared" ca="1" si="159"/>
        <v>-2877345868461.3984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-2877345868461.3984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-11988941118.589161</v>
      </c>
      <c r="L3873" s="444">
        <f t="shared" ca="1" si="159"/>
        <v>-2889334809579.9878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-2889334809579.9878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-12038895039.916616</v>
      </c>
      <c r="L3874" s="444">
        <f t="shared" ca="1" si="159"/>
        <v>-2901373704619.9043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-2901373704619.9043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-12089057102.582935</v>
      </c>
      <c r="L3875" s="444">
        <f t="shared" ca="1" si="159"/>
        <v>-2913462761722.4873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-2913462761722.4873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-12139428173.843697</v>
      </c>
      <c r="L3876" s="444">
        <f t="shared" ca="1" si="159"/>
        <v>-2925602189896.3311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-2925602189896.3311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-12190009124.568047</v>
      </c>
      <c r="L3877" s="444">
        <f t="shared" ca="1" si="159"/>
        <v>-2937792199020.8989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-2937792199020.8989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-12240800829.253746</v>
      </c>
      <c r="L3878" s="444">
        <f t="shared" ca="1" si="159"/>
        <v>-2950032999850.1528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-2950032999850.1528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-12291804166.042303</v>
      </c>
      <c r="L3879" s="444">
        <f t="shared" ca="1" si="159"/>
        <v>-2962324804016.1953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-2962324804016.1953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-12343020016.734146</v>
      </c>
      <c r="L3880" s="444">
        <f t="shared" ca="1" si="159"/>
        <v>-2974667824032.9297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-2974667824032.9297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-12394449266.803873</v>
      </c>
      <c r="L3881" s="444">
        <f t="shared" ca="1" si="159"/>
        <v>-2987062273299.7334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-2987062273299.7334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-12446092805.415556</v>
      </c>
      <c r="L3882" s="444">
        <f t="shared" ca="1" si="159"/>
        <v>-2999508366105.1489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-2999508366105.1489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-12497951525.43812</v>
      </c>
      <c r="L3883" s="444">
        <f t="shared" ca="1" si="159"/>
        <v>-3012006317630.5869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-3012006317630.5869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-12550026323.460779</v>
      </c>
      <c r="L3884" s="444">
        <f t="shared" ca="1" si="159"/>
        <v>-3024556343954.0479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-3024556343954.0479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-12602318099.808533</v>
      </c>
      <c r="L3885" s="444">
        <f t="shared" ca="1" si="159"/>
        <v>-3037158662053.8564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-3037158662053.8564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-12654827758.557735</v>
      </c>
      <c r="L3886" s="444">
        <f t="shared" ca="1" si="159"/>
        <v>-3049813489812.4141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-3049813489812.4141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-12707556207.551725</v>
      </c>
      <c r="L3887" s="444">
        <f t="shared" ca="1" si="159"/>
        <v>-3062521046019.9658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-3062521046019.9658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-12760504358.416525</v>
      </c>
      <c r="L3888" s="444">
        <f t="shared" ca="1" si="159"/>
        <v>-3075281550378.3823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-3075281550378.3823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-12813673126.576593</v>
      </c>
      <c r="L3889" s="444">
        <f t="shared" ca="1" si="159"/>
        <v>-3088095223504.959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-3088095223504.959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-12867063431.270662</v>
      </c>
      <c r="L3890" s="444">
        <f t="shared" ca="1" si="159"/>
        <v>-3100962286936.2295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-3100962286936.2295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-12920676195.567623</v>
      </c>
      <c r="L3891" s="444">
        <f t="shared" ca="1" si="159"/>
        <v>-3113882963131.7969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-3113882963131.7969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-12974512346.382486</v>
      </c>
      <c r="L3892" s="444">
        <f t="shared" ca="1" si="159"/>
        <v>-3126857475478.1792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-3126857475478.1792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-13028572814.492413</v>
      </c>
      <c r="L3893" s="444">
        <f t="shared" ca="1" si="159"/>
        <v>-3139886048292.6714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-3139886048292.6714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-13082858534.552797</v>
      </c>
      <c r="L3894" s="444">
        <f t="shared" ca="1" si="159"/>
        <v>-3152968906827.2241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-3152968906827.2241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-13137370445.113434</v>
      </c>
      <c r="L3895" s="444">
        <f t="shared" ca="1" si="159"/>
        <v>-3166106277272.3374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-3166106277272.3374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-13192109488.634739</v>
      </c>
      <c r="L3896" s="444">
        <f t="shared" ca="1" si="159"/>
        <v>-3179298386760.9722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-3179298386760.9722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-13247076611.504051</v>
      </c>
      <c r="L3897" s="444">
        <f t="shared" ca="1" si="159"/>
        <v>-3192545463372.4761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-3192545463372.4761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-13302272764.051983</v>
      </c>
      <c r="L3898" s="444">
        <f t="shared" ca="1" si="159"/>
        <v>-3205847736136.5278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-3205847736136.5278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-13357698900.568867</v>
      </c>
      <c r="L3899" s="444">
        <f t="shared" ca="1" si="159"/>
        <v>-3219205435037.0967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-3219205435037.0967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-13413355979.321236</v>
      </c>
      <c r="L3900" s="444">
        <f t="shared" ca="1" si="159"/>
        <v>-3232618791016.418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-3232618791016.418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-13469244962.568409</v>
      </c>
      <c r="L3901" s="444">
        <f t="shared" ca="1" si="159"/>
        <v>-3246088035978.9863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-3246088035978.9863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-13525366816.579109</v>
      </c>
      <c r="L3902" s="444">
        <f t="shared" ca="1" si="159"/>
        <v>-3259613402795.5654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-3259613402795.5654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-13581722511.64819</v>
      </c>
      <c r="L3903" s="444">
        <f t="shared" ca="1" si="159"/>
        <v>-3273195125307.2134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-3273195125307.2134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-13638313022.113388</v>
      </c>
      <c r="L3904" s="444">
        <f t="shared" ca="1" si="159"/>
        <v>-3286833438329.3267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-3286833438329.3267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-13695139326.372194</v>
      </c>
      <c r="L3905" s="444">
        <f t="shared" ca="1" si="159"/>
        <v>-3300528577655.6987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-3300528577655.6987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-13752202406.898745</v>
      </c>
      <c r="L3906" s="444">
        <f t="shared" ca="1" si="159"/>
        <v>-3314280780062.5977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-3314280780062.5977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-13809503250.260824</v>
      </c>
      <c r="L3907" s="444">
        <f t="shared" ca="1" si="159"/>
        <v>-3328090283312.8584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-3328090283312.8584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-13867042847.136909</v>
      </c>
      <c r="L3908" s="444">
        <f t="shared" ca="1" si="159"/>
        <v>-3341957326159.9951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-3341957326159.9951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-13924822192.333313</v>
      </c>
      <c r="L3909" s="444">
        <f t="shared" ca="1" si="159"/>
        <v>-3355882148352.3286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-3355882148352.3286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-13982842284.801369</v>
      </c>
      <c r="L3910" s="444">
        <f t="shared" ca="1" si="159"/>
        <v>-3369864990637.1299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-3369864990637.1299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-14041104127.654707</v>
      </c>
      <c r="L3911" s="444">
        <f t="shared" ca="1" si="159"/>
        <v>-3383906094764.7847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-3383906094764.7847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-14099608728.186602</v>
      </c>
      <c r="L3912" s="444">
        <f t="shared" ca="1" si="159"/>
        <v>-3398005703492.9712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-3398005703492.9712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-14158357097.887381</v>
      </c>
      <c r="L3913" s="444">
        <f t="shared" ca="1" si="159"/>
        <v>-3412164060590.8584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-3412164060590.8584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-14217350252.46191</v>
      </c>
      <c r="L3914" s="444">
        <f t="shared" ca="1" si="159"/>
        <v>-3426381410843.3203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-3426381410843.3203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-14276589211.847168</v>
      </c>
      <c r="L3915" s="444">
        <f t="shared" ca="1" si="159"/>
        <v>-3440658000055.1675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-3440658000055.1675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-14336075000.229864</v>
      </c>
      <c r="L3916" s="444">
        <f t="shared" ca="1" si="159"/>
        <v>-3454994075055.3975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-3454994075055.3975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-14395808646.064157</v>
      </c>
      <c r="L3917" s="444">
        <f t="shared" ca="1" si="159"/>
        <v>-3469389883701.4614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-3469389883701.4614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-14455791182.089424</v>
      </c>
      <c r="L3918" s="444">
        <f t="shared" ca="1" si="159"/>
        <v>-3483845674883.5508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-3483845674883.5508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-14516023645.348127</v>
      </c>
      <c r="L3919" s="444">
        <f t="shared" ca="1" si="159"/>
        <v>-3498361698528.8989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-3498361698528.8989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-14576507077.203745</v>
      </c>
      <c r="L3920" s="444">
        <f t="shared" ca="1" si="159"/>
        <v>-3512938205606.1025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-3512938205606.1025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-14637242523.358761</v>
      </c>
      <c r="L3921" s="444">
        <f t="shared" ca="1" si="159"/>
        <v>-3527575448129.4614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-3527575448129.4614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-14698231033.872755</v>
      </c>
      <c r="L3922" s="444">
        <f t="shared" ca="1" si="159"/>
        <v>-3542273679163.334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-3542273679163.334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-14759473663.180559</v>
      </c>
      <c r="L3923" s="444">
        <f t="shared" ca="1" si="159"/>
        <v>-3557033152826.5146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-3557033152826.5146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-14820971470.110477</v>
      </c>
      <c r="L3924" s="444">
        <f t="shared" ca="1" si="159"/>
        <v>-3571854124296.625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-3571854124296.625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-14882725517.902601</v>
      </c>
      <c r="L3925" s="444">
        <f t="shared" ca="1" si="159"/>
        <v>-3586736849814.5278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-3586736849814.5278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-14944736874.2272</v>
      </c>
      <c r="L3926" s="444">
        <f t="shared" ca="1" si="159"/>
        <v>-3601681586688.7549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-3601681586688.7549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-15007006611.203146</v>
      </c>
      <c r="L3927" s="444">
        <f t="shared" ca="1" si="159"/>
        <v>-3616688593299.958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-3616688593299.958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-15069535805.416491</v>
      </c>
      <c r="L3928" s="444">
        <f t="shared" ca="1" si="159"/>
        <v>-3631758129105.3745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-3631758129105.3745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-15132325537.93906</v>
      </c>
      <c r="L3929" s="444">
        <f t="shared" ca="1" si="159"/>
        <v>-3646890454643.3135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-3646890454643.3135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-15195376894.347137</v>
      </c>
      <c r="L3930" s="444">
        <f t="shared" ca="1" si="159"/>
        <v>-3662085831537.6606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-3662085831537.6606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-15258690964.740252</v>
      </c>
      <c r="L3931" s="444">
        <f t="shared" ca="1" si="159"/>
        <v>-3677344522502.4009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-3677344522502.4009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-15322268843.760004</v>
      </c>
      <c r="L3932" s="444">
        <f t="shared" ca="1" si="159"/>
        <v>-3692666791346.1606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-3692666791346.1606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-15386111630.609003</v>
      </c>
      <c r="L3933" s="444">
        <f t="shared" ca="1" si="159"/>
        <v>-3708052902976.7695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-3708052902976.7695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-15450220429.06987</v>
      </c>
      <c r="L3934" s="444">
        <f t="shared" ca="1" si="159"/>
        <v>-3723503123405.8394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-3723503123405.8394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-15514596347.52433</v>
      </c>
      <c r="L3935" s="444">
        <f t="shared" ca="1" si="159"/>
        <v>-3739017719753.3638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-3739017719753.3638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-15579240498.972349</v>
      </c>
      <c r="L3936" s="444">
        <f t="shared" ca="1" si="159"/>
        <v>-3754596960252.3359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-3754596960252.3359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-15644154001.051399</v>
      </c>
      <c r="L3937" s="444">
        <f t="shared" ca="1" si="159"/>
        <v>-3770241114253.3872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-3770241114253.3872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-15709337976.055782</v>
      </c>
      <c r="L3938" s="444">
        <f t="shared" ca="1" si="159"/>
        <v>-3785950452229.4429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-3785950452229.4429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-15774793550.956009</v>
      </c>
      <c r="L3939" s="444">
        <f t="shared" ca="1" si="159"/>
        <v>-3801725245780.3989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-3801725245780.3989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-15840521857.418329</v>
      </c>
      <c r="L3940" s="444">
        <f t="shared" ca="1" si="159"/>
        <v>-3817565767637.8174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-3817565767637.8174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-15906524031.824242</v>
      </c>
      <c r="L3941" s="444">
        <f t="shared" ca="1" si="159"/>
        <v>-3833472291669.6416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-3833472291669.6416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-15972801215.290173</v>
      </c>
      <c r="L3942" s="444">
        <f t="shared" ca="1" si="159"/>
        <v>-3849445092884.9316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-3849445092884.9316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-16039354553.687212</v>
      </c>
      <c r="L3943" s="444">
        <f t="shared" ca="1" si="159"/>
        <v>-3865484447438.6187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-3865484447438.6187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-16106185197.660913</v>
      </c>
      <c r="L3944" s="444">
        <f t="shared" ca="1" si="159"/>
        <v>-3881590632636.2798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-3881590632636.2798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-16173294302.651165</v>
      </c>
      <c r="L3945" s="444">
        <f t="shared" ca="1" si="159"/>
        <v>-3897763926938.9312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-3897763926938.9312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-16240683028.912212</v>
      </c>
      <c r="L3946" s="444">
        <f t="shared" ca="1" si="159"/>
        <v>-3914004609967.8433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-3914004609967.8433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-16308352541.532679</v>
      </c>
      <c r="L3947" s="444">
        <f t="shared" ca="1" si="159"/>
        <v>-3930312962509.376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-3930312962509.376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-16376304010.455734</v>
      </c>
      <c r="L3948" s="444">
        <f t="shared" ca="1" si="159"/>
        <v>-3946689266519.8315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-3946689266519.8315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-16444538610.499298</v>
      </c>
      <c r="L3949" s="444">
        <f t="shared" ca="1" si="159"/>
        <v>-3963133805130.3311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-3963133805130.3311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-16513057521.376379</v>
      </c>
      <c r="L3950" s="444">
        <f t="shared" ca="1" si="159"/>
        <v>-3979646862651.7075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-3979646862651.7075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-16581861927.715448</v>
      </c>
      <c r="L3951" s="444">
        <f t="shared" ca="1" si="159"/>
        <v>-3996228724579.4229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-3996228724579.4229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-16650953019.080929</v>
      </c>
      <c r="L3952" s="444">
        <f t="shared" ca="1" si="159"/>
        <v>-4012879677598.5039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-4012879677598.5039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-16720331989.993767</v>
      </c>
      <c r="L3953" s="444">
        <f t="shared" ca="1" si="159"/>
        <v>-4029600009588.4976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-4029600009588.4976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-16790000039.952074</v>
      </c>
      <c r="L3954" s="444">
        <f t="shared" ca="1" si="159"/>
        <v>-4046390009628.4497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-4046390009628.4497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-16859958373.451876</v>
      </c>
      <c r="L3955" s="444">
        <f t="shared" ca="1" si="159"/>
        <v>-4063249968001.9014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-4063249968001.9014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-16930208200.007921</v>
      </c>
      <c r="L3956" s="444">
        <f t="shared" ca="1" si="159"/>
        <v>-4080180176201.9092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-4080180176201.9092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-17000750734.174622</v>
      </c>
      <c r="L3957" s="444">
        <f t="shared" ca="1" si="159"/>
        <v>-4097180926936.084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-4097180926936.084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-17071587195.567017</v>
      </c>
      <c r="L3958" s="444">
        <f t="shared" ca="1" si="159"/>
        <v>-4114252514131.6509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-4114252514131.6509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-17142718808.881878</v>
      </c>
      <c r="L3959" s="444">
        <f t="shared" ca="1" si="159"/>
        <v>-4131395232940.5327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-4131395232940.5327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-17214146803.918884</v>
      </c>
      <c r="L3960" s="444">
        <f t="shared" ca="1" si="159"/>
        <v>-4148609379744.4517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-4148609379744.4517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-17285872415.601883</v>
      </c>
      <c r="L3961" s="444">
        <f t="shared" ca="1" si="159"/>
        <v>-4165895252160.0537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-4165895252160.0537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-17357896884.000221</v>
      </c>
      <c r="L3962" s="444">
        <f t="shared" ca="1" si="159"/>
        <v>-4183253149044.0537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-4183253149044.0537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-17430221454.350224</v>
      </c>
      <c r="L3963" s="444">
        <f t="shared" ca="1" si="159"/>
        <v>-4200683370498.4038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-4200683370498.4038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-17502847377.076683</v>
      </c>
      <c r="L3964" s="444">
        <f t="shared" ca="1" si="159"/>
        <v>-4218186217875.4805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-4218186217875.4805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-17575775907.814503</v>
      </c>
      <c r="L3965" s="444">
        <f t="shared" ca="1" si="159"/>
        <v>-4235761993783.2949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-4235761993783.2949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-17649008307.430397</v>
      </c>
      <c r="L3966" s="444">
        <f t="shared" ca="1" si="159"/>
        <v>-4253411002090.7251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-4253411002090.7251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-17722545842.044689</v>
      </c>
      <c r="L3967" s="444">
        <f t="shared" ca="1" si="159"/>
        <v>-4271133547932.77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-4271133547932.77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-17796389783.053207</v>
      </c>
      <c r="L3968" s="444">
        <f t="shared" ca="1" si="159"/>
        <v>-4288929937715.8232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-4288929937715.8232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-17870541407.149261</v>
      </c>
      <c r="L3969" s="444">
        <f t="shared" ca="1" si="159"/>
        <v>-4306800479122.9727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-4306800479122.9727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-17945001996.345718</v>
      </c>
      <c r="L3970" s="444">
        <f t="shared" ca="1" si="159"/>
        <v>-4324745481119.3184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-4324745481119.3184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-18019772837.997158</v>
      </c>
      <c r="L3971" s="444">
        <f t="shared" ca="1" si="159"/>
        <v>-4342765253957.3154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-4342765253957.3154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-18094855224.822151</v>
      </c>
      <c r="L3972" s="444">
        <f t="shared" ca="1" si="159"/>
        <v>-4360860109182.1377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-4360860109182.1377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-18170250454.925575</v>
      </c>
      <c r="L3973" s="444">
        <f t="shared" ca="1" si="159"/>
        <v>-4379030359637.0635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-4379030359637.0635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-18245959831.821095</v>
      </c>
      <c r="L3974" s="444">
        <f t="shared" ca="1" si="159"/>
        <v>-4397276319468.8848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-4397276319468.8848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-18321984664.453686</v>
      </c>
      <c r="L3975" s="444">
        <f t="shared" ca="1" si="159"/>
        <v>-4415598304133.3389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-4415598304133.3389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-18398326267.222244</v>
      </c>
      <c r="L3976" s="444">
        <f t="shared" ca="1" si="159"/>
        <v>-4433996630400.5615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-4433996630400.5615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-18474985960.002338</v>
      </c>
      <c r="L3977" s="444">
        <f t="shared" ca="1" si="159"/>
        <v>-4452471616360.5635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-4452471616360.5635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-18551965068.169014</v>
      </c>
      <c r="L3978" s="444">
        <f t="shared" ca="1" si="159"/>
        <v>-4471023581428.7324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-4471023581428.7324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-18629264922.619717</v>
      </c>
      <c r="L3979" s="444">
        <f t="shared" ca="1" si="159"/>
        <v>-4489652846351.3525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-4489652846351.3525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-18706886859.797302</v>
      </c>
      <c r="L3980" s="444">
        <f t="shared" ca="1" si="159"/>
        <v>-4508359733211.1494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-4508359733211.1494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-18784832221.713123</v>
      </c>
      <c r="L3981" s="444">
        <f t="shared" ca="1" si="159"/>
        <v>-4527144565432.8623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-4527144565432.8623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-18863102355.970261</v>
      </c>
      <c r="L3982" s="444">
        <f t="shared" ca="1" si="159"/>
        <v>-4546007667788.833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-4546007667788.833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-18941698615.786804</v>
      </c>
      <c r="L3983" s="444">
        <f t="shared" ca="1" si="159"/>
        <v>-4564949366404.6201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-4564949366404.6201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-19020622360.019249</v>
      </c>
      <c r="L3984" s="444">
        <f t="shared" ca="1" si="159"/>
        <v>-4583969988764.6396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-4583969988764.6396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-19099874953.185997</v>
      </c>
      <c r="L3985" s="444">
        <f t="shared" ca="1" si="159"/>
        <v>-4603069863717.8252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-4603069863717.8252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-19179457765.490936</v>
      </c>
      <c r="L3986" s="444">
        <f t="shared" ca="1" si="159"/>
        <v>-4622249321483.3164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-4622249321483.3164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-19259372172.847153</v>
      </c>
      <c r="L3987" s="444">
        <f t="shared" ca="1" si="159"/>
        <v>-4641508693656.1631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-4641508693656.1631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-19339619556.900681</v>
      </c>
      <c r="L3988" s="444">
        <f t="shared" ca="1" si="159"/>
        <v>-4660848313213.0635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-4660848313213.0635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-19420201305.054432</v>
      </c>
      <c r="L3989" s="444">
        <f t="shared" ca="1" si="159"/>
        <v>-4680268514518.1182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-4680268514518.1182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-19501118810.492157</v>
      </c>
      <c r="L3990" s="444">
        <f t="shared" ca="1" si="159"/>
        <v>-4699769633328.6104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-4699769633328.6104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-19582373472.202541</v>
      </c>
      <c r="L3991" s="444">
        <f t="shared" ca="1" si="159"/>
        <v>-4719352006800.8125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-4719352006800.8125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-19663966695.003384</v>
      </c>
      <c r="L3992" s="444">
        <f t="shared" ca="1" si="159"/>
        <v>-4739015973495.8154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-4739015973495.8154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-19745899889.565899</v>
      </c>
      <c r="L3993" s="444">
        <f t="shared" ca="1" si="159"/>
        <v>-4758761873385.3809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-4758761873385.3809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-19828174472.439087</v>
      </c>
      <c r="L3994" s="444">
        <f t="shared" ca="1" si="159"/>
        <v>-4778590047857.8203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-4778590047857.8203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-19910791866.074249</v>
      </c>
      <c r="L3995" s="444">
        <f t="shared" ca="1" si="159"/>
        <v>-4798500839723.8945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-4798500839723.8945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-19993753498.84956</v>
      </c>
      <c r="L3996" s="444">
        <f t="shared" ca="1" si="159"/>
        <v>-4818494593222.7441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-4818494593222.7441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-20077060805.094769</v>
      </c>
      <c r="L3997" s="444">
        <f t="shared" ca="1" si="159"/>
        <v>-4838571654027.8389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-4838571654027.8389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-20160715225.115993</v>
      </c>
      <c r="L3998" s="444">
        <f t="shared" ca="1" si="159"/>
        <v>-4858732369252.9551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-4858732369252.9551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-20244718205.220646</v>
      </c>
      <c r="L3999" s="444">
        <f t="shared" ca="1" si="159"/>
        <v>-4878977087458.1758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-4878977087458.1758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-20329071197.742397</v>
      </c>
      <c r="L4000" s="444">
        <f t="shared" ca="1" si="159"/>
        <v>-4899306158655.918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-4899306158655.918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-20413775661.066326</v>
      </c>
      <c r="L4001" s="444">
        <f t="shared" ca="1" si="159"/>
        <v>-4919719934316.9844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-4919719934316.9844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-20498833059.654102</v>
      </c>
      <c r="L4002" s="444">
        <f t="shared" ca="1" si="159"/>
        <v>-4940218767376.6387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-4940218767376.6387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-20584244864.069328</v>
      </c>
      <c r="L4003" s="444">
        <f t="shared" ca="1" si="159"/>
        <v>-4960803012240.708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-4960803012240.708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-20670012551.002949</v>
      </c>
      <c r="L4004" s="444">
        <f t="shared" ca="1" si="159"/>
        <v>-4981473024791.7109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-4981473024791.7109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-20756137603.298794</v>
      </c>
      <c r="L4005" s="444">
        <f t="shared" ca="1" si="159"/>
        <v>-5002229162395.0098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-5002229162395.0098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-20842621509.979206</v>
      </c>
      <c r="L4006" s="444">
        <f t="shared" ca="1" si="159"/>
        <v>-5023071783904.9893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-5023071783904.9893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-20929465766.27079</v>
      </c>
      <c r="L4007" s="444">
        <f t="shared" ca="1" si="159"/>
        <v>-5044001249671.2598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-5044001249671.2598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-21016671873.630249</v>
      </c>
      <c r="L4008" s="444">
        <f t="shared" ca="1" si="159"/>
        <v>-5065017921544.8896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-5065017921544.8896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-21104241339.770374</v>
      </c>
      <c r="L4009" s="444">
        <f t="shared" ca="1" si="159"/>
        <v>-5086122162884.6602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-5086122162884.6602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-21192175678.686085</v>
      </c>
      <c r="L4010" s="444">
        <f t="shared" ca="1" si="159"/>
        <v>-5107314338563.3467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-5107314338563.3467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-21280476410.680611</v>
      </c>
      <c r="L4011" s="444">
        <f t="shared" ca="1" si="159"/>
        <v>-5128594814974.0273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-5128594814974.0273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-21369145062.391781</v>
      </c>
      <c r="L4012" s="444">
        <f t="shared" ca="1" si="159"/>
        <v>-5149963960036.4189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-5149963960036.4189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-21458183166.818413</v>
      </c>
      <c r="L4013" s="444">
        <f t="shared" ca="1" si="159"/>
        <v>-5171422143203.2373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-5171422143203.2373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-21547592263.346821</v>
      </c>
      <c r="L4014" s="444">
        <f t="shared" ca="1" si="159"/>
        <v>-5192969735466.584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-5192969735466.584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-21637373897.777431</v>
      </c>
      <c r="L4015" s="444">
        <f t="shared" ca="1" si="159"/>
        <v>-5214607109364.3613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-5214607109364.3613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-21727529622.351505</v>
      </c>
      <c r="L4016" s="444">
        <f t="shared" ca="1" si="159"/>
        <v>-5236334638986.7129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-5236334638986.7129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-21818060995.777969</v>
      </c>
      <c r="L4017" s="444">
        <f t="shared" ca="1" si="159"/>
        <v>-5258152699982.4912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-5258152699982.4912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-21908969583.26038</v>
      </c>
      <c r="L4018" s="444">
        <f t="shared" ca="1" si="159"/>
        <v>-5280061669565.752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-5280061669565.752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-22000256956.523968</v>
      </c>
      <c r="L4019" s="444">
        <f t="shared" ca="1" si="159"/>
        <v>-5302061926522.2764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-5302061926522.2764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-22091924693.842819</v>
      </c>
      <c r="L4020" s="444">
        <f t="shared" ca="1" si="159"/>
        <v>-5324153851216.1191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-5324153851216.1191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-22183974380.067162</v>
      </c>
      <c r="L4021" s="444">
        <f t="shared" ca="1" si="159"/>
        <v>-5346337825596.1865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-5346337825596.1865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-22276407606.650776</v>
      </c>
      <c r="L4022" s="444">
        <f t="shared" ca="1" si="159"/>
        <v>-5368614233202.8369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-5368614233202.8369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-22369225971.678486</v>
      </c>
      <c r="L4023" s="444">
        <f t="shared" ca="1" si="159"/>
        <v>-5390983459174.5156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-5390983459174.5156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-22462431079.893814</v>
      </c>
      <c r="L4024" s="444">
        <f t="shared" ca="1" si="159"/>
        <v>-5413445890254.4092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-5413445890254.4092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-22556024542.726704</v>
      </c>
      <c r="L4025" s="444">
        <f t="shared" ca="1" si="159"/>
        <v>-5436001914797.1357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-5436001914797.1357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-22650007978.3214</v>
      </c>
      <c r="L4026" s="444">
        <f t="shared" ca="1" si="159"/>
        <v>-5458651922775.457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-5458651922775.457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-22744383011.564404</v>
      </c>
      <c r="L4027" s="444">
        <f t="shared" ca="1" si="159"/>
        <v>-5481396305787.0215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-5481396305787.0215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-22839151274.112591</v>
      </c>
      <c r="L4028" s="444">
        <f t="shared" ca="1" si="159"/>
        <v>-5504235457061.1338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-5504235457061.1338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-22934314404.421391</v>
      </c>
      <c r="L4029" s="444">
        <f t="shared" ca="1" si="159"/>
        <v>-5527169771465.5557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-5527169771465.5557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-23029874047.773148</v>
      </c>
      <c r="L4030" s="444">
        <f t="shared" ca="1" si="159"/>
        <v>-5550199645513.3291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-5550199645513.3291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-23125831856.305538</v>
      </c>
      <c r="L4031" s="444">
        <f t="shared" ca="1" si="159"/>
        <v>-5573325477369.6348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-5573325477369.6348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-23222189489.040146</v>
      </c>
      <c r="L4032" s="444">
        <f t="shared" ca="1" si="159"/>
        <v>-5596547666858.6748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-5596547666858.6748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-23318948611.911144</v>
      </c>
      <c r="L4033" s="444">
        <f t="shared" ca="1" si="159"/>
        <v>-5619866615470.5859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-5619866615470.5859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-23416110897.794109</v>
      </c>
      <c r="L4034" s="444">
        <f t="shared" ca="1" si="159"/>
        <v>-5643282726368.3799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-5643282726368.3799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-23513678026.534916</v>
      </c>
      <c r="L4035" s="444">
        <f t="shared" ca="1" si="159"/>
        <v>-5666796404394.915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-5666796404394.915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-23611651684.978813</v>
      </c>
      <c r="L4036" s="444">
        <f t="shared" ca="1" si="159"/>
        <v>-5690408056079.8936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-5690408056079.8936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-23710033566.999557</v>
      </c>
      <c r="L4037" s="444">
        <f t="shared" ca="1" si="159"/>
        <v>-5714118089646.8936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-5714118089646.8936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-23808825373.528725</v>
      </c>
      <c r="L4038" s="444">
        <f t="shared" ca="1" si="159"/>
        <v>-5737926915020.4219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-5737926915020.4219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-23908028812.585091</v>
      </c>
      <c r="L4039" s="444">
        <f t="shared" ca="1" si="159"/>
        <v>-5761834943833.0068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-5761834943833.0068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-24007645599.304195</v>
      </c>
      <c r="L4040" s="444">
        <f t="shared" ca="1" si="159"/>
        <v>-5785842589432.3105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-5785842589432.3105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-24107677455.96796</v>
      </c>
      <c r="L4041" s="444">
        <f t="shared" ca="1" si="159"/>
        <v>-5809950266888.2783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-5809950266888.2783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-24208126112.034492</v>
      </c>
      <c r="L4042" s="444">
        <f t="shared" ca="1" si="159"/>
        <v>-5834158393000.3125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-5834158393000.3125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-24308993304.167969</v>
      </c>
      <c r="L4043" s="444">
        <f t="shared" ca="1" si="159"/>
        <v>-5858467386304.4805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-5858467386304.4805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-24410280776.268669</v>
      </c>
      <c r="L4044" s="444">
        <f t="shared" ca="1" si="159"/>
        <v>-5882877667080.749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-5882877667080.749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-24511990279.50312</v>
      </c>
      <c r="L4045" s="444">
        <f t="shared" ca="1" si="159"/>
        <v>-5907389657360.252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-5907389657360.252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-24614123572.334381</v>
      </c>
      <c r="L4046" s="444">
        <f t="shared" ca="1" si="159"/>
        <v>-5932003780932.5859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-5932003780932.5859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-24716682420.552441</v>
      </c>
      <c r="L4047" s="444">
        <f t="shared" ca="1" si="159"/>
        <v>-5956720463353.1387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-5956720463353.1387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-24819668597.304745</v>
      </c>
      <c r="L4048" s="444">
        <f t="shared" ca="1" si="159"/>
        <v>-5981540131950.4434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-5981540131950.4434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-24923083883.126846</v>
      </c>
      <c r="L4049" s="444">
        <f t="shared" ca="1" si="159"/>
        <v>-6006463215833.5703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-6006463215833.5703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-25026930065.973209</v>
      </c>
      <c r="L4050" s="444">
        <f t="shared" ca="1" si="159"/>
        <v>-6031490145899.5439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-6031490145899.5439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-25131208941.2481</v>
      </c>
      <c r="L4051" s="444">
        <f t="shared" ca="1" si="159"/>
        <v>-6056621354840.792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-6056621354840.792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-25235922311.836632</v>
      </c>
      <c r="L4052" s="444">
        <f t="shared" ca="1" si="159"/>
        <v>-6081857277152.6289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-6081857277152.6289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-25341071988.135952</v>
      </c>
      <c r="L4053" s="444">
        <f t="shared" ca="1" si="159"/>
        <v>-6107198349140.7646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-6107198349140.7646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-25446659788.086517</v>
      </c>
      <c r="L4054" s="444">
        <f t="shared" ca="1" si="159"/>
        <v>-6132645008928.8516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-6132645008928.8516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-25552687537.203548</v>
      </c>
      <c r="L4055" s="444">
        <f t="shared" ca="1" si="159"/>
        <v>-6158197696466.0547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-6158197696466.0547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-25659157068.608562</v>
      </c>
      <c r="L4056" s="444">
        <f t="shared" ca="1" si="159"/>
        <v>-6183856853534.6631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-6183856853534.6631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-25766070223.061096</v>
      </c>
      <c r="L4057" s="444">
        <f t="shared" ca="1" si="159"/>
        <v>-6209622923757.7246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-6209622923757.7246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-25873428848.99052</v>
      </c>
      <c r="L4058" s="444">
        <f t="shared" ca="1" si="159"/>
        <v>-6235496352606.7148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-6235496352606.7148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-25981234802.527977</v>
      </c>
      <c r="L4059" s="444">
        <f t="shared" ca="1" si="159"/>
        <v>-6261477587409.2432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-6261477587409.2432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-26089489947.538513</v>
      </c>
      <c r="L4060" s="444">
        <f t="shared" ca="1" si="159"/>
        <v>-6287567077356.7813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-6287567077356.7813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-26198196155.653255</v>
      </c>
      <c r="L4061" s="444">
        <f t="shared" ca="1" si="159"/>
        <v>-6313765273512.4346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-6313765273512.4346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-26307355306.301811</v>
      </c>
      <c r="L4062" s="444">
        <f t="shared" ca="1" si="159"/>
        <v>-6340072628818.7363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-6340072628818.7363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-26416969286.744736</v>
      </c>
      <c r="L4063" s="444">
        <f t="shared" ca="1" si="159"/>
        <v>-6366489598105.4814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-6366489598105.4814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-26527039992.106171</v>
      </c>
      <c r="L4064" s="444">
        <f t="shared" ca="1" si="159"/>
        <v>-6393016638097.5879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-6393016638097.5879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-26637569325.406616</v>
      </c>
      <c r="L4065" s="444">
        <f t="shared" ca="1" si="159"/>
        <v>-6419654207422.9941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-6419654207422.9941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-26748559197.59581</v>
      </c>
      <c r="L4066" s="444">
        <f t="shared" ca="1" si="159"/>
        <v>-6446402766620.5898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-6446402766620.5898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-26860011527.585793</v>
      </c>
      <c r="L4067" s="444">
        <f t="shared" ca="1" si="159"/>
        <v>-6473262778148.1758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-6473262778148.1758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-26971928242.284065</v>
      </c>
      <c r="L4068" s="444">
        <f t="shared" ca="1" si="159"/>
        <v>-6500234706390.46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-6500234706390.46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-27084311276.626915</v>
      </c>
      <c r="L4069" s="444">
        <f t="shared" ca="1" si="159"/>
        <v>-6527319017667.0869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-6527319017667.0869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-27197162573.612862</v>
      </c>
      <c r="L4070" s="444">
        <f t="shared" ca="1" si="159"/>
        <v>-6554516180240.7002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-6554516180240.7002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-27310484084.33625</v>
      </c>
      <c r="L4071" s="444">
        <f t="shared" ca="1" si="159"/>
        <v>-6581826664325.0361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-6581826664325.0361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-27424277768.020985</v>
      </c>
      <c r="L4072" s="444">
        <f t="shared" ca="1" si="159"/>
        <v>-6609250942093.0566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-6609250942093.0566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-27538545592.054401</v>
      </c>
      <c r="L4073" s="444">
        <f t="shared" ca="1" si="159"/>
        <v>-6636789487685.1113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-6636789487685.1113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-27653289532.021297</v>
      </c>
      <c r="L4074" s="444">
        <f t="shared" ca="1" si="159"/>
        <v>-6664442777217.1328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-6664442777217.1328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-27768511571.738052</v>
      </c>
      <c r="L4075" s="444">
        <f t="shared" ca="1" si="159"/>
        <v>-6692211288788.8711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-6692211288788.8711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-27884213703.286961</v>
      </c>
      <c r="L4076" s="444">
        <f t="shared" ca="1" si="159"/>
        <v>-6720095502492.1582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-6720095502492.1582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-28000397927.050659</v>
      </c>
      <c r="L4077" s="444">
        <f t="shared" ca="1" si="159"/>
        <v>-6748095900419.209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-6748095900419.209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-28117066251.746704</v>
      </c>
      <c r="L4078" s="444">
        <f t="shared" ca="1" si="159"/>
        <v>-6776212966670.9561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-6776212966670.9561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-28234220694.462315</v>
      </c>
      <c r="L4079" s="444">
        <f t="shared" ca="1" si="159"/>
        <v>-6804447187365.418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-6804447187365.418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-28351863280.68924</v>
      </c>
      <c r="L4080" s="444">
        <f t="shared" ca="1" si="159"/>
        <v>-6832799050646.1074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-6832799050646.1074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-28469996044.35878</v>
      </c>
      <c r="L4081" s="444">
        <f t="shared" ca="1" si="159"/>
        <v>-6861269046690.4658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-6861269046690.4658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-28588621027.876938</v>
      </c>
      <c r="L4082" s="444">
        <f t="shared" ca="1" si="159"/>
        <v>-6889857667718.3428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-6889857667718.3428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-28707740282.15976</v>
      </c>
      <c r="L4083" s="444">
        <f t="shared" ca="1" si="159"/>
        <v>-6918565408000.5029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-6918565408000.5029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-28827355866.668762</v>
      </c>
      <c r="L4084" s="444">
        <f t="shared" ca="1" si="159"/>
        <v>-6947392763867.1719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-6947392763867.1719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-28947469849.446548</v>
      </c>
      <c r="L4085" s="444">
        <f t="shared" ca="1" si="159"/>
        <v>-6976340233716.6182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-6976340233716.6182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-29068084307.15258</v>
      </c>
      <c r="L4086" s="444">
        <f t="shared" ca="1" si="159"/>
        <v>-7005408318023.7705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-7005408318023.7705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-29189201325.099045</v>
      </c>
      <c r="L4087" s="444">
        <f t="shared" ca="1" si="159"/>
        <v>-7034597519348.8691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-7034597519348.8691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-29310822997.286949</v>
      </c>
      <c r="L4088" s="444">
        <f t="shared" ref="L4088:L4342" ca="1" si="164">I4088-J4088+K4088</f>
        <v>-7063908342346.1563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-7063908342346.1563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-29432951426.442318</v>
      </c>
      <c r="L4089" s="444">
        <f t="shared" ca="1" si="164"/>
        <v>-7093341293772.5986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-7093341293772.5986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-29555588724.052498</v>
      </c>
      <c r="L4090" s="444">
        <f t="shared" ca="1" si="164"/>
        <v>-7122896882496.6514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-7122896882496.6514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-29678737010.40271</v>
      </c>
      <c r="L4091" s="444">
        <f t="shared" ca="1" si="164"/>
        <v>-7152575619507.0537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-7152575619507.0537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-29802398414.612724</v>
      </c>
      <c r="L4092" s="444">
        <f t="shared" ca="1" si="164"/>
        <v>-7182378017921.666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-7182378017921.666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-29926575074.673607</v>
      </c>
      <c r="L4093" s="444">
        <f t="shared" ca="1" si="164"/>
        <v>-7212304592996.3398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-7212304592996.3398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-30051269137.484749</v>
      </c>
      <c r="L4094" s="444">
        <f t="shared" ca="1" si="164"/>
        <v>-7242355862133.8242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-7242355862133.8242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-30176482758.890934</v>
      </c>
      <c r="L4095" s="444">
        <f t="shared" ca="1" si="164"/>
        <v>-7272532344892.7148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-7272532344892.7148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-30302218103.719646</v>
      </c>
      <c r="L4096" s="444">
        <f t="shared" ca="1" si="164"/>
        <v>-7302834562996.4346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-7302834562996.4346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-30428477345.818478</v>
      </c>
      <c r="L4097" s="444">
        <f t="shared" ca="1" si="164"/>
        <v>-7333263040342.2529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-7333263040342.2529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-30555262668.09272</v>
      </c>
      <c r="L4098" s="444">
        <f t="shared" ca="1" si="164"/>
        <v>-7363818303010.3457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-7363818303010.3457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-30682576262.543106</v>
      </c>
      <c r="L4099" s="444">
        <f t="shared" ca="1" si="164"/>
        <v>-7394500879272.8887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-7394500879272.8887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-30810420330.303699</v>
      </c>
      <c r="L4100" s="444">
        <f t="shared" ca="1" si="164"/>
        <v>-7425311299603.1924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-7425311299603.1924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-30938797081.679962</v>
      </c>
      <c r="L4101" s="444">
        <f t="shared" ca="1" si="164"/>
        <v>-7456250096684.8721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-7456250096684.8721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-31067708736.18697</v>
      </c>
      <c r="L4102" s="444">
        <f t="shared" ca="1" si="164"/>
        <v>-7487317805421.0586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-7487317805421.0586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-31197157522.587742</v>
      </c>
      <c r="L4103" s="444">
        <f t="shared" ca="1" si="164"/>
        <v>-7518514962943.6465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-7518514962943.6465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-31327145678.931866</v>
      </c>
      <c r="L4104" s="444">
        <f t="shared" ca="1" si="164"/>
        <v>-7549842108622.5781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-7549842108622.5781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-31457675452.594074</v>
      </c>
      <c r="L4105" s="444">
        <f t="shared" ca="1" si="164"/>
        <v>-7581299784075.1719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-7581299784075.1719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-31588749100.313213</v>
      </c>
      <c r="L4106" s="444">
        <f t="shared" ca="1" si="164"/>
        <v>-7612888533175.4854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-7612888533175.4854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-31720368888.231194</v>
      </c>
      <c r="L4107" s="444">
        <f t="shared" ca="1" si="164"/>
        <v>-7644608902063.7168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-7644608902063.7168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-31852537091.932152</v>
      </c>
      <c r="L4108" s="444">
        <f t="shared" ca="1" si="164"/>
        <v>-7676461439155.6494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-7676461439155.6494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-31985255996.481869</v>
      </c>
      <c r="L4109" s="444">
        <f t="shared" ca="1" si="164"/>
        <v>-7708446695152.1309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-7708446695152.1309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-32118527896.467216</v>
      </c>
      <c r="L4110" s="444">
        <f t="shared" ca="1" si="164"/>
        <v>-7740565223048.5977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-7740565223048.5977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-32252355096.035828</v>
      </c>
      <c r="L4111" s="444">
        <f t="shared" ca="1" si="164"/>
        <v>-7772817578144.6338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-7772817578144.6338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-32386739908.935974</v>
      </c>
      <c r="L4112" s="444">
        <f t="shared" ca="1" si="164"/>
        <v>-7805204318053.5693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-7805204318053.5693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-32521684658.556538</v>
      </c>
      <c r="L4113" s="444">
        <f t="shared" ca="1" si="164"/>
        <v>-7837726002712.126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-7837726002712.126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-32657191677.96719</v>
      </c>
      <c r="L4114" s="444">
        <f t="shared" ca="1" si="164"/>
        <v>-7870383194390.0928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-7870383194390.0928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-32793263309.958725</v>
      </c>
      <c r="L4115" s="444">
        <f t="shared" ca="1" si="164"/>
        <v>-7903176457700.0518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-7903176457700.0518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-32929901907.083549</v>
      </c>
      <c r="L4116" s="444">
        <f t="shared" ca="1" si="164"/>
        <v>-7936106359607.1357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-7936106359607.1357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-33067109831.696396</v>
      </c>
      <c r="L4117" s="444">
        <f t="shared" ca="1" si="164"/>
        <v>-7969173469438.832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-7969173469438.832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-33204889455.995132</v>
      </c>
      <c r="L4118" s="444">
        <f t="shared" ca="1" si="164"/>
        <v>-8002378358894.8271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-8002378358894.8271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-33343243162.061779</v>
      </c>
      <c r="L4119" s="444">
        <f t="shared" ca="1" si="164"/>
        <v>-8035721602056.8887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-8035721602056.8887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-33482173341.903698</v>
      </c>
      <c r="L4120" s="444">
        <f t="shared" ca="1" si="164"/>
        <v>-8069203775398.792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-8069203775398.792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-33621682397.494965</v>
      </c>
      <c r="L4121" s="444">
        <f t="shared" ca="1" si="164"/>
        <v>-8102825457796.2871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-8102825457796.2871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-33761772740.81786</v>
      </c>
      <c r="L4122" s="444">
        <f t="shared" ca="1" si="164"/>
        <v>-8136587230537.1045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-8136587230537.1045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-33902446793.904606</v>
      </c>
      <c r="L4123" s="444">
        <f t="shared" ca="1" si="164"/>
        <v>-8170489677331.0088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-8170489677331.0088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-34043706988.879204</v>
      </c>
      <c r="L4124" s="444">
        <f t="shared" ca="1" si="164"/>
        <v>-8204533384319.8877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-8204533384319.8877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-34185555767.999535</v>
      </c>
      <c r="L4125" s="444">
        <f t="shared" ca="1" si="164"/>
        <v>-8238718940087.8877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-8238718940087.8877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-34327995583.699532</v>
      </c>
      <c r="L4126" s="444">
        <f t="shared" ca="1" si="164"/>
        <v>-8273046935671.5869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-8273046935671.5869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-34471028898.631615</v>
      </c>
      <c r="L4127" s="444">
        <f t="shared" ca="1" si="164"/>
        <v>-8307517964570.2188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-8307517964570.2188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-34614658185.709244</v>
      </c>
      <c r="L4128" s="444">
        <f t="shared" ca="1" si="164"/>
        <v>-8342132622755.9277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-8342132622755.9277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-34758885928.149696</v>
      </c>
      <c r="L4129" s="444">
        <f t="shared" ca="1" si="164"/>
        <v>-8376891508684.0771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-8376891508684.0771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-34903714619.516991</v>
      </c>
      <c r="L4130" s="444">
        <f t="shared" ca="1" si="164"/>
        <v>-8411795223303.5938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-8411795223303.5938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-35049146763.764977</v>
      </c>
      <c r="L4131" s="444">
        <f t="shared" ca="1" si="164"/>
        <v>-8446844370067.3584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-8446844370067.3584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-35195184875.280655</v>
      </c>
      <c r="L4132" s="444">
        <f t="shared" ca="1" si="164"/>
        <v>-8482039554942.6387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-8482039554942.6387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-35341831478.927658</v>
      </c>
      <c r="L4133" s="444">
        <f t="shared" ca="1" si="164"/>
        <v>-8517381386421.5664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-8517381386421.5664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-35489089110.089859</v>
      </c>
      <c r="L4134" s="444">
        <f t="shared" ca="1" si="164"/>
        <v>-8552870475531.6563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-8552870475531.6563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-35636960314.715233</v>
      </c>
      <c r="L4135" s="444">
        <f t="shared" ca="1" si="164"/>
        <v>-8588507435846.3711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-8588507435846.3711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-35785447649.359879</v>
      </c>
      <c r="L4136" s="444">
        <f t="shared" ca="1" si="164"/>
        <v>-8624292883495.7314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-8624292883495.7314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-35934553681.232208</v>
      </c>
      <c r="L4137" s="444">
        <f t="shared" ca="1" si="164"/>
        <v>-8660227437176.9639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-8660227437176.9639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-36084280988.23735</v>
      </c>
      <c r="L4138" s="444">
        <f t="shared" ca="1" si="164"/>
        <v>-8696311718165.2012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-8696311718165.2012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-36234632159.021675</v>
      </c>
      <c r="L4139" s="444">
        <f t="shared" ca="1" si="164"/>
        <v>-8732546350324.2227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-8732546350324.2227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-36385609793.017601</v>
      </c>
      <c r="L4140" s="444">
        <f t="shared" ca="1" si="164"/>
        <v>-8768931960117.2402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-8768931960117.2402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-36537216500.488503</v>
      </c>
      <c r="L4141" s="444">
        <f t="shared" ca="1" si="164"/>
        <v>-8805469176617.7285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-8805469176617.7285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-36689454902.573868</v>
      </c>
      <c r="L4142" s="444">
        <f t="shared" ca="1" si="164"/>
        <v>-8842158631520.3027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-8842158631520.3027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-36842327631.334595</v>
      </c>
      <c r="L4143" s="444">
        <f t="shared" ca="1" si="164"/>
        <v>-8879000959151.6367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-8879000959151.6367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-36995837329.798485</v>
      </c>
      <c r="L4144" s="444">
        <f t="shared" ca="1" si="164"/>
        <v>-8915996796481.4355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-8915996796481.4355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-37149986652.005981</v>
      </c>
      <c r="L4145" s="444">
        <f t="shared" ca="1" si="164"/>
        <v>-8953146783133.4414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-8953146783133.4414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-37304778263.056007</v>
      </c>
      <c r="L4146" s="444">
        <f t="shared" ca="1" si="164"/>
        <v>-8990451561396.498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-8990451561396.498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-37460214839.152077</v>
      </c>
      <c r="L4147" s="444">
        <f t="shared" ca="1" si="164"/>
        <v>-9027911776235.6504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-9027911776235.6504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-37616299067.648544</v>
      </c>
      <c r="L4148" s="444">
        <f t="shared" ca="1" si="164"/>
        <v>-9065528075303.2988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-9065528075303.2988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-37773033647.097076</v>
      </c>
      <c r="L4149" s="444">
        <f t="shared" ca="1" si="164"/>
        <v>-9103301108950.3965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-9103301108950.3965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-37930421287.29332</v>
      </c>
      <c r="L4150" s="444">
        <f t="shared" ca="1" si="164"/>
        <v>-9141231530237.6895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-9141231530237.6895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-38088464709.323708</v>
      </c>
      <c r="L4151" s="444">
        <f t="shared" ca="1" si="164"/>
        <v>-9179319994947.0137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-9179319994947.0137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-38247166645.612556</v>
      </c>
      <c r="L4152" s="444">
        <f t="shared" ca="1" si="164"/>
        <v>-9217567161592.627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-9217567161592.627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-38406529839.969276</v>
      </c>
      <c r="L4153" s="444">
        <f t="shared" ca="1" si="164"/>
        <v>-9255973691432.5957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-9255973691432.5957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-38566557047.635818</v>
      </c>
      <c r="L4154" s="444">
        <f t="shared" ca="1" si="164"/>
        <v>-9294540248480.2324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-9294540248480.2324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-38727251035.334305</v>
      </c>
      <c r="L4155" s="444">
        <f t="shared" ca="1" si="164"/>
        <v>-9333267499515.5664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-9333267499515.5664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-38888614581.314857</v>
      </c>
      <c r="L4156" s="444">
        <f t="shared" ca="1" si="164"/>
        <v>-9372156114096.8809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-9372156114096.8809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-39050650475.403671</v>
      </c>
      <c r="L4157" s="444">
        <f t="shared" ca="1" si="164"/>
        <v>-9411206764572.2852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-9411206764572.2852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-39213361519.051186</v>
      </c>
      <c r="L4158" s="444">
        <f t="shared" ca="1" si="164"/>
        <v>-9450420126091.3359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-9450420126091.3359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-39376750525.380569</v>
      </c>
      <c r="L4159" s="444">
        <f t="shared" ca="1" si="164"/>
        <v>-9489796876616.7168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-9489796876616.7168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-39540820319.23632</v>
      </c>
      <c r="L4160" s="444">
        <f t="shared" ca="1" si="164"/>
        <v>-9529337696935.9531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-9529337696935.9531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-39705573737.233139</v>
      </c>
      <c r="L4161" s="444">
        <f t="shared" ca="1" si="164"/>
        <v>-9569043270673.1855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-9569043270673.1855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-39871013627.804939</v>
      </c>
      <c r="L4162" s="444">
        <f t="shared" ca="1" si="164"/>
        <v>-9608914284300.9902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-9608914284300.9902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-40037142851.254128</v>
      </c>
      <c r="L4163" s="444">
        <f t="shared" ca="1" si="164"/>
        <v>-9648951427152.2441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-9648951427152.2441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-40203964279.801018</v>
      </c>
      <c r="L4164" s="444">
        <f t="shared" ca="1" si="164"/>
        <v>-9689155391432.0449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-9689155391432.0449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-40371480797.633522</v>
      </c>
      <c r="L4165" s="444">
        <f t="shared" ca="1" si="164"/>
        <v>-9729526872229.6777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-9729526872229.6777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-40539695300.956993</v>
      </c>
      <c r="L4166" s="444">
        <f t="shared" ca="1" si="164"/>
        <v>-9770066567530.6348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-9770066567530.6348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-40708610698.044312</v>
      </c>
      <c r="L4167" s="444">
        <f t="shared" ca="1" si="164"/>
        <v>-9810775178228.6797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-9810775178228.6797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-40878229909.286163</v>
      </c>
      <c r="L4168" s="444">
        <f t="shared" ca="1" si="164"/>
        <v>-9851653408137.9668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-9851653408137.9668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-41048555867.241531</v>
      </c>
      <c r="L4169" s="444">
        <f t="shared" ca="1" si="164"/>
        <v>-9892701964005.209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-9892701964005.209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-41219591516.68837</v>
      </c>
      <c r="L4170" s="444">
        <f t="shared" ca="1" si="164"/>
        <v>-9933921555521.8965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-9933921555521.8965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-41391339814.674568</v>
      </c>
      <c r="L4171" s="444">
        <f t="shared" ca="1" si="164"/>
        <v>-9975312895336.5703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-9975312895336.5703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-41563803730.569046</v>
      </c>
      <c r="L4172" s="444">
        <f t="shared" ca="1" si="164"/>
        <v>-10016876699067.139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-10016876699067.139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-41736986246.113075</v>
      </c>
      <c r="L4173" s="444">
        <f t="shared" ca="1" si="164"/>
        <v>-10058613685313.252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-10058613685313.252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-41910890355.471886</v>
      </c>
      <c r="L4174" s="444">
        <f t="shared" ca="1" si="164"/>
        <v>-10100524575668.725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-10100524575668.725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-42085519065.286354</v>
      </c>
      <c r="L4175" s="444">
        <f t="shared" ca="1" si="164"/>
        <v>-10142610094734.012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-10142610094734.012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-42260875394.725052</v>
      </c>
      <c r="L4176" s="444">
        <f t="shared" ca="1" si="164"/>
        <v>-10184870970128.736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-10184870970128.736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-42436962375.5364</v>
      </c>
      <c r="L4177" s="444">
        <f t="shared" ca="1" si="164"/>
        <v>-10227307932504.273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-10227307932504.273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-42613783052.101135</v>
      </c>
      <c r="L4178" s="444">
        <f t="shared" ca="1" si="164"/>
        <v>-10269921715556.375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-10269921715556.375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-42791340481.484894</v>
      </c>
      <c r="L4179" s="444">
        <f t="shared" ca="1" si="164"/>
        <v>-10312713056037.859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-10312713056037.859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-42969637733.491081</v>
      </c>
      <c r="L4180" s="444">
        <f t="shared" ca="1" si="164"/>
        <v>-10355682693771.35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-10355682693771.35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-43148677890.713959</v>
      </c>
      <c r="L4181" s="444">
        <f t="shared" ca="1" si="164"/>
        <v>-10398831371662.064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-10398831371662.064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-43328464048.591934</v>
      </c>
      <c r="L4182" s="444">
        <f t="shared" ca="1" si="164"/>
        <v>-10442159835710.656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-10442159835710.656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-43508999315.461067</v>
      </c>
      <c r="L4183" s="444">
        <f t="shared" ca="1" si="164"/>
        <v>-10485668835026.117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-10485668835026.117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-43690286812.608818</v>
      </c>
      <c r="L4184" s="444">
        <f t="shared" ca="1" si="164"/>
        <v>-10529359121838.727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-10529359121838.727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-43872329674.328026</v>
      </c>
      <c r="L4185" s="444">
        <f t="shared" ca="1" si="164"/>
        <v>-10573231451513.055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-10573231451513.055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-44055131047.971062</v>
      </c>
      <c r="L4186" s="444">
        <f t="shared" ca="1" si="164"/>
        <v>-10617286582561.025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-10617286582561.025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-44238694094.004272</v>
      </c>
      <c r="L4187" s="444">
        <f t="shared" ca="1" si="164"/>
        <v>-10661525276655.029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-10661525276655.029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-44423021986.062622</v>
      </c>
      <c r="L4188" s="444">
        <f t="shared" ca="1" si="164"/>
        <v>-10705948298641.092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-10705948298641.092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-44608117911.004547</v>
      </c>
      <c r="L4189" s="444">
        <f t="shared" ca="1" si="164"/>
        <v>-10750556416552.096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-10750556416552.096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-44793985068.967064</v>
      </c>
      <c r="L4190" s="444">
        <f t="shared" ca="1" si="164"/>
        <v>-10795350401621.063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-10795350401621.063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-44980626673.421097</v>
      </c>
      <c r="L4191" s="444">
        <f t="shared" ca="1" si="164"/>
        <v>-10840331028294.484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-10840331028294.484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-45168045951.22702</v>
      </c>
      <c r="L4192" s="444">
        <f t="shared" ca="1" si="164"/>
        <v>-10885499074245.711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-10885499074245.711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-45356246142.69046</v>
      </c>
      <c r="L4193" s="444">
        <f t="shared" ca="1" si="164"/>
        <v>-10930855320388.402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-10930855320388.402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-45545230501.61834</v>
      </c>
      <c r="L4194" s="444">
        <f t="shared" ca="1" si="164"/>
        <v>-10976400550890.021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-10976400550890.021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-45735002295.375092</v>
      </c>
      <c r="L4195" s="444">
        <f t="shared" ca="1" si="164"/>
        <v>-11022135553185.396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-11022135553185.396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-45925564804.939148</v>
      </c>
      <c r="L4196" s="444">
        <f t="shared" ca="1" si="164"/>
        <v>-11068061117990.336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-11068061117990.336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-46116921324.959732</v>
      </c>
      <c r="L4197" s="444">
        <f t="shared" ca="1" si="164"/>
        <v>-11114178039315.295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-11114178039315.295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-46309075163.813728</v>
      </c>
      <c r="L4198" s="444">
        <f t="shared" ca="1" si="164"/>
        <v>-11160487114479.109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-11160487114479.109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-46502029643.662956</v>
      </c>
      <c r="L4199" s="444">
        <f t="shared" ca="1" si="164"/>
        <v>-11206989144122.771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-11206989144122.771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-46695788100.511551</v>
      </c>
      <c r="L4200" s="444">
        <f t="shared" ca="1" si="164"/>
        <v>-11253684932223.283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-11253684932223.283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-46890353884.26368</v>
      </c>
      <c r="L4201" s="444">
        <f t="shared" ca="1" si="164"/>
        <v>-11300575286107.547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-11300575286107.547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-47085730358.781448</v>
      </c>
      <c r="L4202" s="444">
        <f t="shared" ca="1" si="164"/>
        <v>-11347661016466.328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-11347661016466.328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-47281920901.943031</v>
      </c>
      <c r="L4203" s="444">
        <f t="shared" ca="1" si="164"/>
        <v>-11394942937368.271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-11394942937368.271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-47478928905.701134</v>
      </c>
      <c r="L4204" s="444">
        <f t="shared" ca="1" si="164"/>
        <v>-11442421866273.973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-11442421866273.973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-47676757776.141556</v>
      </c>
      <c r="L4205" s="444">
        <f t="shared" ca="1" si="164"/>
        <v>-11490098624050.113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-11490098624050.113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-47875410933.542137</v>
      </c>
      <c r="L4206" s="444">
        <f t="shared" ca="1" si="164"/>
        <v>-11537974034983.656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-11537974034983.656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-48074891812.4319</v>
      </c>
      <c r="L4207" s="444">
        <f t="shared" ca="1" si="164"/>
        <v>-11586048926796.088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-11586048926796.088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-48275203861.650368</v>
      </c>
      <c r="L4208" s="444">
        <f t="shared" ca="1" si="164"/>
        <v>-11634324130657.738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-11634324130657.738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-48476350544.407242</v>
      </c>
      <c r="L4209" s="444">
        <f t="shared" ca="1" si="164"/>
        <v>-11682800481202.146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-11682800481202.146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-48678335338.342278</v>
      </c>
      <c r="L4210" s="444">
        <f t="shared" ca="1" si="164"/>
        <v>-11731478816540.488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-11731478816540.488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-48881161735.585365</v>
      </c>
      <c r="L4211" s="444">
        <f t="shared" ca="1" si="164"/>
        <v>-11780359978276.074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-11780359978276.074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-49084833242.816978</v>
      </c>
      <c r="L4212" s="444">
        <f t="shared" ca="1" si="164"/>
        <v>-11829444811518.891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-11829444811518.891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-49289353381.328712</v>
      </c>
      <c r="L4213" s="444">
        <f t="shared" ca="1" si="164"/>
        <v>-11878734164900.219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-11878734164900.219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-49494725687.084244</v>
      </c>
      <c r="L4214" s="444">
        <f t="shared" ca="1" si="164"/>
        <v>-11928228890587.303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-11928228890587.303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-49700953710.780426</v>
      </c>
      <c r="L4215" s="444">
        <f t="shared" ca="1" si="164"/>
        <v>-11977929844298.084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-11977929844298.084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-49908041017.908684</v>
      </c>
      <c r="L4216" s="444">
        <f t="shared" ca="1" si="164"/>
        <v>-12027837885315.992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-12027837885315.992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-50115991188.816635</v>
      </c>
      <c r="L4217" s="444">
        <f t="shared" ca="1" si="164"/>
        <v>-12077953876504.809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-12077953876504.809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-50324807818.770035</v>
      </c>
      <c r="L4218" s="444">
        <f t="shared" ca="1" si="164"/>
        <v>-12128278684323.578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-12128278684323.578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-50534494518.014908</v>
      </c>
      <c r="L4219" s="444">
        <f t="shared" ca="1" si="164"/>
        <v>-12178813178841.594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-12178813178841.594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-50745054911.839973</v>
      </c>
      <c r="L4220" s="444">
        <f t="shared" ca="1" si="164"/>
        <v>-12229558233753.434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-12229558233753.434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-50956492640.639305</v>
      </c>
      <c r="L4221" s="444">
        <f t="shared" ca="1" si="164"/>
        <v>-12280514726394.072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-12280514726394.072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-51168811359.975304</v>
      </c>
      <c r="L4222" s="444">
        <f t="shared" ca="1" si="164"/>
        <v>-12331683537754.047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-12331683537754.047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-51382014740.641861</v>
      </c>
      <c r="L4223" s="444">
        <f t="shared" ca="1" si="164"/>
        <v>-12383065552494.689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-12383065552494.689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-51596106468.727875</v>
      </c>
      <c r="L4224" s="444">
        <f t="shared" ca="1" si="164"/>
        <v>-12434661658963.418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-12434661658963.418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-51811090245.680908</v>
      </c>
      <c r="L4225" s="444">
        <f t="shared" ca="1" si="164"/>
        <v>-12486472749209.1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-12486472749209.1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-52026969788.371246</v>
      </c>
      <c r="L4226" s="444">
        <f t="shared" ca="1" si="164"/>
        <v>-12538499718997.471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-12538499718997.471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-52243748829.156128</v>
      </c>
      <c r="L4227" s="444">
        <f t="shared" ca="1" si="164"/>
        <v>-12590743467826.627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-12590743467826.627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-52461431115.944275</v>
      </c>
      <c r="L4228" s="444">
        <f t="shared" ca="1" si="164"/>
        <v>-12643204898942.57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-12643204898942.57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-52680020412.260712</v>
      </c>
      <c r="L4229" s="444">
        <f t="shared" ca="1" si="164"/>
        <v>-12695884919354.83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-12695884919354.83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-52899520497.31179</v>
      </c>
      <c r="L4230" s="444">
        <f t="shared" ca="1" si="164"/>
        <v>-12748784439852.143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-12748784439852.143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-53119935166.050591</v>
      </c>
      <c r="L4231" s="444">
        <f t="shared" ca="1" si="164"/>
        <v>-12801904375018.193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-12801904375018.193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-53341268229.24247</v>
      </c>
      <c r="L4232" s="444">
        <f t="shared" ca="1" si="164"/>
        <v>-12855245643247.436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-12855245643247.436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-53563523513.530983</v>
      </c>
      <c r="L4233" s="444">
        <f t="shared" ca="1" si="164"/>
        <v>-12908809166760.967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-12908809166760.967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-53786704861.504028</v>
      </c>
      <c r="L4234" s="444">
        <f t="shared" ca="1" si="164"/>
        <v>-12962595871622.471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-12962595871622.471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-54010816131.760292</v>
      </c>
      <c r="L4235" s="444">
        <f t="shared" ca="1" si="164"/>
        <v>-13016606687754.23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-13016606687754.23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-54235861198.97596</v>
      </c>
      <c r="L4236" s="444">
        <f t="shared" ca="1" si="164"/>
        <v>-13070842548953.207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-13070842548953.207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-54461843953.971695</v>
      </c>
      <c r="L4237" s="444">
        <f t="shared" ca="1" si="164"/>
        <v>-13125304392907.18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-13125304392907.18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-54688768303.779915</v>
      </c>
      <c r="L4238" s="444">
        <f t="shared" ca="1" si="164"/>
        <v>-13179993161210.959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-13179993161210.959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-54916638171.712326</v>
      </c>
      <c r="L4239" s="444">
        <f t="shared" ca="1" si="164"/>
        <v>-13234909799382.672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-13234909799382.672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-55145457497.427795</v>
      </c>
      <c r="L4240" s="444">
        <f t="shared" ca="1" si="164"/>
        <v>-13290055256880.1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-13290055256880.1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-55375230237.000412</v>
      </c>
      <c r="L4241" s="444">
        <f t="shared" ca="1" si="164"/>
        <v>-13345430487117.1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-13345430487117.1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-55605960362.987915</v>
      </c>
      <c r="L4242" s="444">
        <f t="shared" ca="1" si="164"/>
        <v>-13401036447480.088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-13401036447480.088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-55837651864.500366</v>
      </c>
      <c r="L4243" s="444">
        <f t="shared" ca="1" si="164"/>
        <v>-13456874099344.588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-13456874099344.588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-56070308747.269112</v>
      </c>
      <c r="L4244" s="444">
        <f t="shared" ca="1" si="164"/>
        <v>-13512944408091.857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-13512944408091.857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-56303935033.716072</v>
      </c>
      <c r="L4245" s="444">
        <f t="shared" ca="1" si="164"/>
        <v>-13569248343125.574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-13569248343125.574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-56538534763.023224</v>
      </c>
      <c r="L4246" s="444">
        <f t="shared" ca="1" si="164"/>
        <v>-13625786877888.598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-13625786877888.598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-56774111991.202492</v>
      </c>
      <c r="L4247" s="444">
        <f t="shared" ca="1" si="164"/>
        <v>-13682560989879.801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-13682560989879.801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-57010670791.165833</v>
      </c>
      <c r="L4248" s="444">
        <f t="shared" ca="1" si="164"/>
        <v>-13739571660670.967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-13739571660670.967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-57248215252.795692</v>
      </c>
      <c r="L4249" s="444">
        <f t="shared" ca="1" si="164"/>
        <v>-13796819875923.762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-13796819875923.762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-57486749483.015671</v>
      </c>
      <c r="L4250" s="444">
        <f t="shared" ca="1" si="164"/>
        <v>-13854306625406.777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-13854306625406.777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-57726277605.861572</v>
      </c>
      <c r="L4251" s="444">
        <f t="shared" ca="1" si="164"/>
        <v>-13912032903012.639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-13912032903012.639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-57966803762.552658</v>
      </c>
      <c r="L4252" s="444">
        <f t="shared" ca="1" si="164"/>
        <v>-13969999706775.191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-13969999706775.191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-58208332111.563301</v>
      </c>
      <c r="L4253" s="444">
        <f t="shared" ca="1" si="164"/>
        <v>-14028208038886.754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-14028208038886.754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-58450866828.694809</v>
      </c>
      <c r="L4254" s="444">
        <f t="shared" ca="1" si="164"/>
        <v>-14086658905715.449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-14086658905715.449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-58694412107.147705</v>
      </c>
      <c r="L4255" s="444">
        <f t="shared" ca="1" si="164"/>
        <v>-14145353317822.598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-14145353317822.598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-58938972157.594147</v>
      </c>
      <c r="L4256" s="444">
        <f t="shared" ca="1" si="164"/>
        <v>-14204292289980.191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-14204292289980.191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-59184551208.250793</v>
      </c>
      <c r="L4257" s="444">
        <f t="shared" ca="1" si="164"/>
        <v>-14263476841188.441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-14263476841188.441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-59431153504.951843</v>
      </c>
      <c r="L4258" s="444">
        <f t="shared" ca="1" si="164"/>
        <v>-14322907994693.393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-14322907994693.393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-59678783311.222473</v>
      </c>
      <c r="L4259" s="444">
        <f t="shared" ca="1" si="164"/>
        <v>-14382586778004.615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-14382586778004.615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-59927444908.352554</v>
      </c>
      <c r="L4260" s="444">
        <f t="shared" ca="1" si="164"/>
        <v>-14442514222912.969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-14442514222912.969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-60177142595.470703</v>
      </c>
      <c r="L4261" s="444">
        <f t="shared" ca="1" si="164"/>
        <v>-14502691365508.439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-14502691365508.439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-60427880689.6185</v>
      </c>
      <c r="L4262" s="444">
        <f t="shared" ca="1" si="164"/>
        <v>-14563119246198.059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-14563119246198.059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-60679663525.825241</v>
      </c>
      <c r="L4263" s="444">
        <f t="shared" ca="1" si="164"/>
        <v>-14623798909723.885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-14623798909723.885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-60932495457.182854</v>
      </c>
      <c r="L4264" s="444">
        <f t="shared" ca="1" si="164"/>
        <v>-14684731405181.068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-14684731405181.068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-61186380854.921112</v>
      </c>
      <c r="L4265" s="444">
        <f t="shared" ca="1" si="164"/>
        <v>-14745917786035.99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-14745917786035.99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-61441324108.483292</v>
      </c>
      <c r="L4266" s="444">
        <f t="shared" ca="1" si="164"/>
        <v>-14807359110144.473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-14807359110144.473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-61697329625.601959</v>
      </c>
      <c r="L4267" s="444">
        <f t="shared" ca="1" si="164"/>
        <v>-14869056439770.074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-14869056439770.074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-61954401832.375305</v>
      </c>
      <c r="L4268" s="444">
        <f t="shared" ca="1" si="164"/>
        <v>-14931010841602.449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-14931010841602.449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-62212545173.343536</v>
      </c>
      <c r="L4269" s="444">
        <f t="shared" ca="1" si="164"/>
        <v>-14993223386775.793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-14993223386775.793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-62471764111.565804</v>
      </c>
      <c r="L4270" s="444">
        <f t="shared" ca="1" si="164"/>
        <v>-15055695150887.359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-15055695150887.359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-62732063128.697334</v>
      </c>
      <c r="L4271" s="444">
        <f t="shared" ca="1" si="164"/>
        <v>-15118427214016.057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-15118427214016.057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-62993446725.066895</v>
      </c>
      <c r="L4272" s="444">
        <f t="shared" ca="1" si="164"/>
        <v>-15181420660741.123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-15181420660741.123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-63255919419.754684</v>
      </c>
      <c r="L4273" s="444">
        <f t="shared" ca="1" si="164"/>
        <v>-15244676580160.877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-15244676580160.877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-63519485750.670326</v>
      </c>
      <c r="L4274" s="444">
        <f t="shared" ca="1" si="164"/>
        <v>-15308196065911.547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-15308196065911.547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-63784150274.631454</v>
      </c>
      <c r="L4275" s="444">
        <f t="shared" ca="1" si="164"/>
        <v>-15371980216186.178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-15371980216186.178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-64049917567.442406</v>
      </c>
      <c r="L4276" s="444">
        <f t="shared" ca="1" si="164"/>
        <v>-15436030133753.621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-15436030133753.621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-64316792223.973419</v>
      </c>
      <c r="L4277" s="444">
        <f t="shared" ca="1" si="164"/>
        <v>-15500346925977.594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-15500346925977.594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-64584778858.239967</v>
      </c>
      <c r="L4278" s="444">
        <f t="shared" ca="1" si="164"/>
        <v>-15564931704835.834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-15564931704835.834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-64853882103.482643</v>
      </c>
      <c r="L4279" s="444">
        <f t="shared" ca="1" si="164"/>
        <v>-15629785586939.316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-15629785586939.316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-65124106612.247162</v>
      </c>
      <c r="L4280" s="444">
        <f t="shared" ca="1" si="164"/>
        <v>-15694909693551.564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-15694909693551.564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-65395457056.464851</v>
      </c>
      <c r="L4281" s="444">
        <f t="shared" ca="1" si="164"/>
        <v>-15760305150608.029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-15760305150608.029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-65667938127.533447</v>
      </c>
      <c r="L4282" s="444">
        <f t="shared" ca="1" si="164"/>
        <v>-15825973088735.563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-15825973088735.563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-65941554536.398178</v>
      </c>
      <c r="L4283" s="444">
        <f t="shared" ca="1" si="164"/>
        <v>-15891914643271.961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-15891914643271.961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-66216311013.633163</v>
      </c>
      <c r="L4284" s="444">
        <f t="shared" ca="1" si="164"/>
        <v>-15958130954285.594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-15958130954285.594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-66492212309.523308</v>
      </c>
      <c r="L4285" s="444">
        <f t="shared" ca="1" si="164"/>
        <v>-16024623166595.117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-16024623166595.117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-66769263194.146309</v>
      </c>
      <c r="L4286" s="444">
        <f t="shared" ca="1" si="164"/>
        <v>-16091392429789.264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-16091392429789.264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-67047468457.455261</v>
      </c>
      <c r="L4287" s="444">
        <f t="shared" ca="1" si="164"/>
        <v>-16158439898246.719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-16158439898246.719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-67326832909.361328</v>
      </c>
      <c r="L4288" s="444">
        <f t="shared" ca="1" si="164"/>
        <v>-16225766731156.08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-16225766731156.08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-67607361379.817001</v>
      </c>
      <c r="L4289" s="444">
        <f t="shared" ca="1" si="164"/>
        <v>-16293374092535.896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-16293374092535.896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-67889058718.899567</v>
      </c>
      <c r="L4290" s="444">
        <f t="shared" ca="1" si="164"/>
        <v>-16361263151254.797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-16361263151254.797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-68171929796.894989</v>
      </c>
      <c r="L4291" s="444">
        <f t="shared" ca="1" si="164"/>
        <v>-16429435081051.691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-16429435081051.691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-68455979504.38205</v>
      </c>
      <c r="L4292" s="444">
        <f t="shared" ca="1" si="164"/>
        <v>-16497891060556.074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-16497891060556.074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-68741212752.316971</v>
      </c>
      <c r="L4293" s="444">
        <f t="shared" ca="1" si="164"/>
        <v>-16566632273308.391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-16566632273308.391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-69027634472.118301</v>
      </c>
      <c r="L4294" s="444">
        <f t="shared" ca="1" si="164"/>
        <v>-16635659907780.51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-16635659907780.51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-69315249615.752136</v>
      </c>
      <c r="L4295" s="444">
        <f t="shared" ca="1" si="164"/>
        <v>-16704975157396.262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-16704975157396.262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-69604063155.817749</v>
      </c>
      <c r="L4296" s="444">
        <f t="shared" ca="1" si="164"/>
        <v>-16774579220552.08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-16774579220552.08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-69894080085.633667</v>
      </c>
      <c r="L4297" s="444">
        <f t="shared" ca="1" si="164"/>
        <v>-16844473300637.713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-16844473300637.713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-70185305419.323807</v>
      </c>
      <c r="L4298" s="444">
        <f t="shared" ca="1" si="164"/>
        <v>-16914658606057.037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-16914658606057.037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-70477744191.904327</v>
      </c>
      <c r="L4299" s="444">
        <f t="shared" ca="1" si="164"/>
        <v>-16985136350248.941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-16985136350248.941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-70771401459.370575</v>
      </c>
      <c r="L4300" s="444">
        <f t="shared" ca="1" si="164"/>
        <v>-17055907751708.313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-17055907751708.313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-71066282298.784637</v>
      </c>
      <c r="L4301" s="444">
        <f t="shared" ca="1" si="164"/>
        <v>-17126974034007.098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-17126974034007.098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-71362391808.3629</v>
      </c>
      <c r="L4302" s="444">
        <f t="shared" ca="1" si="164"/>
        <v>-17198336425815.461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-17198336425815.461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-71659735107.564423</v>
      </c>
      <c r="L4303" s="444">
        <f t="shared" ca="1" si="164"/>
        <v>-17269996160923.025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-17269996160923.025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-71958317337.179276</v>
      </c>
      <c r="L4304" s="444">
        <f t="shared" ca="1" si="164"/>
        <v>-17341954478260.205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-17341954478260.205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-72258143659.417526</v>
      </c>
      <c r="L4305" s="444">
        <f t="shared" ca="1" si="164"/>
        <v>-17414212621919.623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-17414212621919.623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-72559219257.998444</v>
      </c>
      <c r="L4306" s="444">
        <f t="shared" ca="1" si="164"/>
        <v>-17486771841177.621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-17486771841177.621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-72861549338.240082</v>
      </c>
      <c r="L4307" s="444">
        <f t="shared" ca="1" si="164"/>
        <v>-17559633390515.861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-17559633390515.861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-73165139127.149414</v>
      </c>
      <c r="L4308" s="444">
        <f t="shared" ca="1" si="164"/>
        <v>-17632798529643.012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-17632798529643.012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-73469993873.512543</v>
      </c>
      <c r="L4309" s="444">
        <f t="shared" ca="1" si="164"/>
        <v>-17706268523516.523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-17706268523516.523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-73776118847.985519</v>
      </c>
      <c r="L4310" s="444">
        <f t="shared" ca="1" si="164"/>
        <v>-17780044642364.508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-17780044642364.508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-74083519343.185455</v>
      </c>
      <c r="L4311" s="444">
        <f t="shared" ca="1" si="164"/>
        <v>-17854128161707.691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-17854128161707.691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-74392200673.782043</v>
      </c>
      <c r="L4312" s="444">
        <f t="shared" ca="1" si="164"/>
        <v>-17928520362381.473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-17928520362381.473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-74702168176.589462</v>
      </c>
      <c r="L4313" s="444">
        <f t="shared" ca="1" si="164"/>
        <v>-18003222530558.063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-18003222530558.063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-75013427210.6586</v>
      </c>
      <c r="L4314" s="444">
        <f t="shared" ca="1" si="164"/>
        <v>-18078235957768.723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-18078235957768.723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-75325983157.369675</v>
      </c>
      <c r="L4315" s="444">
        <f t="shared" ca="1" si="164"/>
        <v>-18153561940926.094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-18153561940926.094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-75639841420.525391</v>
      </c>
      <c r="L4316" s="444">
        <f t="shared" ca="1" si="164"/>
        <v>-18229201782346.617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-18229201782346.617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-75955007426.444244</v>
      </c>
      <c r="L4317" s="444">
        <f t="shared" ca="1" si="164"/>
        <v>-18305156789773.063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-18305156789773.063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-76271486624.054428</v>
      </c>
      <c r="L4318" s="444">
        <f t="shared" ca="1" si="164"/>
        <v>-18381428276397.117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-18381428276397.117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-76589284484.987991</v>
      </c>
      <c r="L4319" s="444">
        <f t="shared" ca="1" si="164"/>
        <v>-18458017560882.105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-18458017560882.105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-76908406503.675446</v>
      </c>
      <c r="L4320" s="444">
        <f t="shared" ca="1" si="164"/>
        <v>-18534925967385.781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-18534925967385.781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-77228858197.44075</v>
      </c>
      <c r="L4321" s="444">
        <f t="shared" ca="1" si="164"/>
        <v>-18612154825583.223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-18612154825583.223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-77550645106.596756</v>
      </c>
      <c r="L4322" s="444">
        <f t="shared" ca="1" si="164"/>
        <v>-18689705470689.82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-18689705470689.82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-77873772794.540924</v>
      </c>
      <c r="L4323" s="444">
        <f t="shared" ca="1" si="164"/>
        <v>-18767579243484.359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-18767579243484.359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-78198246847.851501</v>
      </c>
      <c r="L4324" s="444">
        <f t="shared" ca="1" si="164"/>
        <v>-18845777490332.211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-18845777490332.211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-78524072876.384216</v>
      </c>
      <c r="L4325" s="444">
        <f t="shared" ca="1" si="164"/>
        <v>-18924301563208.594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-18924301563208.594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-78851256513.369141</v>
      </c>
      <c r="L4326" s="444">
        <f t="shared" ca="1" si="164"/>
        <v>-19003152819721.961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-19003152819721.961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-79179803415.508163</v>
      </c>
      <c r="L4327" s="444">
        <f t="shared" ca="1" si="164"/>
        <v>-19082332623137.469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-19082332623137.469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-79509719263.072784</v>
      </c>
      <c r="L4328" s="444">
        <f t="shared" ca="1" si="164"/>
        <v>-19161842342400.543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-19161842342400.543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-79841009760.002258</v>
      </c>
      <c r="L4329" s="444">
        <f t="shared" ca="1" si="164"/>
        <v>-19241683352160.547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-19241683352160.547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-80173680634.002274</v>
      </c>
      <c r="L4330" s="444">
        <f t="shared" ca="1" si="164"/>
        <v>-19321857032794.551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-19321857032794.551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-80507737636.643967</v>
      </c>
      <c r="L4331" s="444">
        <f t="shared" ca="1" si="164"/>
        <v>-19402364770431.195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-19402364770431.195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-80843186543.463318</v>
      </c>
      <c r="L4332" s="444">
        <f t="shared" ca="1" si="164"/>
        <v>-19483207956974.66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-19483207956974.66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-81180033154.061081</v>
      </c>
      <c r="L4333" s="444">
        <f t="shared" ca="1" si="164"/>
        <v>-19564387990128.723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-19564387990128.723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-81518283292.203003</v>
      </c>
      <c r="L4334" s="444">
        <f t="shared" ca="1" si="164"/>
        <v>-19645906273420.926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-19645906273420.926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-81857942805.920517</v>
      </c>
      <c r="L4335" s="444">
        <f t="shared" ca="1" si="164"/>
        <v>-19727764216226.848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-19727764216226.848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-82199017567.611862</v>
      </c>
      <c r="L4336" s="444">
        <f t="shared" ca="1" si="164"/>
        <v>-19809963233794.461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-19809963233794.461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-82541513474.143585</v>
      </c>
      <c r="L4337" s="444">
        <f t="shared" ca="1" si="164"/>
        <v>-19892504747268.605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-19892504747268.605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-82885436446.952515</v>
      </c>
      <c r="L4338" s="444">
        <f t="shared" ca="1" si="164"/>
        <v>-19975390183715.559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-19975390183715.559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-83230792432.148163</v>
      </c>
      <c r="L4339" s="444">
        <f t="shared" ca="1" si="164"/>
        <v>-20058620976147.707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-20058620976147.707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-83577587400.615448</v>
      </c>
      <c r="L4340" s="444">
        <f t="shared" ca="1" si="164"/>
        <v>-20142198563548.324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-20142198563548.324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-83925827348.118011</v>
      </c>
      <c r="L4341" s="444">
        <f t="shared" ca="1" si="164"/>
        <v>-20226124390896.441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-20226124390896.441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-84275518295.40184</v>
      </c>
      <c r="L4342" s="444">
        <f t="shared" ca="1" si="164"/>
        <v>-20310399909191.844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-20310399909191.844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-84626666288.299347</v>
      </c>
      <c r="L4343" s="444">
        <f t="shared" ref="L4343:L4597" ca="1" si="169">I4343-J4343+K4343</f>
        <v>-20395026575480.145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-20395026575480.145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-84979277397.833939</v>
      </c>
      <c r="L4344" s="444">
        <f t="shared" ca="1" si="169"/>
        <v>-20480005852877.977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-20480005852877.977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-85333357720.324905</v>
      </c>
      <c r="L4345" s="444">
        <f t="shared" ca="1" si="169"/>
        <v>-20565339210598.301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-20565339210598.301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-85688913377.49292</v>
      </c>
      <c r="L4346" s="444">
        <f t="shared" ca="1" si="169"/>
        <v>-20651028123975.793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-20651028123975.793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-86045950516.565796</v>
      </c>
      <c r="L4347" s="444">
        <f t="shared" ca="1" si="169"/>
        <v>-20737074074492.359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-20737074074492.359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-86404475310.384827</v>
      </c>
      <c r="L4348" s="444">
        <f t="shared" ca="1" si="169"/>
        <v>-20823478549802.746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-20823478549802.746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-86764493957.511444</v>
      </c>
      <c r="L4349" s="444">
        <f t="shared" ca="1" si="169"/>
        <v>-20910243043760.258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-20910243043760.258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-87126012682.334412</v>
      </c>
      <c r="L4350" s="444">
        <f t="shared" ca="1" si="169"/>
        <v>-20997369056442.594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-20997369056442.594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-87489037735.177475</v>
      </c>
      <c r="L4351" s="444">
        <f t="shared" ca="1" si="169"/>
        <v>-21084858094177.77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-21084858094177.77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-87853575392.407379</v>
      </c>
      <c r="L4352" s="444">
        <f t="shared" ca="1" si="169"/>
        <v>-21172711669570.176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-21172711669570.176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-88219631956.542404</v>
      </c>
      <c r="L4353" s="444">
        <f t="shared" ca="1" si="169"/>
        <v>-21260931301526.719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-21260931301526.719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-88587213756.361328</v>
      </c>
      <c r="L4354" s="444">
        <f t="shared" ca="1" si="169"/>
        <v>-21349518515283.078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-21349518515283.078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-88956327147.012817</v>
      </c>
      <c r="L4355" s="444">
        <f t="shared" ca="1" si="169"/>
        <v>-21438474842430.09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-21438474842430.09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-89326978510.125366</v>
      </c>
      <c r="L4356" s="444">
        <f t="shared" ca="1" si="169"/>
        <v>-21527801820940.215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-21527801820940.215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-89699174253.917557</v>
      </c>
      <c r="L4357" s="444">
        <f t="shared" ca="1" si="169"/>
        <v>-21617500995194.133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-21617500995194.133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-90072920813.308884</v>
      </c>
      <c r="L4358" s="444">
        <f t="shared" ca="1" si="169"/>
        <v>-21707573916007.441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-21707573916007.441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-90448224650.031006</v>
      </c>
      <c r="L4359" s="444">
        <f t="shared" ca="1" si="169"/>
        <v>-21798022140657.473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-21798022140657.473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-90825092252.739471</v>
      </c>
      <c r="L4360" s="444">
        <f t="shared" ca="1" si="169"/>
        <v>-21888847232910.211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-21888847232910.211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-91203530137.125885</v>
      </c>
      <c r="L4361" s="444">
        <f t="shared" ca="1" si="169"/>
        <v>-21980050763047.336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-21980050763047.336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-91583544846.030563</v>
      </c>
      <c r="L4362" s="444">
        <f t="shared" ca="1" si="169"/>
        <v>-22071634307893.367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-22071634307893.367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-91965142949.555695</v>
      </c>
      <c r="L4363" s="444">
        <f t="shared" ca="1" si="169"/>
        <v>-22163599450842.922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-22163599450842.922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-92348331045.178833</v>
      </c>
      <c r="L4364" s="444">
        <f t="shared" ca="1" si="169"/>
        <v>-22255947781888.102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-22255947781888.102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-92733115757.867096</v>
      </c>
      <c r="L4365" s="444">
        <f t="shared" ca="1" si="169"/>
        <v>-22348680897645.969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-22348680897645.969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-93119503740.191528</v>
      </c>
      <c r="L4366" s="444">
        <f t="shared" ca="1" si="169"/>
        <v>-22441800401386.16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-22441800401386.16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-93507501672.442337</v>
      </c>
      <c r="L4367" s="444">
        <f t="shared" ca="1" si="169"/>
        <v>-22535307903058.602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-22535307903058.602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-93897116262.744171</v>
      </c>
      <c r="L4368" s="444">
        <f t="shared" ca="1" si="169"/>
        <v>-22629205019321.348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-22629205019321.348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-94288354247.172287</v>
      </c>
      <c r="L4369" s="444">
        <f t="shared" ca="1" si="169"/>
        <v>-22723493373568.52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-22723493373568.52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-94681222389.868835</v>
      </c>
      <c r="L4370" s="444">
        <f t="shared" ca="1" si="169"/>
        <v>-22818174595958.387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-22818174595958.387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-95075727483.159943</v>
      </c>
      <c r="L4371" s="444">
        <f t="shared" ca="1" si="169"/>
        <v>-22913250323441.547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-22913250323441.547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-95471876347.673111</v>
      </c>
      <c r="L4372" s="444">
        <f t="shared" ca="1" si="169"/>
        <v>-23008722199789.219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-23008722199789.219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-95869675832.455078</v>
      </c>
      <c r="L4373" s="444">
        <f t="shared" ca="1" si="169"/>
        <v>-23104591875621.672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-23104591875621.672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-96269132815.090302</v>
      </c>
      <c r="L4374" s="444">
        <f t="shared" ca="1" si="169"/>
        <v>-23200861008436.762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-23200861008436.762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-96670254201.819839</v>
      </c>
      <c r="L4375" s="444">
        <f t="shared" ca="1" si="169"/>
        <v>-23297531262638.582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-23297531262638.582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-97073046927.660751</v>
      </c>
      <c r="L4376" s="444">
        <f t="shared" ca="1" si="169"/>
        <v>-23394604309566.242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-23394604309566.242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-97477517956.526001</v>
      </c>
      <c r="L4377" s="444">
        <f t="shared" ca="1" si="169"/>
        <v>-23492081827522.77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-23492081827522.77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-97883674281.344879</v>
      </c>
      <c r="L4378" s="444">
        <f t="shared" ca="1" si="169"/>
        <v>-23589965501804.113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-23589965501804.113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-98291522924.183807</v>
      </c>
      <c r="L4379" s="444">
        <f t="shared" ca="1" si="169"/>
        <v>-23688257024728.297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-23688257024728.297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-98701070936.367905</v>
      </c>
      <c r="L4380" s="444">
        <f t="shared" ca="1" si="169"/>
        <v>-23786958095664.664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-23786958095664.664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-99112325398.602768</v>
      </c>
      <c r="L4381" s="444">
        <f t="shared" ca="1" si="169"/>
        <v>-23886070421063.266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-23886070421063.266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-99525293421.096939</v>
      </c>
      <c r="L4382" s="444">
        <f t="shared" ca="1" si="169"/>
        <v>-23985595714484.363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-23985595714484.363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-99939982143.684845</v>
      </c>
      <c r="L4383" s="444">
        <f t="shared" ca="1" si="169"/>
        <v>-24085535696628.047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-24085535696628.047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-100356398735.9502</v>
      </c>
      <c r="L4384" s="444">
        <f t="shared" ca="1" si="169"/>
        <v>-24185892095363.996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-24185892095363.996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-100774550397.34998</v>
      </c>
      <c r="L4385" s="444">
        <f t="shared" ca="1" si="169"/>
        <v>-24286666645761.348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-24286666645761.348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-101194444357.33894</v>
      </c>
      <c r="L4386" s="444">
        <f t="shared" ca="1" si="169"/>
        <v>-24387861090118.688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-24387861090118.688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-101616087875.49454</v>
      </c>
      <c r="L4387" s="444">
        <f t="shared" ca="1" si="169"/>
        <v>-24489477177994.184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-24489477177994.184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-102039488241.64243</v>
      </c>
      <c r="L4388" s="444">
        <f t="shared" ca="1" si="169"/>
        <v>-24591516666235.824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-24591516666235.824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-102464652775.9826</v>
      </c>
      <c r="L4389" s="444">
        <f t="shared" ca="1" si="169"/>
        <v>-24693981319011.809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-24693981319011.809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-102891588829.21587</v>
      </c>
      <c r="L4390" s="444">
        <f t="shared" ca="1" si="169"/>
        <v>-24796872907841.023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-24796872907841.023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-103320303782.67093</v>
      </c>
      <c r="L4391" s="444">
        <f t="shared" ca="1" si="169"/>
        <v>-24900193211623.695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-24900193211623.695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-103750805048.43207</v>
      </c>
      <c r="L4392" s="444">
        <f t="shared" ca="1" si="169"/>
        <v>-25003944016672.129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-25003944016672.129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-104183100069.46721</v>
      </c>
      <c r="L4393" s="444">
        <f t="shared" ca="1" si="169"/>
        <v>-25108127116741.598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-25108127116741.598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-104617196319.75665</v>
      </c>
      <c r="L4394" s="444">
        <f t="shared" ca="1" si="169"/>
        <v>-25212744313061.355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-25212744313061.355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-105053101304.42232</v>
      </c>
      <c r="L4395" s="444">
        <f t="shared" ca="1" si="169"/>
        <v>-25317797414365.777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-25317797414365.777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-105490822559.85741</v>
      </c>
      <c r="L4396" s="444">
        <f t="shared" ca="1" si="169"/>
        <v>-25423288236925.633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-25423288236925.633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-105930367653.8568</v>
      </c>
      <c r="L4397" s="444">
        <f t="shared" ca="1" si="169"/>
        <v>-25529218604579.488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-25529218604579.488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-106371744185.74786</v>
      </c>
      <c r="L4398" s="444">
        <f t="shared" ca="1" si="169"/>
        <v>-25635590348765.234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-25635590348765.234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-106814959786.5218</v>
      </c>
      <c r="L4399" s="444">
        <f t="shared" ca="1" si="169"/>
        <v>-25742405308551.758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-25742405308551.758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-107260022118.96565</v>
      </c>
      <c r="L4400" s="444">
        <f t="shared" ca="1" si="169"/>
        <v>-25849665330670.723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-25849665330670.723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-107706938877.79468</v>
      </c>
      <c r="L4401" s="444">
        <f t="shared" ca="1" si="169"/>
        <v>-25957372269548.516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-25957372269548.516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-108155717789.78548</v>
      </c>
      <c r="L4402" s="444">
        <f t="shared" ca="1" si="169"/>
        <v>-26065527987338.301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-26065527987338.301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-108606366613.90959</v>
      </c>
      <c r="L4403" s="444">
        <f t="shared" ca="1" si="169"/>
        <v>-26174134353952.211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-26174134353952.211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-109058893141.46754</v>
      </c>
      <c r="L4404" s="444">
        <f t="shared" ca="1" si="169"/>
        <v>-26283193247093.68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-26283193247093.68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-109513305196.22366</v>
      </c>
      <c r="L4405" s="444">
        <f t="shared" ca="1" si="169"/>
        <v>-26392706552289.902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-26392706552289.902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-109969610634.54126</v>
      </c>
      <c r="L4406" s="444">
        <f t="shared" ca="1" si="169"/>
        <v>-26502676162924.445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-26502676162924.445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-110427817345.51852</v>
      </c>
      <c r="L4407" s="444">
        <f t="shared" ca="1" si="169"/>
        <v>-26613103980269.965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-26613103980269.965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-110887933251.12485</v>
      </c>
      <c r="L4408" s="444">
        <f t="shared" ca="1" si="169"/>
        <v>-26723991913521.09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-26723991913521.09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-111349966306.33788</v>
      </c>
      <c r="L4409" s="444">
        <f t="shared" ca="1" si="169"/>
        <v>-26835341879827.426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-26835341879827.426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-111813924499.28094</v>
      </c>
      <c r="L4410" s="444">
        <f t="shared" ca="1" si="169"/>
        <v>-26947155804326.707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-26947155804326.707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-112279815851.36128</v>
      </c>
      <c r="L4411" s="444">
        <f t="shared" ca="1" si="169"/>
        <v>-27059435620178.066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-27059435620178.066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-112747648417.40862</v>
      </c>
      <c r="L4412" s="444">
        <f t="shared" ca="1" si="169"/>
        <v>-27172183268595.477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-27172183268595.477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-113217430285.81448</v>
      </c>
      <c r="L4413" s="444">
        <f t="shared" ca="1" si="169"/>
        <v>-27285400698881.293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-27285400698881.293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-113689169578.67206</v>
      </c>
      <c r="L4414" s="444">
        <f t="shared" ca="1" si="169"/>
        <v>-27399089868459.965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-27399089868459.965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-114162874451.91652</v>
      </c>
      <c r="L4415" s="444">
        <f t="shared" ca="1" si="169"/>
        <v>-27513252742911.883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-27513252742911.883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-114638553095.46617</v>
      </c>
      <c r="L4416" s="444">
        <f t="shared" ca="1" si="169"/>
        <v>-27627891296007.348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-27627891296007.348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-115116213733.36395</v>
      </c>
      <c r="L4417" s="444">
        <f t="shared" ca="1" si="169"/>
        <v>-27743007509740.711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-27743007509740.711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-115595864623.91965</v>
      </c>
      <c r="L4418" s="444">
        <f t="shared" ca="1" si="169"/>
        <v>-27858603374364.629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-27858603374364.629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-116077514059.85262</v>
      </c>
      <c r="L4419" s="444">
        <f t="shared" ca="1" si="169"/>
        <v>-27974680888424.48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-27974680888424.48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-116561170368.43533</v>
      </c>
      <c r="L4420" s="444">
        <f t="shared" ca="1" si="169"/>
        <v>-28091242058792.914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-28091242058792.914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-117046841911.63716</v>
      </c>
      <c r="L4421" s="444">
        <f t="shared" ca="1" si="169"/>
        <v>-28208288900704.551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-28208288900704.551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-117534537086.26897</v>
      </c>
      <c r="L4422" s="444">
        <f t="shared" ca="1" si="169"/>
        <v>-28325823437790.82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-28325823437790.82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-118024264324.12842</v>
      </c>
      <c r="L4423" s="444">
        <f t="shared" ca="1" si="169"/>
        <v>-28443847702114.949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-28443847702114.949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-118516032092.14561</v>
      </c>
      <c r="L4424" s="444">
        <f t="shared" ca="1" si="169"/>
        <v>-28562363734207.094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-28562363734207.094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-119009848892.52956</v>
      </c>
      <c r="L4425" s="444">
        <f t="shared" ca="1" si="169"/>
        <v>-28681373583099.625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-28681373583099.625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-119505723262.9151</v>
      </c>
      <c r="L4426" s="444">
        <f t="shared" ca="1" si="169"/>
        <v>-28800879306362.539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-28800879306362.539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-120003663776.51057</v>
      </c>
      <c r="L4427" s="444">
        <f t="shared" ca="1" si="169"/>
        <v>-28920882970139.051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-28920882970139.051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-120503679042.24603</v>
      </c>
      <c r="L4428" s="444">
        <f t="shared" ca="1" si="169"/>
        <v>-29041386649181.297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-29041386649181.297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-121005777704.92207</v>
      </c>
      <c r="L4429" s="444">
        <f t="shared" ca="1" si="169"/>
        <v>-29162392426886.219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-29162392426886.219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-121509968445.35924</v>
      </c>
      <c r="L4430" s="444">
        <f t="shared" ca="1" si="169"/>
        <v>-29283902395331.578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-29283902395331.578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-122016259980.54823</v>
      </c>
      <c r="L4431" s="444">
        <f t="shared" ca="1" si="169"/>
        <v>-29405918655312.125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-29405918655312.125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-122524661063.80052</v>
      </c>
      <c r="L4432" s="444">
        <f t="shared" ca="1" si="169"/>
        <v>-29528443316375.926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-29528443316375.926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-123035180484.89969</v>
      </c>
      <c r="L4433" s="444">
        <f t="shared" ca="1" si="169"/>
        <v>-29651478496860.824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-29651478496860.824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-123547827070.25342</v>
      </c>
      <c r="L4434" s="444">
        <f t="shared" ca="1" si="169"/>
        <v>-29775026323931.078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-29775026323931.078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-124062609683.04617</v>
      </c>
      <c r="L4435" s="444">
        <f t="shared" ca="1" si="169"/>
        <v>-29899088933614.125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-29899088933614.125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-124579537223.39218</v>
      </c>
      <c r="L4436" s="444">
        <f t="shared" ca="1" si="169"/>
        <v>-30023668470837.516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-30023668470837.516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-125098618628.48964</v>
      </c>
      <c r="L4437" s="444">
        <f t="shared" ca="1" si="169"/>
        <v>-30148767089466.004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-30148767089466.004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-125619862872.77501</v>
      </c>
      <c r="L4438" s="444">
        <f t="shared" ca="1" si="169"/>
        <v>-30274386952338.777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-30274386952338.777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-126143278968.07825</v>
      </c>
      <c r="L4439" s="444">
        <f t="shared" ca="1" si="169"/>
        <v>-30400530231306.855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-30400530231306.855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-126668875963.77855</v>
      </c>
      <c r="L4440" s="444">
        <f t="shared" ca="1" si="169"/>
        <v>-30527199107270.633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-30527199107270.633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-127196662946.96097</v>
      </c>
      <c r="L4441" s="444">
        <f t="shared" ca="1" si="169"/>
        <v>-30654395770217.594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-30654395770217.594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-127726649042.57332</v>
      </c>
      <c r="L4442" s="444">
        <f t="shared" ca="1" si="169"/>
        <v>-30782122419260.168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-30782122419260.168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-128258843413.58403</v>
      </c>
      <c r="L4443" s="444">
        <f t="shared" ca="1" si="169"/>
        <v>-30910381262673.754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-30910381262673.754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-128793255261.14063</v>
      </c>
      <c r="L4444" s="444">
        <f t="shared" ca="1" si="169"/>
        <v>-31039174517934.895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-31039174517934.895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-129329893824.72873</v>
      </c>
      <c r="L4445" s="444">
        <f t="shared" ca="1" si="169"/>
        <v>-31168504411759.625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-31168504411759.625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-129868768382.33176</v>
      </c>
      <c r="L4446" s="444">
        <f t="shared" ca="1" si="169"/>
        <v>-31298373180141.957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-31298373180141.957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-130409888250.59149</v>
      </c>
      <c r="L4447" s="444">
        <f t="shared" ca="1" si="169"/>
        <v>-31428783068392.547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-31428783068392.547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-130953262784.96895</v>
      </c>
      <c r="L4448" s="444">
        <f t="shared" ca="1" si="169"/>
        <v>-31559736331177.516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-31559736331177.516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-131498901379.90631</v>
      </c>
      <c r="L4449" s="444">
        <f t="shared" ca="1" si="169"/>
        <v>-31691235232557.422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-31691235232557.422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-132046813468.98926</v>
      </c>
      <c r="L4450" s="444">
        <f t="shared" ca="1" si="169"/>
        <v>-31823282046026.41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-31823282046026.41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-132597008525.11005</v>
      </c>
      <c r="L4451" s="444">
        <f t="shared" ca="1" si="169"/>
        <v>-31955879054551.52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-31955879054551.52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-133149496060.63135</v>
      </c>
      <c r="L4452" s="444">
        <f t="shared" ca="1" si="169"/>
        <v>-32089028550612.152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-32089028550612.152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-133704285627.55064</v>
      </c>
      <c r="L4453" s="444">
        <f t="shared" ca="1" si="169"/>
        <v>-32222732836239.703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-32222732836239.703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-134261386817.66542</v>
      </c>
      <c r="L4454" s="444">
        <f t="shared" ca="1" si="169"/>
        <v>-32356994223057.367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-32356994223057.367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-134820809262.73903</v>
      </c>
      <c r="L4455" s="444">
        <f t="shared" ca="1" si="169"/>
        <v>-32491815032320.105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-32491815032320.105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-135382562634.6671</v>
      </c>
      <c r="L4456" s="444">
        <f t="shared" ca="1" si="169"/>
        <v>-32627197594954.773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-32627197594954.773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-135946656645.64488</v>
      </c>
      <c r="L4457" s="444">
        <f t="shared" ca="1" si="169"/>
        <v>-32763144251600.418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-32763144251600.418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-136513101048.33507</v>
      </c>
      <c r="L4458" s="444">
        <f t="shared" ca="1" si="169"/>
        <v>-32899657352648.754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-32899657352648.754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-137081905636.03647</v>
      </c>
      <c r="L4459" s="444">
        <f t="shared" ca="1" si="169"/>
        <v>-33036739258284.789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-33036739258284.789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-137653080242.85327</v>
      </c>
      <c r="L4460" s="444">
        <f t="shared" ca="1" si="169"/>
        <v>-33174392338527.641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-33174392338527.641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-138226634743.86514</v>
      </c>
      <c r="L4461" s="444">
        <f t="shared" ca="1" si="169"/>
        <v>-33312618973271.504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-33312618973271.504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-138802579055.29794</v>
      </c>
      <c r="L4462" s="444">
        <f t="shared" ca="1" si="169"/>
        <v>-33451421552326.801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-33451421552326.801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-139380923134.69501</v>
      </c>
      <c r="L4463" s="444">
        <f t="shared" ca="1" si="169"/>
        <v>-33590802475461.496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-33590802475461.496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-139961676981.08957</v>
      </c>
      <c r="L4464" s="444">
        <f t="shared" ca="1" si="169"/>
        <v>-33730764152442.586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-33730764152442.586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-140544850635.17743</v>
      </c>
      <c r="L4465" s="444">
        <f t="shared" ca="1" si="169"/>
        <v>-33871309003077.762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-33871309003077.762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-141130454179.49069</v>
      </c>
      <c r="L4466" s="444">
        <f t="shared" ca="1" si="169"/>
        <v>-34012439457257.254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-34012439457257.254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-141718497738.5719</v>
      </c>
      <c r="L4467" s="444">
        <f t="shared" ca="1" si="169"/>
        <v>-34154157954995.824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-34154157954995.824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-142308991479.14926</v>
      </c>
      <c r="L4468" s="444">
        <f t="shared" ca="1" si="169"/>
        <v>-34296466946474.973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-34296466946474.973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-142901945610.31238</v>
      </c>
      <c r="L4469" s="444">
        <f t="shared" ca="1" si="169"/>
        <v>-34439368892085.285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-34439368892085.285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-143497370383.68866</v>
      </c>
      <c r="L4470" s="444">
        <f t="shared" ca="1" si="169"/>
        <v>-34582866262468.973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-34582866262468.973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-144095276093.62073</v>
      </c>
      <c r="L4471" s="444">
        <f t="shared" ca="1" si="169"/>
        <v>-34726961538562.594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-34726961538562.594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-144695673077.34415</v>
      </c>
      <c r="L4472" s="444">
        <f t="shared" ca="1" si="169"/>
        <v>-34871657211639.938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-34871657211639.938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-145298571715.16641</v>
      </c>
      <c r="L4473" s="444">
        <f t="shared" ca="1" si="169"/>
        <v>-35016955783355.105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-35016955783355.105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-145903982430.64624</v>
      </c>
      <c r="L4474" s="444">
        <f t="shared" ca="1" si="169"/>
        <v>-35162859765785.75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-35162859765785.75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-146511915690.77396</v>
      </c>
      <c r="L4475" s="444">
        <f t="shared" ca="1" si="169"/>
        <v>-35309371681476.523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-35309371681476.523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-147122382006.15219</v>
      </c>
      <c r="L4476" s="444">
        <f t="shared" ca="1" si="169"/>
        <v>-35456494063482.672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-35456494063482.672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-147735391931.1778</v>
      </c>
      <c r="L4477" s="444">
        <f t="shared" ca="1" si="169"/>
        <v>-35604229455413.852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-35604229455413.852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-148350956064.22437</v>
      </c>
      <c r="L4478" s="444">
        <f t="shared" ca="1" si="169"/>
        <v>-35752580411478.078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-35752580411478.078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-148969085047.82532</v>
      </c>
      <c r="L4479" s="444">
        <f t="shared" ca="1" si="169"/>
        <v>-35901549496525.906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-35901549496525.906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-149589789568.85794</v>
      </c>
      <c r="L4480" s="444">
        <f t="shared" ca="1" si="169"/>
        <v>-36051139286094.766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-36051139286094.766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-150213080358.72818</v>
      </c>
      <c r="L4481" s="444">
        <f t="shared" ca="1" si="169"/>
        <v>-36201352366453.492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-36201352366453.492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-150838968193.55621</v>
      </c>
      <c r="L4482" s="444">
        <f t="shared" ca="1" si="169"/>
        <v>-36352191334647.047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-36352191334647.047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-151467463894.3627</v>
      </c>
      <c r="L4483" s="444">
        <f t="shared" ca="1" si="169"/>
        <v>-36503658798541.406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-36503658798541.406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-152098578327.25586</v>
      </c>
      <c r="L4484" s="444">
        <f t="shared" ca="1" si="169"/>
        <v>-36655757376868.664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-36655757376868.664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-152732322403.61945</v>
      </c>
      <c r="L4485" s="444">
        <f t="shared" ca="1" si="169"/>
        <v>-36808489699272.281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-36808489699272.281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-153368707080.30118</v>
      </c>
      <c r="L4486" s="444">
        <f t="shared" ca="1" si="169"/>
        <v>-36961858406352.586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-36961858406352.586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-154007743359.80243</v>
      </c>
      <c r="L4487" s="444">
        <f t="shared" ca="1" si="169"/>
        <v>-37115866149712.391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-37115866149712.391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-154649442290.46829</v>
      </c>
      <c r="L4488" s="444">
        <f t="shared" ca="1" si="169"/>
        <v>-37270515592002.859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-37270515592002.859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-155293814966.67859</v>
      </c>
      <c r="L4489" s="444">
        <f t="shared" ca="1" si="169"/>
        <v>-37425809406969.539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-37425809406969.539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-155940872529.03973</v>
      </c>
      <c r="L4490" s="444">
        <f t="shared" ca="1" si="169"/>
        <v>-37581750279498.578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-37581750279498.578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-156590626164.57739</v>
      </c>
      <c r="L4491" s="444">
        <f t="shared" ca="1" si="169"/>
        <v>-37738340905663.156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-37738340905663.156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-157243087106.92981</v>
      </c>
      <c r="L4492" s="444">
        <f t="shared" ca="1" si="169"/>
        <v>-37895583992770.086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-37895583992770.086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-157898266636.54202</v>
      </c>
      <c r="L4493" s="444">
        <f t="shared" ca="1" si="169"/>
        <v>-38053482259406.625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-38053482259406.625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-158556176080.86093</v>
      </c>
      <c r="L4494" s="444">
        <f t="shared" ca="1" si="169"/>
        <v>-38212038435487.484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-38212038435487.484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-159216826814.53119</v>
      </c>
      <c r="L4495" s="444">
        <f t="shared" ca="1" si="169"/>
        <v>-38371255262302.016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-38371255262302.016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-159880230259.59174</v>
      </c>
      <c r="L4496" s="444">
        <f t="shared" ca="1" si="169"/>
        <v>-38531135492561.609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-38531135492561.609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-160546397885.67337</v>
      </c>
      <c r="L4497" s="444">
        <f t="shared" ca="1" si="169"/>
        <v>-38691681890447.281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-38691681890447.281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-161215341210.19699</v>
      </c>
      <c r="L4498" s="444">
        <f t="shared" ca="1" si="169"/>
        <v>-38852897231657.477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-38852897231657.477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-161887071798.57281</v>
      </c>
      <c r="L4499" s="444">
        <f t="shared" ca="1" si="169"/>
        <v>-39014784303456.047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-39014784303456.047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-162561601264.40021</v>
      </c>
      <c r="L4500" s="444">
        <f t="shared" ca="1" si="169"/>
        <v>-39177345904720.445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-39177345904720.445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-163238941269.66852</v>
      </c>
      <c r="L4501" s="444">
        <f t="shared" ca="1" si="169"/>
        <v>-39340584845990.117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-39340584845990.117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-163919103524.95883</v>
      </c>
      <c r="L4502" s="444">
        <f t="shared" ca="1" si="169"/>
        <v>-39504503949515.078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-39504503949515.078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-164602099789.64615</v>
      </c>
      <c r="L4503" s="444">
        <f t="shared" ca="1" si="169"/>
        <v>-39669106049304.727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-39669106049304.727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-165287941872.10303</v>
      </c>
      <c r="L4504" s="444">
        <f t="shared" ca="1" si="169"/>
        <v>-39834393991176.828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-39834393991176.828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-165976641629.90344</v>
      </c>
      <c r="L4505" s="444">
        <f t="shared" ca="1" si="169"/>
        <v>-40000370632806.734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-40000370632806.734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-166668210970.02805</v>
      </c>
      <c r="L4506" s="444">
        <f t="shared" ca="1" si="169"/>
        <v>-40167038843776.766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-40167038843776.766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-167362661849.06985</v>
      </c>
      <c r="L4507" s="444">
        <f t="shared" ca="1" si="169"/>
        <v>-40334401505625.836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-40334401505625.836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-168060006273.44098</v>
      </c>
      <c r="L4508" s="444">
        <f t="shared" ca="1" si="169"/>
        <v>-40502461511899.273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-40502461511899.273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-168760256299.58029</v>
      </c>
      <c r="L4509" s="444">
        <f t="shared" ca="1" si="169"/>
        <v>-40671221768198.852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-40671221768198.852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-169463424034.16187</v>
      </c>
      <c r="L4510" s="444">
        <f t="shared" ca="1" si="169"/>
        <v>-40840685192233.016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-40840685192233.016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-170169521634.30423</v>
      </c>
      <c r="L4511" s="444">
        <f t="shared" ca="1" si="169"/>
        <v>-41010854713867.32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-41010854713867.32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-170878561307.78049</v>
      </c>
      <c r="L4512" s="444">
        <f t="shared" ca="1" si="169"/>
        <v>-41181733275175.102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-41181733275175.102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-171590555313.22958</v>
      </c>
      <c r="L4513" s="444">
        <f t="shared" ca="1" si="169"/>
        <v>-41353323830488.328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-41353323830488.328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-172305515960.36804</v>
      </c>
      <c r="L4514" s="444">
        <f t="shared" ca="1" si="169"/>
        <v>-41525629346448.695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-41525629346448.695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-173023455610.20288</v>
      </c>
      <c r="L4515" s="444">
        <f t="shared" ca="1" si="169"/>
        <v>-41698652802058.898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-41698652802058.898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-173744386675.24542</v>
      </c>
      <c r="L4516" s="444">
        <f t="shared" ca="1" si="169"/>
        <v>-41872397188734.141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-41872397188734.141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-174468321619.72559</v>
      </c>
      <c r="L4517" s="444">
        <f t="shared" ca="1" si="169"/>
        <v>-42046865510353.867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-42046865510353.867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-175195272959.80777</v>
      </c>
      <c r="L4518" s="444">
        <f t="shared" ca="1" si="169"/>
        <v>-42222060783313.672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-42222060783313.672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-175925253263.80698</v>
      </c>
      <c r="L4519" s="444">
        <f t="shared" ca="1" si="169"/>
        <v>-42397986036577.477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-42397986036577.477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-176658275152.40616</v>
      </c>
      <c r="L4520" s="444">
        <f t="shared" ca="1" si="169"/>
        <v>-42574644311729.883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-42574644311729.883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-177394351298.87451</v>
      </c>
      <c r="L4521" s="444">
        <f t="shared" ca="1" si="169"/>
        <v>-42752038663028.758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-42752038663028.758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-178133494429.2865</v>
      </c>
      <c r="L4522" s="444">
        <f t="shared" ca="1" si="169"/>
        <v>-42930172157458.047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-42930172157458.047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-178875717322.74185</v>
      </c>
      <c r="L4523" s="444">
        <f t="shared" ca="1" si="169"/>
        <v>-43109047874780.789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-43109047874780.789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-179621032811.58661</v>
      </c>
      <c r="L4524" s="444">
        <f t="shared" ca="1" si="169"/>
        <v>-43288668907592.375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-43288668907592.375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-180369453781.63489</v>
      </c>
      <c r="L4525" s="444">
        <f t="shared" ca="1" si="169"/>
        <v>-43469038361374.008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-43469038361374.008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-181120993172.39169</v>
      </c>
      <c r="L4526" s="444">
        <f t="shared" ca="1" si="169"/>
        <v>-43650159354546.398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-43650159354546.398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-181875663977.27667</v>
      </c>
      <c r="L4527" s="444">
        <f t="shared" ca="1" si="169"/>
        <v>-43832035018523.672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-43832035018523.672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-182633479243.84863</v>
      </c>
      <c r="L4528" s="444">
        <f t="shared" ca="1" si="169"/>
        <v>-44014668497767.523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-44014668497767.523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-183394452074.03134</v>
      </c>
      <c r="L4529" s="444">
        <f t="shared" ca="1" si="169"/>
        <v>-44198062949841.555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-44198062949841.555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-184158595624.33981</v>
      </c>
      <c r="L4530" s="444">
        <f t="shared" ca="1" si="169"/>
        <v>-44382221545465.891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-44382221545465.891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-184925923106.10788</v>
      </c>
      <c r="L4531" s="444">
        <f t="shared" ca="1" si="169"/>
        <v>-44567147468572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-44567147468572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-185696447785.71667</v>
      </c>
      <c r="L4532" s="444">
        <f t="shared" ca="1" si="169"/>
        <v>-44752843916357.719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-44752843916357.719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-186470182984.82382</v>
      </c>
      <c r="L4533" s="444">
        <f t="shared" ca="1" si="169"/>
        <v>-44939314099342.539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-44939314099342.539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-187247142080.5939</v>
      </c>
      <c r="L4534" s="444">
        <f t="shared" ca="1" si="169"/>
        <v>-45126561241423.133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-45126561241423.133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-188027338505.92972</v>
      </c>
      <c r="L4535" s="444">
        <f t="shared" ca="1" si="169"/>
        <v>-45314588579929.063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-45314588579929.063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-188810785749.70444</v>
      </c>
      <c r="L4536" s="444">
        <f t="shared" ca="1" si="169"/>
        <v>-45503399365678.766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-45503399365678.766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-189597497356.99484</v>
      </c>
      <c r="L4537" s="444">
        <f t="shared" ca="1" si="169"/>
        <v>-45692996863035.758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-45692996863035.758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-190387486929.31564</v>
      </c>
      <c r="L4538" s="444">
        <f t="shared" ca="1" si="169"/>
        <v>-45883384349965.07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-45883384349965.07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-191180768124.85446</v>
      </c>
      <c r="L4539" s="444">
        <f t="shared" ca="1" si="169"/>
        <v>-46074565118089.922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-46074565118089.922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-191977354658.70801</v>
      </c>
      <c r="L4540" s="444">
        <f t="shared" ca="1" si="169"/>
        <v>-46266542472748.633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-46266542472748.633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-192777260303.11929</v>
      </c>
      <c r="L4541" s="444">
        <f t="shared" ca="1" si="169"/>
        <v>-46459319733051.75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-46459319733051.75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-193580498887.71564</v>
      </c>
      <c r="L4542" s="444">
        <f t="shared" ca="1" si="169"/>
        <v>-46652900231939.469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-46652900231939.469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-194387084299.74777</v>
      </c>
      <c r="L4543" s="444">
        <f t="shared" ca="1" si="169"/>
        <v>-46847287316239.219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-46847287316239.219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-195197030484.33008</v>
      </c>
      <c r="L4544" s="444">
        <f t="shared" ca="1" si="169"/>
        <v>-47042484346723.547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-47042484346723.547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-196010351444.68146</v>
      </c>
      <c r="L4545" s="444">
        <f t="shared" ca="1" si="169"/>
        <v>-47238494698168.227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-47238494698168.227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-196827061242.36761</v>
      </c>
      <c r="L4546" s="444">
        <f t="shared" ca="1" si="169"/>
        <v>-47435321759410.594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-47435321759410.594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-197647173997.54413</v>
      </c>
      <c r="L4547" s="444">
        <f t="shared" ca="1" si="169"/>
        <v>-47632968933408.141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-47632968933408.141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-198470703889.20059</v>
      </c>
      <c r="L4548" s="444">
        <f t="shared" ca="1" si="169"/>
        <v>-47831439637297.344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-47831439637297.344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-199297665155.40561</v>
      </c>
      <c r="L4549" s="444">
        <f t="shared" ca="1" si="169"/>
        <v>-48030737302452.75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-48030737302452.75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-200128072093.55313</v>
      </c>
      <c r="L4550" s="444">
        <f t="shared" ca="1" si="169"/>
        <v>-48230865374546.305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-48230865374546.305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-200961939060.60959</v>
      </c>
      <c r="L4551" s="444">
        <f t="shared" ca="1" si="169"/>
        <v>-48431827313606.914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-48431827313606.914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-201799280473.36215</v>
      </c>
      <c r="L4552" s="444">
        <f t="shared" ca="1" si="169"/>
        <v>-48633626594080.273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-48633626594080.273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-202640110808.66782</v>
      </c>
      <c r="L4553" s="444">
        <f t="shared" ca="1" si="169"/>
        <v>-48836266704888.938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-48836266704888.938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-203484444603.70392</v>
      </c>
      <c r="L4554" s="444">
        <f t="shared" ca="1" si="169"/>
        <v>-49039751149492.641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-49039751149492.641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-204332296456.21933</v>
      </c>
      <c r="L4555" s="444">
        <f t="shared" ca="1" si="169"/>
        <v>-49244083445948.859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-49244083445948.859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-205183681024.78693</v>
      </c>
      <c r="L4556" s="444">
        <f t="shared" ca="1" si="169"/>
        <v>-49449267126973.648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-49449267126973.648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-206038613029.05685</v>
      </c>
      <c r="L4557" s="444">
        <f t="shared" ca="1" si="169"/>
        <v>-49655305740002.703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-49655305740002.703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-206897107250.01126</v>
      </c>
      <c r="L4558" s="444">
        <f t="shared" ca="1" si="169"/>
        <v>-49862202847252.711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-49862202847252.711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-207759178530.21964</v>
      </c>
      <c r="L4559" s="444">
        <f t="shared" ca="1" si="169"/>
        <v>-50069962025782.93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-50069962025782.93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-208624841774.09555</v>
      </c>
      <c r="L4560" s="444">
        <f t="shared" ca="1" si="169"/>
        <v>-50278586867557.023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-50278586867557.023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-209494111948.15427</v>
      </c>
      <c r="L4561" s="444">
        <f t="shared" ca="1" si="169"/>
        <v>-50488080979505.18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-50488080979505.18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-210367004081.27158</v>
      </c>
      <c r="L4562" s="444">
        <f t="shared" ca="1" si="169"/>
        <v>-50698447983586.453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-50698447983586.453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-211243533264.94354</v>
      </c>
      <c r="L4563" s="444">
        <f t="shared" ca="1" si="169"/>
        <v>-50909691516851.398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-50909691516851.398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-212123714653.54749</v>
      </c>
      <c r="L4564" s="444">
        <f t="shared" ca="1" si="169"/>
        <v>-51121815231504.945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-51121815231504.945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-213007563464.60394</v>
      </c>
      <c r="L4565" s="444">
        <f t="shared" ca="1" si="169"/>
        <v>-51334822794969.547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-51334822794969.547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-213895094979.03976</v>
      </c>
      <c r="L4566" s="444">
        <f t="shared" ca="1" si="169"/>
        <v>-51548717889948.586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-51548717889948.586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-214786324541.45245</v>
      </c>
      <c r="L4567" s="444">
        <f t="shared" ca="1" si="169"/>
        <v>-51763504214490.039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-51763504214490.039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-215681267560.37515</v>
      </c>
      <c r="L4568" s="444">
        <f t="shared" ca="1" si="169"/>
        <v>-51979185482050.414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-51979185482050.414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-216579939508.5434</v>
      </c>
      <c r="L4569" s="444">
        <f t="shared" ca="1" si="169"/>
        <v>-52195765421558.961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-52195765421558.961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-217482355923.16232</v>
      </c>
      <c r="L4570" s="444">
        <f t="shared" ca="1" si="169"/>
        <v>-52413247777482.125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-52413247777482.125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-218388532406.17551</v>
      </c>
      <c r="L4571" s="444">
        <f t="shared" ca="1" si="169"/>
        <v>-52631636309888.297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-52631636309888.297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-219298484624.53458</v>
      </c>
      <c r="L4572" s="444">
        <f t="shared" ca="1" si="169"/>
        <v>-52850934794512.828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-52850934794512.828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-220212228310.47012</v>
      </c>
      <c r="L4573" s="444">
        <f t="shared" ca="1" si="169"/>
        <v>-53071147022823.297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-53071147022823.297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-221129779261.76373</v>
      </c>
      <c r="L4574" s="444">
        <f t="shared" ca="1" si="169"/>
        <v>-53292276802085.063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-53292276802085.063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-222051153342.02109</v>
      </c>
      <c r="L4575" s="444">
        <f t="shared" ca="1" si="169"/>
        <v>-53514327955427.086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-53514327955427.086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-222976366480.9462</v>
      </c>
      <c r="L4576" s="444">
        <f t="shared" ca="1" si="169"/>
        <v>-53737304321908.031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-53737304321908.031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-223905434674.61679</v>
      </c>
      <c r="L4577" s="444">
        <f t="shared" ca="1" si="169"/>
        <v>-53961209756582.648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-53961209756582.648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-224838373985.76102</v>
      </c>
      <c r="L4578" s="444">
        <f t="shared" ca="1" si="169"/>
        <v>-54186048130568.406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-54186048130568.406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-225775200544.03503</v>
      </c>
      <c r="L4579" s="444">
        <f t="shared" ca="1" si="169"/>
        <v>-54411823331112.438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-54411823331112.438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-226715930546.30182</v>
      </c>
      <c r="L4580" s="444">
        <f t="shared" ca="1" si="169"/>
        <v>-54638539261658.742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-54638539261658.742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-227660580256.91141</v>
      </c>
      <c r="L4581" s="444">
        <f t="shared" ca="1" si="169"/>
        <v>-54866199841915.656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-54866199841915.656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-228609166007.9819</v>
      </c>
      <c r="L4582" s="444">
        <f t="shared" ca="1" si="169"/>
        <v>-55094809007923.641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-55094809007923.641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-229561704199.68182</v>
      </c>
      <c r="L4583" s="444">
        <f t="shared" ca="1" si="169"/>
        <v>-55324370712123.32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-55324370712123.32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-230518211300.51379</v>
      </c>
      <c r="L4584" s="444">
        <f t="shared" ca="1" si="169"/>
        <v>-55554888923423.836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-55554888923423.836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-231478703847.59927</v>
      </c>
      <c r="L4585" s="444">
        <f t="shared" ca="1" si="169"/>
        <v>-55786367627271.438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-55786367627271.438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-232443198446.96432</v>
      </c>
      <c r="L4586" s="444">
        <f t="shared" ca="1" si="169"/>
        <v>-56018810825718.398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-56018810825718.398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-233411711773.82666</v>
      </c>
      <c r="L4587" s="444">
        <f t="shared" ca="1" si="169"/>
        <v>-56252222537492.227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-56252222537492.227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-234384260572.88425</v>
      </c>
      <c r="L4588" s="444">
        <f t="shared" ca="1" si="169"/>
        <v>-56486606798065.109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-56486606798065.109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-235360861658.60461</v>
      </c>
      <c r="L4589" s="444">
        <f t="shared" ca="1" si="169"/>
        <v>-56721967659723.711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-56721967659723.711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-236341531915.51547</v>
      </c>
      <c r="L4590" s="444">
        <f t="shared" ca="1" si="169"/>
        <v>-56958309191639.227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-56958309191639.227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-237326288298.4968</v>
      </c>
      <c r="L4591" s="444">
        <f t="shared" ca="1" si="169"/>
        <v>-57195635479937.727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-57195635479937.727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-238315147833.07382</v>
      </c>
      <c r="L4592" s="444">
        <f t="shared" ca="1" si="169"/>
        <v>-57433950627770.797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-57433950627770.797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-239308127615.71161</v>
      </c>
      <c r="L4593" s="444">
        <f t="shared" ca="1" si="169"/>
        <v>-57673258755386.508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-57673258755386.508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-240305244814.11044</v>
      </c>
      <c r="L4594" s="444">
        <f t="shared" ca="1" si="169"/>
        <v>-57913564000200.617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-57913564000200.617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-241306516667.50256</v>
      </c>
      <c r="L4595" s="444">
        <f t="shared" ca="1" si="169"/>
        <v>-58154870516868.117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-58154870516868.117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-242311960486.95047</v>
      </c>
      <c r="L4596" s="444">
        <f t="shared" ca="1" si="169"/>
        <v>-58397182477355.07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-58397182477355.07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-243321593655.64612</v>
      </c>
      <c r="L4597" s="444">
        <f t="shared" ca="1" si="169"/>
        <v>-58640504071010.719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-58640504071010.719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-244335433629.2113</v>
      </c>
      <c r="L4598" s="444">
        <f t="shared" ref="L4598:L4852" ca="1" si="174">I4598-J4598+K4598</f>
        <v>-58884839504639.93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-58884839504639.93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-245353497935.99973</v>
      </c>
      <c r="L4599" s="444">
        <f t="shared" ca="1" si="174"/>
        <v>-59130193002575.93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-59130193002575.93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-246375804177.39969</v>
      </c>
      <c r="L4600" s="444">
        <f t="shared" ca="1" si="174"/>
        <v>-59376568806753.328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-59376568806753.328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-247402370028.13885</v>
      </c>
      <c r="L4601" s="444">
        <f t="shared" ca="1" si="174"/>
        <v>-59623971176781.469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-59623971176781.469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-248433213236.58945</v>
      </c>
      <c r="L4602" s="444">
        <f t="shared" ca="1" si="174"/>
        <v>-59872404390018.055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-59872404390018.055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-249468351625.07526</v>
      </c>
      <c r="L4603" s="444">
        <f t="shared" ca="1" si="174"/>
        <v>-60121872741643.133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-60121872741643.133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-250507803090.17972</v>
      </c>
      <c r="L4604" s="444">
        <f t="shared" ca="1" si="174"/>
        <v>-60372380544733.313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-60372380544733.313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-251551585603.05545</v>
      </c>
      <c r="L4605" s="444">
        <f t="shared" ca="1" si="174"/>
        <v>-60623932130336.367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-60623932130336.367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-252599717209.73486</v>
      </c>
      <c r="L4606" s="444">
        <f t="shared" ca="1" si="174"/>
        <v>-60876531847546.102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-60876531847546.102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-253652216031.44205</v>
      </c>
      <c r="L4607" s="444">
        <f t="shared" ca="1" si="174"/>
        <v>-61130184063577.547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-61130184063577.547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-254709100264.90643</v>
      </c>
      <c r="L4608" s="444">
        <f t="shared" ca="1" si="174"/>
        <v>-61384893163842.453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-61384893163842.453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-255770388182.67685</v>
      </c>
      <c r="L4609" s="444">
        <f t="shared" ca="1" si="174"/>
        <v>-61640663552025.133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-61640663552025.133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-256836098133.43805</v>
      </c>
      <c r="L4610" s="444">
        <f t="shared" ca="1" si="174"/>
        <v>-61897499650158.57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-61897499650158.57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-257906248542.32736</v>
      </c>
      <c r="L4611" s="444">
        <f t="shared" ca="1" si="174"/>
        <v>-62155405898700.898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-62155405898700.898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-258980857911.25375</v>
      </c>
      <c r="L4612" s="444">
        <f t="shared" ca="1" si="174"/>
        <v>-62414386756612.148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-62414386756612.148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-260059944819.21729</v>
      </c>
      <c r="L4613" s="444">
        <f t="shared" ca="1" si="174"/>
        <v>-62674446701431.367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-62674446701431.367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-261143527922.63071</v>
      </c>
      <c r="L4614" s="444">
        <f t="shared" ca="1" si="174"/>
        <v>-62935590229354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-62935590229354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-262231625955.64166</v>
      </c>
      <c r="L4615" s="444">
        <f t="shared" ca="1" si="174"/>
        <v>-63197821855309.641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-63197821855309.641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-263324257730.45688</v>
      </c>
      <c r="L4616" s="444">
        <f t="shared" ca="1" si="174"/>
        <v>-63461146113040.094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-63461146113040.094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-264421442137.66705</v>
      </c>
      <c r="L4617" s="444">
        <f t="shared" ca="1" si="174"/>
        <v>-63725567555177.758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-63725567555177.758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-265523198146.57397</v>
      </c>
      <c r="L4618" s="444">
        <f t="shared" ca="1" si="174"/>
        <v>-63991090753324.328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-63991090753324.328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-266629544805.51801</v>
      </c>
      <c r="L4619" s="444">
        <f t="shared" ca="1" si="174"/>
        <v>-64257720298129.844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-64257720298129.844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-267740501242.2077</v>
      </c>
      <c r="L4620" s="444">
        <f t="shared" ca="1" si="174"/>
        <v>-64525460799372.055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-64525460799372.055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-268856086664.05023</v>
      </c>
      <c r="L4621" s="444">
        <f t="shared" ca="1" si="174"/>
        <v>-64794316886036.102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-64794316886036.102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-269976320358.4838</v>
      </c>
      <c r="L4622" s="444">
        <f t="shared" ca="1" si="174"/>
        <v>-65064293206394.586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-65064293206394.586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-271101221693.31076</v>
      </c>
      <c r="L4623" s="444">
        <f t="shared" ca="1" si="174"/>
        <v>-65335394428087.898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-65335394428087.898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-272230810117.03287</v>
      </c>
      <c r="L4624" s="444">
        <f t="shared" ca="1" si="174"/>
        <v>-65607625238204.93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-65607625238204.93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-273365105159.18719</v>
      </c>
      <c r="L4625" s="444">
        <f t="shared" ca="1" si="174"/>
        <v>-65880990343364.117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-65880990343364.117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-274504126430.68384</v>
      </c>
      <c r="L4626" s="444">
        <f t="shared" ca="1" si="174"/>
        <v>-66155494469794.805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-66155494469794.805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-275647893624.14502</v>
      </c>
      <c r="L4627" s="444">
        <f t="shared" ca="1" si="174"/>
        <v>-66431142363418.953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-66431142363418.953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-276796426514.24561</v>
      </c>
      <c r="L4628" s="444">
        <f t="shared" ca="1" si="174"/>
        <v>-66707938789933.195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-66707938789933.195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-277949744958.05499</v>
      </c>
      <c r="L4629" s="444">
        <f t="shared" ca="1" si="174"/>
        <v>-66985888534891.25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-66985888534891.25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-279107868895.38019</v>
      </c>
      <c r="L4630" s="444">
        <f t="shared" ca="1" si="174"/>
        <v>-67264996403786.633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-67264996403786.633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-280270818349.11096</v>
      </c>
      <c r="L4631" s="444">
        <f t="shared" ca="1" si="174"/>
        <v>-67545267222135.742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-67545267222135.742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-281438613425.56561</v>
      </c>
      <c r="L4632" s="444">
        <f t="shared" ca="1" si="174"/>
        <v>-67826705835561.305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-67826705835561.305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-282611274314.83875</v>
      </c>
      <c r="L4633" s="444">
        <f t="shared" ca="1" si="174"/>
        <v>-68109317109876.141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-68109317109876.141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-283788821291.15057</v>
      </c>
      <c r="L4634" s="444">
        <f t="shared" ca="1" si="174"/>
        <v>-68393105931167.289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-68393105931167.289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-284971274713.19708</v>
      </c>
      <c r="L4635" s="444">
        <f t="shared" ca="1" si="174"/>
        <v>-68678077205880.484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-68678077205880.484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-286158655024.50201</v>
      </c>
      <c r="L4636" s="444">
        <f t="shared" ca="1" si="174"/>
        <v>-68964235860904.984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-68964235860904.984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-287350982753.77075</v>
      </c>
      <c r="L4637" s="444">
        <f t="shared" ca="1" si="174"/>
        <v>-69251586843658.758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-69251586843658.758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-288548278515.24481</v>
      </c>
      <c r="L4638" s="444">
        <f t="shared" ca="1" si="174"/>
        <v>-69540135122174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-69540135122174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-289750563009.05835</v>
      </c>
      <c r="L4639" s="444">
        <f t="shared" ca="1" si="174"/>
        <v>-69829885685183.055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-69829885685183.055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-290957857021.59607</v>
      </c>
      <c r="L4640" s="444">
        <f t="shared" ca="1" si="174"/>
        <v>-70120843542204.648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-70120843542204.648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-292170181425.85272</v>
      </c>
      <c r="L4641" s="444">
        <f t="shared" ca="1" si="174"/>
        <v>-70413013723630.5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-70413013723630.5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-293387557181.79376</v>
      </c>
      <c r="L4642" s="444">
        <f t="shared" ca="1" si="174"/>
        <v>-70706401280812.297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-70706401280812.297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-294610005336.7179</v>
      </c>
      <c r="L4643" s="444">
        <f t="shared" ca="1" si="174"/>
        <v>-71001011286149.016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-71001011286149.016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-295837547025.62091</v>
      </c>
      <c r="L4644" s="444">
        <f t="shared" ca="1" si="174"/>
        <v>-71296848833174.641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-71296848833174.641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-297070203471.56097</v>
      </c>
      <c r="L4645" s="444">
        <f t="shared" ca="1" si="174"/>
        <v>-71593919036646.203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-71593919036646.203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-298307995986.02582</v>
      </c>
      <c r="L4646" s="444">
        <f t="shared" ca="1" si="174"/>
        <v>-71892227032632.234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-71892227032632.234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-299550945969.30096</v>
      </c>
      <c r="L4647" s="444">
        <f t="shared" ca="1" si="174"/>
        <v>-72191777978601.531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-72191777978601.531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-300799074910.83972</v>
      </c>
      <c r="L4648" s="444">
        <f t="shared" ca="1" si="174"/>
        <v>-72492577053512.375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-72492577053512.375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-302052404389.63489</v>
      </c>
      <c r="L4649" s="444">
        <f t="shared" ca="1" si="174"/>
        <v>-72794629457902.016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-72794629457902.016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-303310956074.59174</v>
      </c>
      <c r="L4650" s="444">
        <f t="shared" ca="1" si="174"/>
        <v>-73097940413976.609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-73097940413976.609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-304574751724.90253</v>
      </c>
      <c r="L4651" s="444">
        <f t="shared" ca="1" si="174"/>
        <v>-73402515165701.516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-73402515165701.516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-305843813190.42297</v>
      </c>
      <c r="L4652" s="444">
        <f t="shared" ca="1" si="174"/>
        <v>-73708358978891.938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-73708358978891.938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-307118162412.04974</v>
      </c>
      <c r="L4653" s="444">
        <f t="shared" ca="1" si="174"/>
        <v>-74015477141303.984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-74015477141303.984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-308397821422.09991</v>
      </c>
      <c r="L4654" s="444">
        <f t="shared" ca="1" si="174"/>
        <v>-74323874962726.078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-74323874962726.078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-309682812344.69202</v>
      </c>
      <c r="L4655" s="444">
        <f t="shared" ca="1" si="174"/>
        <v>-74633557775070.766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-74633557775070.766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-310973157396.12817</v>
      </c>
      <c r="L4656" s="444">
        <f t="shared" ca="1" si="174"/>
        <v>-74944530932466.891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-74944530932466.891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-312268878885.27869</v>
      </c>
      <c r="L4657" s="444">
        <f t="shared" ca="1" si="174"/>
        <v>-75256799811352.172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-75256799811352.172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-313569999213.96741</v>
      </c>
      <c r="L4658" s="444">
        <f t="shared" ca="1" si="174"/>
        <v>-75570369810566.141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-75570369810566.141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-314876540877.35889</v>
      </c>
      <c r="L4659" s="444">
        <f t="shared" ca="1" si="174"/>
        <v>-75885246351443.5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-75885246351443.5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-316188526464.3479</v>
      </c>
      <c r="L4660" s="444">
        <f t="shared" ca="1" si="174"/>
        <v>-76201434877907.844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-76201434877907.844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-317505978657.94934</v>
      </c>
      <c r="L4661" s="444">
        <f t="shared" ca="1" si="174"/>
        <v>-76518940856565.797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-76518940856565.797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-318828920235.6908</v>
      </c>
      <c r="L4662" s="444">
        <f t="shared" ca="1" si="174"/>
        <v>-76837769776801.484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-76837769776801.484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-320157374070.00616</v>
      </c>
      <c r="L4663" s="444">
        <f t="shared" ca="1" si="174"/>
        <v>-77157927150871.484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-77157927150871.484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-321491363128.63116</v>
      </c>
      <c r="L4664" s="444">
        <f t="shared" ca="1" si="174"/>
        <v>-77479418514000.109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-77479418514000.109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-322830910475.00043</v>
      </c>
      <c r="L4665" s="444">
        <f t="shared" ca="1" si="174"/>
        <v>-77802249424475.109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-77802249424475.109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-324176039268.6463</v>
      </c>
      <c r="L4666" s="444">
        <f t="shared" ca="1" si="174"/>
        <v>-78126425463743.75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-78126425463743.75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-325526772765.59894</v>
      </c>
      <c r="L4667" s="444">
        <f t="shared" ca="1" si="174"/>
        <v>-78451952236509.344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-78451952236509.344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-326883134318.78894</v>
      </c>
      <c r="L4668" s="444">
        <f t="shared" ca="1" si="174"/>
        <v>-78778835370828.125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-78778835370828.125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-328245147378.4505</v>
      </c>
      <c r="L4669" s="444">
        <f t="shared" ca="1" si="174"/>
        <v>-79107080518206.578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-79107080518206.578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-329612835492.5274</v>
      </c>
      <c r="L4670" s="444">
        <f t="shared" ca="1" si="174"/>
        <v>-79436693353699.109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-79436693353699.109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-330986222307.07959</v>
      </c>
      <c r="L4671" s="444">
        <f t="shared" ca="1" si="174"/>
        <v>-79767679576006.188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-79767679576006.188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-332365331566.69244</v>
      </c>
      <c r="L4672" s="444">
        <f t="shared" ca="1" si="174"/>
        <v>-80100044907572.875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-80100044907572.875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-333750187114.88696</v>
      </c>
      <c r="L4673" s="444">
        <f t="shared" ca="1" si="174"/>
        <v>-80433795094687.766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-80433795094687.766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-335140812894.53235</v>
      </c>
      <c r="L4674" s="444">
        <f t="shared" ca="1" si="174"/>
        <v>-80768935907582.297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-80768935907582.297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-336537232948.25958</v>
      </c>
      <c r="L4675" s="444">
        <f t="shared" ca="1" si="174"/>
        <v>-81105473140530.563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-81105473140530.563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-337939471418.87732</v>
      </c>
      <c r="L4676" s="444">
        <f t="shared" ca="1" si="174"/>
        <v>-81443412611949.438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-81443412611949.438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-339347552549.78931</v>
      </c>
      <c r="L4677" s="444">
        <f t="shared" ca="1" si="174"/>
        <v>-81782760164499.234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-81782760164499.234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-340761500685.41345</v>
      </c>
      <c r="L4678" s="444">
        <f t="shared" ca="1" si="174"/>
        <v>-82123521665184.641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-82123521665184.641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-342181340271.60266</v>
      </c>
      <c r="L4679" s="444">
        <f t="shared" ca="1" si="174"/>
        <v>-82465703005456.25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-82465703005456.25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-343607095856.06769</v>
      </c>
      <c r="L4680" s="444">
        <f t="shared" ca="1" si="174"/>
        <v>-82809310101312.313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-82809310101312.313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-345038792088.80127</v>
      </c>
      <c r="L4681" s="444">
        <f t="shared" ca="1" si="174"/>
        <v>-83154348893401.109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-83154348893401.109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-346476453722.50464</v>
      </c>
      <c r="L4682" s="444">
        <f t="shared" ca="1" si="174"/>
        <v>-83500825347123.609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-83500825347123.609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-347920105613.01501</v>
      </c>
      <c r="L4683" s="444">
        <f t="shared" ca="1" si="174"/>
        <v>-83848745452736.625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-83848745452736.625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-349369772719.73596</v>
      </c>
      <c r="L4684" s="444">
        <f t="shared" ca="1" si="174"/>
        <v>-84198115225456.359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-84198115225456.359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-350825480106.06818</v>
      </c>
      <c r="L4685" s="444">
        <f t="shared" ca="1" si="174"/>
        <v>-84548940705562.422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-84548940705562.422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-352287252939.84344</v>
      </c>
      <c r="L4686" s="444">
        <f t="shared" ca="1" si="174"/>
        <v>-84901227958502.266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-84901227958502.266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-353755116493.75946</v>
      </c>
      <c r="L4687" s="444">
        <f t="shared" ca="1" si="174"/>
        <v>-85254983074996.031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-85254983074996.031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-355229096145.81677</v>
      </c>
      <c r="L4688" s="444">
        <f t="shared" ca="1" si="174"/>
        <v>-85610212171141.844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-85610212171141.844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-356709217379.75769</v>
      </c>
      <c r="L4689" s="444">
        <f t="shared" ca="1" si="174"/>
        <v>-85966921388521.594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-85966921388521.594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-358195505785.50665</v>
      </c>
      <c r="L4690" s="444">
        <f t="shared" ca="1" si="174"/>
        <v>-86325116894307.094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-86325116894307.094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-359687987059.61292</v>
      </c>
      <c r="L4691" s="444">
        <f t="shared" ca="1" si="174"/>
        <v>-86684804881366.703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-86684804881366.703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-361186687005.69458</v>
      </c>
      <c r="L4692" s="444">
        <f t="shared" ca="1" si="174"/>
        <v>-87045991568372.391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-87045991568372.391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-362691631534.88495</v>
      </c>
      <c r="L4693" s="444">
        <f t="shared" ca="1" si="174"/>
        <v>-87408683199907.281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-87408683199907.281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-364202846666.28033</v>
      </c>
      <c r="L4694" s="444">
        <f t="shared" ca="1" si="174"/>
        <v>-87772886046573.563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-87772886046573.563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-365720358527.38983</v>
      </c>
      <c r="L4695" s="444">
        <f t="shared" ca="1" si="174"/>
        <v>-88138606405100.953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-88138606405100.953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-367244193354.58728</v>
      </c>
      <c r="L4696" s="444">
        <f t="shared" ca="1" si="174"/>
        <v>-88505850598455.547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-88505850598455.547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-368774377493.56476</v>
      </c>
      <c r="L4697" s="444">
        <f t="shared" ca="1" si="174"/>
        <v>-88874624975949.109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-88874624975949.109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-370310937399.78796</v>
      </c>
      <c r="L4698" s="444">
        <f t="shared" ca="1" si="174"/>
        <v>-89244935913348.891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-89244935913348.891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-371853899638.95374</v>
      </c>
      <c r="L4699" s="444">
        <f t="shared" ca="1" si="174"/>
        <v>-89616789812987.844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-89616789812987.844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-373403290887.44934</v>
      </c>
      <c r="L4700" s="444">
        <f t="shared" ca="1" si="174"/>
        <v>-89990193103875.297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-89990193103875.297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-374959137932.81372</v>
      </c>
      <c r="L4701" s="444">
        <f t="shared" ca="1" si="174"/>
        <v>-90365152241808.109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-90365152241808.109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-376521467674.20044</v>
      </c>
      <c r="L4702" s="444">
        <f t="shared" ca="1" si="174"/>
        <v>-90741673709482.313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-90741673709482.313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-378090307122.84296</v>
      </c>
      <c r="L4703" s="444">
        <f t="shared" ca="1" si="174"/>
        <v>-91119764016605.156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-91119764016605.156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-379665683402.52148</v>
      </c>
      <c r="L4704" s="444">
        <f t="shared" ca="1" si="174"/>
        <v>-91499429700007.672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-91499429700007.672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-381247623750.03198</v>
      </c>
      <c r="L4705" s="444">
        <f t="shared" ca="1" si="174"/>
        <v>-91880677323757.703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-91880677323757.703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-382836155515.6571</v>
      </c>
      <c r="L4706" s="444">
        <f t="shared" ca="1" si="174"/>
        <v>-92263513479273.359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-92263513479273.359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-384431306163.63898</v>
      </c>
      <c r="L4707" s="444">
        <f t="shared" ca="1" si="174"/>
        <v>-92647944785437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-92647944785437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-386033103272.65417</v>
      </c>
      <c r="L4708" s="444">
        <f t="shared" ca="1" si="174"/>
        <v>-93033977888709.656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-93033977888709.656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-387641574536.29022</v>
      </c>
      <c r="L4709" s="444">
        <f t="shared" ca="1" si="174"/>
        <v>-93421619463245.953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-93421619463245.953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-389256747763.52478</v>
      </c>
      <c r="L4710" s="444">
        <f t="shared" ca="1" si="174"/>
        <v>-93810876211009.484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-93810876211009.484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-390878650879.20618</v>
      </c>
      <c r="L4711" s="444">
        <f t="shared" ca="1" si="174"/>
        <v>-94201754861888.688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-94201754861888.688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-392507311924.53619</v>
      </c>
      <c r="L4712" s="444">
        <f t="shared" ca="1" si="174"/>
        <v>-94594262173813.219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-94594262173813.219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-394142759057.55505</v>
      </c>
      <c r="L4713" s="444">
        <f t="shared" ca="1" si="174"/>
        <v>-94988404932870.781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-94988404932870.781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-395785020553.62823</v>
      </c>
      <c r="L4714" s="444">
        <f t="shared" ca="1" si="174"/>
        <v>-95384189953424.406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-95384189953424.406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-397434124805.935</v>
      </c>
      <c r="L4715" s="444">
        <f t="shared" ca="1" si="174"/>
        <v>-95781624078230.344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-95781624078230.344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-399090100325.95978</v>
      </c>
      <c r="L4716" s="444">
        <f t="shared" ca="1" si="174"/>
        <v>-96180714178556.297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-96180714178556.297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-400752975743.98456</v>
      </c>
      <c r="L4717" s="444">
        <f t="shared" ca="1" si="174"/>
        <v>-96581467154300.281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-96581467154300.281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-402422779809.58447</v>
      </c>
      <c r="L4718" s="444">
        <f t="shared" ca="1" si="174"/>
        <v>-96983889934109.859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-96983889934109.859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-404099541392.12439</v>
      </c>
      <c r="L4719" s="444">
        <f t="shared" ca="1" si="174"/>
        <v>-97387989475501.984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-97387989475501.984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-405783289481.25824</v>
      </c>
      <c r="L4720" s="444">
        <f t="shared" ca="1" si="174"/>
        <v>-97793772764983.25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-97793772764983.25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-407474053187.43018</v>
      </c>
      <c r="L4721" s="444">
        <f t="shared" ca="1" si="174"/>
        <v>-98201246818170.688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-98201246818170.688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-409171861742.37787</v>
      </c>
      <c r="L4722" s="444">
        <f t="shared" ca="1" si="174"/>
        <v>-98610418679913.063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-98610418679913.063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-410876744499.63776</v>
      </c>
      <c r="L4723" s="444">
        <f t="shared" ca="1" si="174"/>
        <v>-99021295424412.703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-99021295424412.703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-412588730935.05292</v>
      </c>
      <c r="L4724" s="444">
        <f t="shared" ca="1" si="174"/>
        <v>-99433884155347.75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-99433884155347.75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-414307850647.28229</v>
      </c>
      <c r="L4725" s="444">
        <f t="shared" ca="1" si="174"/>
        <v>-99848192005995.031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-99848192005995.031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-416034133358.31262</v>
      </c>
      <c r="L4726" s="444">
        <f t="shared" ca="1" si="174"/>
        <v>-100264226139353.34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-100264226139353.34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-417767608913.97229</v>
      </c>
      <c r="L4727" s="444">
        <f t="shared" ca="1" si="174"/>
        <v>-100681993748267.31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-100681993748267.31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-419508307284.44714</v>
      </c>
      <c r="L4728" s="444">
        <f t="shared" ca="1" si="174"/>
        <v>-101101502055551.77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-101101502055551.77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-421256258564.79901</v>
      </c>
      <c r="L4729" s="444">
        <f t="shared" ca="1" si="174"/>
        <v>-101522758314116.56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-101522758314116.56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-423011492975.48566</v>
      </c>
      <c r="L4730" s="444">
        <f t="shared" ca="1" si="174"/>
        <v>-101945769807092.05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-101945769807092.05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-424774040862.88354</v>
      </c>
      <c r="L4731" s="444">
        <f t="shared" ca="1" si="174"/>
        <v>-102370543847954.94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-102370543847954.94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-426543932699.81226</v>
      </c>
      <c r="L4732" s="444">
        <f t="shared" ca="1" si="174"/>
        <v>-102797087780654.75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-102797087780654.75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-428321199086.06146</v>
      </c>
      <c r="L4733" s="444">
        <f t="shared" ca="1" si="174"/>
        <v>-103225408979740.81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-103225408979740.81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-430105870748.92004</v>
      </c>
      <c r="L4734" s="444">
        <f t="shared" ca="1" si="174"/>
        <v>-103655514850489.73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-103655514850489.73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-431897978543.70721</v>
      </c>
      <c r="L4735" s="444">
        <f t="shared" ca="1" si="174"/>
        <v>-104087412829033.44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-104087412829033.44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-433697553454.30597</v>
      </c>
      <c r="L4736" s="444">
        <f t="shared" ca="1" si="174"/>
        <v>-104521110382487.75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-104521110382487.75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-435504626593.69897</v>
      </c>
      <c r="L4737" s="444">
        <f t="shared" ca="1" si="174"/>
        <v>-104956615009081.45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-104956615009081.45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-437319229204.50604</v>
      </c>
      <c r="L4738" s="444">
        <f t="shared" ca="1" si="174"/>
        <v>-105393934238285.95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-105393934238285.95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-439141392659.52478</v>
      </c>
      <c r="L4739" s="444">
        <f t="shared" ca="1" si="174"/>
        <v>-105833075630945.48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-105833075630945.48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-440971148462.27283</v>
      </c>
      <c r="L4740" s="444">
        <f t="shared" ca="1" si="174"/>
        <v>-106274046779407.75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-106274046779407.75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-442808528247.53229</v>
      </c>
      <c r="L4741" s="444">
        <f t="shared" ca="1" si="174"/>
        <v>-106716855307655.28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-106716855307655.28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-444653563781.89697</v>
      </c>
      <c r="L4742" s="444">
        <f t="shared" ca="1" si="174"/>
        <v>-107161508871437.17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-107161508871437.17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-446506286964.32153</v>
      </c>
      <c r="L4743" s="444">
        <f t="shared" ca="1" si="174"/>
        <v>-107608015158401.5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-107608015158401.5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-448366729826.67291</v>
      </c>
      <c r="L4744" s="444">
        <f t="shared" ca="1" si="174"/>
        <v>-108056381888228.17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-108056381888228.17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-450234924534.28406</v>
      </c>
      <c r="L4745" s="444">
        <f t="shared" ca="1" si="174"/>
        <v>-108506616812762.45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-108506616812762.45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-452110903386.51019</v>
      </c>
      <c r="L4746" s="444">
        <f t="shared" ca="1" si="174"/>
        <v>-108958727716148.97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-108958727716148.97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-453994698817.28735</v>
      </c>
      <c r="L4747" s="444">
        <f t="shared" ca="1" si="174"/>
        <v>-109412722414966.25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-109412722414966.25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-455886343395.69269</v>
      </c>
      <c r="L4748" s="444">
        <f t="shared" ca="1" si="174"/>
        <v>-109868608758361.94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-109868608758361.94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-457785869826.50806</v>
      </c>
      <c r="L4749" s="444">
        <f t="shared" ca="1" si="174"/>
        <v>-110326394628188.45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-110326394628188.45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-459693310950.78522</v>
      </c>
      <c r="L4750" s="444">
        <f t="shared" ca="1" si="174"/>
        <v>-110786087939139.23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-110786087939139.23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-461608699746.41339</v>
      </c>
      <c r="L4751" s="444">
        <f t="shared" ca="1" si="174"/>
        <v>-111247696638885.64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-111247696638885.64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-463532069328.69019</v>
      </c>
      <c r="L4752" s="444">
        <f t="shared" ca="1" si="174"/>
        <v>-111711228708214.33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-111711228708214.33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-465463452950.89294</v>
      </c>
      <c r="L4753" s="444">
        <f t="shared" ca="1" si="174"/>
        <v>-112176692161165.22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-112176692161165.22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-467402884004.85504</v>
      </c>
      <c r="L4754" s="444">
        <f t="shared" ca="1" si="174"/>
        <v>-112644095045170.08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-112644095045170.08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-469350396021.54199</v>
      </c>
      <c r="L4755" s="444">
        <f t="shared" ca="1" si="174"/>
        <v>-113113445441191.63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-113113445441191.63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-471306022671.63171</v>
      </c>
      <c r="L4756" s="444">
        <f t="shared" ca="1" si="174"/>
        <v>-113584751463863.25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-113584751463863.25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-473269797766.0968</v>
      </c>
      <c r="L4757" s="444">
        <f t="shared" ca="1" si="174"/>
        <v>-114058021261629.34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-114058021261629.34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-475241755256.78894</v>
      </c>
      <c r="L4758" s="444">
        <f t="shared" ca="1" si="174"/>
        <v>-114533263016886.13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-114533263016886.13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-477221929237.02545</v>
      </c>
      <c r="L4759" s="444">
        <f t="shared" ca="1" si="174"/>
        <v>-115010484946123.16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-115010484946123.16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-479210353942.17981</v>
      </c>
      <c r="L4760" s="444">
        <f t="shared" ca="1" si="174"/>
        <v>-115489695300065.34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-115489695300065.34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-481207063750.27234</v>
      </c>
      <c r="L4761" s="444">
        <f t="shared" ca="1" si="174"/>
        <v>-115970902363815.61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-115970902363815.61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-483212093182.565</v>
      </c>
      <c r="L4762" s="444">
        <f t="shared" ca="1" si="174"/>
        <v>-116454114456998.17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-116454114456998.17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-485225476904.15906</v>
      </c>
      <c r="L4763" s="444">
        <f t="shared" ca="1" si="174"/>
        <v>-116939339933902.33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-116939339933902.33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-487247249724.59302</v>
      </c>
      <c r="L4764" s="444">
        <f t="shared" ca="1" si="174"/>
        <v>-117426587183626.92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-117426587183626.92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-489277446598.4455</v>
      </c>
      <c r="L4765" s="444">
        <f t="shared" ca="1" si="174"/>
        <v>-117915864630225.38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-117915864630225.38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-491316102625.93915</v>
      </c>
      <c r="L4766" s="444">
        <f t="shared" ca="1" si="174"/>
        <v>-118407180732851.31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-118407180732851.31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-493363253053.54712</v>
      </c>
      <c r="L4767" s="444">
        <f t="shared" ca="1" si="174"/>
        <v>-118900543985904.86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-118900543985904.86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-495418933274.60358</v>
      </c>
      <c r="L4768" s="444">
        <f t="shared" ca="1" si="174"/>
        <v>-119395962919179.47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-119395962919179.47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-497483178829.91437</v>
      </c>
      <c r="L4769" s="444">
        <f t="shared" ca="1" si="174"/>
        <v>-119893446098009.39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-119893446098009.39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-499556025408.37244</v>
      </c>
      <c r="L4770" s="444">
        <f t="shared" ca="1" si="174"/>
        <v>-120393002123417.77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-120393002123417.77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-501637508847.57404</v>
      </c>
      <c r="L4771" s="444">
        <f t="shared" ca="1" si="174"/>
        <v>-120894639632265.34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-120894639632265.34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-503727665134.4389</v>
      </c>
      <c r="L4772" s="444">
        <f t="shared" ca="1" si="174"/>
        <v>-121398367297399.78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-121398367297399.78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-505826530405.8324</v>
      </c>
      <c r="L4773" s="444">
        <f t="shared" ca="1" si="174"/>
        <v>-121904193827805.61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-121904193827805.61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-507934140949.19</v>
      </c>
      <c r="L4774" s="444">
        <f t="shared" ca="1" si="174"/>
        <v>-122412127968754.8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-122412127968754.8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-510050533203.1449</v>
      </c>
      <c r="L4775" s="444">
        <f t="shared" ca="1" si="174"/>
        <v>-122922178501957.94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-122922178501957.94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-512175743758.15814</v>
      </c>
      <c r="L4776" s="444">
        <f t="shared" ca="1" si="174"/>
        <v>-123434354245716.09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-123434354245716.09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-514309809357.15045</v>
      </c>
      <c r="L4777" s="444">
        <f t="shared" ca="1" si="174"/>
        <v>-123948664055073.25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-123948664055073.25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-516452766896.13861</v>
      </c>
      <c r="L4778" s="444">
        <f t="shared" ca="1" si="174"/>
        <v>-124465116821969.39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-124465116821969.39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-518604653424.8725</v>
      </c>
      <c r="L4779" s="444">
        <f t="shared" ca="1" si="174"/>
        <v>-124983721475394.27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-124983721475394.27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-520765506147.47607</v>
      </c>
      <c r="L4780" s="444">
        <f t="shared" ca="1" si="174"/>
        <v>-125504486981541.73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-125504486981541.73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-522935362423.09058</v>
      </c>
      <c r="L4781" s="444">
        <f t="shared" ca="1" si="174"/>
        <v>-126027422343964.83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-126027422343964.83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-525114259766.52008</v>
      </c>
      <c r="L4782" s="444">
        <f t="shared" ca="1" si="174"/>
        <v>-126552536603731.34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-126552536603731.34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-527302235848.88055</v>
      </c>
      <c r="L4783" s="444">
        <f t="shared" ca="1" si="174"/>
        <v>-127079838839580.22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-127079838839580.22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-529499328498.25098</v>
      </c>
      <c r="L4784" s="444">
        <f t="shared" ca="1" si="174"/>
        <v>-127609338168078.47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-127609338168078.47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-531705575700.32697</v>
      </c>
      <c r="L4785" s="444">
        <f t="shared" ca="1" si="174"/>
        <v>-128141043743778.8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-128141043743778.8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-533921015599.07831</v>
      </c>
      <c r="L4786" s="444">
        <f t="shared" ca="1" si="174"/>
        <v>-128674964759377.88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-128674964759377.88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-536145686497.40778</v>
      </c>
      <c r="L4787" s="444">
        <f t="shared" ca="1" si="174"/>
        <v>-129211110445875.28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-129211110445875.28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-538379626857.81366</v>
      </c>
      <c r="L4788" s="444">
        <f t="shared" ca="1" si="174"/>
        <v>-129749490072733.09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-129749490072733.09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-540622875303.05463</v>
      </c>
      <c r="L4789" s="444">
        <f t="shared" ca="1" si="174"/>
        <v>-130290112948036.14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-130290112948036.14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-542875470616.81726</v>
      </c>
      <c r="L4790" s="444">
        <f t="shared" ca="1" si="174"/>
        <v>-130832988418652.95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-130832988418652.95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-545137451744.38739</v>
      </c>
      <c r="L4791" s="444">
        <f t="shared" ca="1" si="174"/>
        <v>-131378125870397.34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-131378125870397.34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-547408857793.32227</v>
      </c>
      <c r="L4792" s="444">
        <f t="shared" ca="1" si="174"/>
        <v>-131925534728190.67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-131925534728190.67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-549689728034.12781</v>
      </c>
      <c r="L4793" s="444">
        <f t="shared" ca="1" si="174"/>
        <v>-132475224456224.8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-132475224456224.8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-551980101900.93677</v>
      </c>
      <c r="L4794" s="444">
        <f t="shared" ca="1" si="174"/>
        <v>-133027204558125.73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-133027204558125.73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-554280018992.19043</v>
      </c>
      <c r="L4795" s="444">
        <f t="shared" ca="1" si="174"/>
        <v>-133581484577117.92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-133581484577117.92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-556589519071.32471</v>
      </c>
      <c r="L4796" s="444">
        <f t="shared" ca="1" si="174"/>
        <v>-134138074096189.25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-134138074096189.25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-558908642067.4552</v>
      </c>
      <c r="L4797" s="444">
        <f t="shared" ca="1" si="174"/>
        <v>-134696982738256.7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-134696982738256.7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-561237428076.06958</v>
      </c>
      <c r="L4798" s="444">
        <f t="shared" ca="1" si="174"/>
        <v>-135258220166332.77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-135258220166332.77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-563575917359.71997</v>
      </c>
      <c r="L4799" s="444">
        <f t="shared" ca="1" si="174"/>
        <v>-135821796083692.48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-135821796083692.48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-565924150348.71863</v>
      </c>
      <c r="L4800" s="444">
        <f t="shared" ca="1" si="174"/>
        <v>-136387720234041.2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-136387720234041.2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-568282167641.83826</v>
      </c>
      <c r="L4801" s="444">
        <f t="shared" ca="1" si="174"/>
        <v>-136956002401683.05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-136956002401683.05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-570650010007.0127</v>
      </c>
      <c r="L4802" s="444">
        <f t="shared" ca="1" si="174"/>
        <v>-137526652411690.06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-137526652411690.06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-573027718382.04187</v>
      </c>
      <c r="L4803" s="444">
        <f t="shared" ca="1" si="174"/>
        <v>-138099680130072.11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-138099680130072.11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-575415333875.30042</v>
      </c>
      <c r="L4804" s="444">
        <f t="shared" ca="1" si="174"/>
        <v>-138675095463947.41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-138675095463947.41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-577812897766.44751</v>
      </c>
      <c r="L4805" s="444">
        <f t="shared" ca="1" si="174"/>
        <v>-139252908361713.86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-139252908361713.86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-580220451507.14111</v>
      </c>
      <c r="L4806" s="444">
        <f t="shared" ca="1" si="174"/>
        <v>-139833128813221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-139833128813221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-582638036721.75427</v>
      </c>
      <c r="L4807" s="444">
        <f t="shared" ca="1" si="174"/>
        <v>-140415766849942.75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-140415766849942.75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-585065695208.09473</v>
      </c>
      <c r="L4808" s="444">
        <f t="shared" ca="1" si="174"/>
        <v>-141000832545150.84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-141000832545150.84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-587503468938.12854</v>
      </c>
      <c r="L4809" s="444">
        <f t="shared" ca="1" si="174"/>
        <v>-141588336014088.97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-141588336014088.97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-589951400058.70398</v>
      </c>
      <c r="L4810" s="444">
        <f t="shared" ca="1" si="174"/>
        <v>-142178287414147.69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-142178287414147.69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-592409530892.28198</v>
      </c>
      <c r="L4811" s="444">
        <f t="shared" ca="1" si="174"/>
        <v>-142770696945039.97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-142770696945039.97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-594877903937.6665</v>
      </c>
      <c r="L4812" s="444">
        <f t="shared" ca="1" si="174"/>
        <v>-143365574848977.63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-143365574848977.63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-597356561870.74011</v>
      </c>
      <c r="L4813" s="444">
        <f t="shared" ca="1" si="174"/>
        <v>-143962931410848.38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-143962931410848.38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-599845547545.20154</v>
      </c>
      <c r="L4814" s="444">
        <f t="shared" ca="1" si="174"/>
        <v>-144562776958393.56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-144562776958393.56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-602344903993.30652</v>
      </c>
      <c r="L4815" s="444">
        <f t="shared" ca="1" si="174"/>
        <v>-145165121862386.88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-145165121862386.88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-604854674426.61194</v>
      </c>
      <c r="L4816" s="444">
        <f t="shared" ca="1" si="174"/>
        <v>-145769976536813.5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-145769976536813.5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-607374902236.7229</v>
      </c>
      <c r="L4817" s="444">
        <f t="shared" ca="1" si="174"/>
        <v>-146377351439050.22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-146377351439050.22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-609905630996.0426</v>
      </c>
      <c r="L4818" s="444">
        <f t="shared" ca="1" si="174"/>
        <v>-146987257070046.25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-146987257070046.25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-612446904458.526</v>
      </c>
      <c r="L4819" s="444">
        <f t="shared" ca="1" si="174"/>
        <v>-147599703974504.78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-147599703974504.78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-614998766560.43652</v>
      </c>
      <c r="L4820" s="444">
        <f t="shared" ca="1" si="174"/>
        <v>-148214702741065.22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-148214702741065.22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-617561261421.1051</v>
      </c>
      <c r="L4821" s="444">
        <f t="shared" ca="1" si="174"/>
        <v>-148832264002486.31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-148832264002486.31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-620134433343.69299</v>
      </c>
      <c r="L4822" s="444">
        <f t="shared" ca="1" si="174"/>
        <v>-149452398435830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-149452398435830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-622718326815.95837</v>
      </c>
      <c r="L4823" s="444">
        <f t="shared" ca="1" si="174"/>
        <v>-150075116762645.97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-150075116762645.97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-625312986511.0249</v>
      </c>
      <c r="L4824" s="444">
        <f t="shared" ca="1" si="174"/>
        <v>-150700429749157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-150700429749157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-627918457288.15417</v>
      </c>
      <c r="L4825" s="444">
        <f t="shared" ca="1" si="174"/>
        <v>-151328348206445.16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-151328348206445.16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-630534784193.52148</v>
      </c>
      <c r="L4826" s="444">
        <f t="shared" ca="1" si="174"/>
        <v>-151958882990638.69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-151958882990638.69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-633162012460.99451</v>
      </c>
      <c r="L4827" s="444">
        <f t="shared" ca="1" si="174"/>
        <v>-152592045003099.69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-152592045003099.69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-635800187512.91541</v>
      </c>
      <c r="L4828" s="444">
        <f t="shared" ca="1" si="174"/>
        <v>-153227845190612.59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-153227845190612.59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-638449354960.88574</v>
      </c>
      <c r="L4829" s="444">
        <f t="shared" ca="1" si="174"/>
        <v>-153866294545573.47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-153866294545573.47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-641109560606.55615</v>
      </c>
      <c r="L4830" s="444">
        <f t="shared" ca="1" si="174"/>
        <v>-154507404106180.03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-154507404106180.03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-643780850442.41675</v>
      </c>
      <c r="L4831" s="444">
        <f t="shared" ca="1" si="174"/>
        <v>-155151184956622.44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-155151184956622.44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-646463270652.59351</v>
      </c>
      <c r="L4832" s="444">
        <f t="shared" ca="1" si="174"/>
        <v>-155797648227275.03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-155797648227275.03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-649156867613.646</v>
      </c>
      <c r="L4833" s="444">
        <f t="shared" ca="1" si="174"/>
        <v>-156446805094888.69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-156446805094888.69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-651861687895.36951</v>
      </c>
      <c r="L4834" s="444">
        <f t="shared" ca="1" si="174"/>
        <v>-157098666782784.06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-157098666782784.06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-654577778261.60022</v>
      </c>
      <c r="L4835" s="444">
        <f t="shared" ca="1" si="174"/>
        <v>-157753244561045.66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-157753244561045.66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-657305185671.02356</v>
      </c>
      <c r="L4836" s="444">
        <f t="shared" ca="1" si="174"/>
        <v>-158410549746716.69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-158410549746716.69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-660043957277.98621</v>
      </c>
      <c r="L4837" s="444">
        <f t="shared" ca="1" si="174"/>
        <v>-159070593703994.69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-159070593703994.69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-662794140433.31116</v>
      </c>
      <c r="L4838" s="444">
        <f t="shared" ca="1" si="174"/>
        <v>-159733387844428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-159733387844428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-665555782685.1167</v>
      </c>
      <c r="L4839" s="444">
        <f t="shared" ca="1" si="174"/>
        <v>-160398943627113.13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-160398943627113.13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-668328931779.63806</v>
      </c>
      <c r="L4840" s="444">
        <f t="shared" ca="1" si="174"/>
        <v>-161067272558892.75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-161067272558892.75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-671113635662.0531</v>
      </c>
      <c r="L4841" s="444">
        <f t="shared" ca="1" si="174"/>
        <v>-161738386194554.81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-161738386194554.81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-673909942477.31177</v>
      </c>
      <c r="L4842" s="444">
        <f t="shared" ca="1" si="174"/>
        <v>-162412296137032.13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-162412296137032.13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-676717900570.96716</v>
      </c>
      <c r="L4843" s="444">
        <f t="shared" ca="1" si="174"/>
        <v>-163089014037603.09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-163089014037603.09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-679537558490.01294</v>
      </c>
      <c r="L4844" s="444">
        <f t="shared" ca="1" si="174"/>
        <v>-163768551596093.09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-163768551596093.09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-682368964983.72119</v>
      </c>
      <c r="L4845" s="444">
        <f t="shared" ca="1" si="174"/>
        <v>-164450920561076.81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-164450920561076.81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-685212169004.48669</v>
      </c>
      <c r="L4846" s="444">
        <f t="shared" ca="1" si="174"/>
        <v>-165136132730081.31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-165136132730081.31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-688067219708.67212</v>
      </c>
      <c r="L4847" s="444">
        <f t="shared" ca="1" si="174"/>
        <v>-165824199949790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-165824199949790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-690934166457.45837</v>
      </c>
      <c r="L4848" s="444">
        <f t="shared" ca="1" si="174"/>
        <v>-166515134116247.47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-166515134116247.47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-693813058817.69775</v>
      </c>
      <c r="L4849" s="444">
        <f t="shared" ca="1" si="174"/>
        <v>-167208947175065.16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-167208947175065.16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-696703946562.77148</v>
      </c>
      <c r="L4850" s="444">
        <f t="shared" ca="1" si="174"/>
        <v>-167905651121627.94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-167905651121627.94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-699606879673.44971</v>
      </c>
      <c r="L4851" s="444">
        <f t="shared" ca="1" si="174"/>
        <v>-168605258001301.38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-168605258001301.38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-702521908338.75574</v>
      </c>
      <c r="L4852" s="444">
        <f t="shared" ca="1" si="174"/>
        <v>-169307779909640.13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-169307779909640.13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-705449082956.83386</v>
      </c>
      <c r="L4853" s="444">
        <f t="shared" ref="L4853:L5107" ca="1" si="179">I4853-J4853+K4853</f>
        <v>-170013228992596.97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-170013228992596.97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-708388454135.82068</v>
      </c>
      <c r="L4854" s="444">
        <f t="shared" ca="1" si="179"/>
        <v>-170721617446732.78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-170721617446732.78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-711340072694.71997</v>
      </c>
      <c r="L4855" s="444">
        <f t="shared" ca="1" si="179"/>
        <v>-171432957519427.5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-171432957519427.5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-714303989664.28125</v>
      </c>
      <c r="L4856" s="444">
        <f t="shared" ca="1" si="179"/>
        <v>-172147261509091.78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-172147261509091.78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-717280256287.88245</v>
      </c>
      <c r="L4857" s="444">
        <f t="shared" ca="1" si="179"/>
        <v>-172864541765379.66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-172864541765379.66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-720268924022.41528</v>
      </c>
      <c r="L4858" s="444">
        <f t="shared" ca="1" si="179"/>
        <v>-173584810689402.06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-173584810689402.06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-723270044539.17529</v>
      </c>
      <c r="L4859" s="444">
        <f t="shared" ca="1" si="179"/>
        <v>-174308080733941.25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-174308080733941.25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-726283669724.75525</v>
      </c>
      <c r="L4860" s="444">
        <f t="shared" ca="1" si="179"/>
        <v>-175034364403666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-175034364403666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-729309851681.94165</v>
      </c>
      <c r="L4861" s="444">
        <f t="shared" ca="1" si="179"/>
        <v>-175763674255347.94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-175763674255347.94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-732348642730.61646</v>
      </c>
      <c r="L4862" s="444">
        <f t="shared" ca="1" si="179"/>
        <v>-176496022898078.56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-176496022898078.56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-735400095408.66064</v>
      </c>
      <c r="L4863" s="444">
        <f t="shared" ca="1" si="179"/>
        <v>-177231422993487.22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-177231422993487.22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-738464262472.8634</v>
      </c>
      <c r="L4864" s="444">
        <f t="shared" ca="1" si="179"/>
        <v>-177969887255960.09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-177969887255960.09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-741541196899.83374</v>
      </c>
      <c r="L4865" s="444">
        <f t="shared" ca="1" si="179"/>
        <v>-178711428452859.94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-178711428452859.94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-744630951886.91638</v>
      </c>
      <c r="L4866" s="444">
        <f t="shared" ca="1" si="179"/>
        <v>-179456059404746.84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-179456059404746.84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-747733580853.11182</v>
      </c>
      <c r="L4867" s="444">
        <f t="shared" ca="1" si="179"/>
        <v>-180203792985599.97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-180203792985599.97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-750849137439.99988</v>
      </c>
      <c r="L4868" s="444">
        <f t="shared" ca="1" si="179"/>
        <v>-180954642123039.97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-180954642123039.97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-753977675512.6665</v>
      </c>
      <c r="L4869" s="444">
        <f t="shared" ca="1" si="179"/>
        <v>-181708619798552.63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-181708619798552.63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-757119249160.63599</v>
      </c>
      <c r="L4870" s="444">
        <f t="shared" ca="1" si="179"/>
        <v>-182465739047713.25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-182465739047713.25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-760273912698.80518</v>
      </c>
      <c r="L4871" s="444">
        <f t="shared" ca="1" si="179"/>
        <v>-183226012960412.06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-183226012960412.06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-763441720668.38354</v>
      </c>
      <c r="L4872" s="444">
        <f t="shared" ca="1" si="179"/>
        <v>-183989454681080.44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-183989454681080.44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-766622727837.83521</v>
      </c>
      <c r="L4873" s="444">
        <f t="shared" ca="1" si="179"/>
        <v>-184756077408918.28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-184756077408918.28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-769816989203.82617</v>
      </c>
      <c r="L4874" s="444">
        <f t="shared" ca="1" si="179"/>
        <v>-185525894398122.09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-185525894398122.09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-773024559992.17542</v>
      </c>
      <c r="L4875" s="444">
        <f t="shared" ca="1" si="179"/>
        <v>-186298918958114.28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-186298918958114.28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-776245495658.80945</v>
      </c>
      <c r="L4876" s="444">
        <f t="shared" ca="1" si="179"/>
        <v>-187075164453773.09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-187075164453773.09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-779479851890.72119</v>
      </c>
      <c r="L4877" s="444">
        <f t="shared" ca="1" si="179"/>
        <v>-187854644305663.81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-187854644305663.81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-782727684606.9325</v>
      </c>
      <c r="L4878" s="444">
        <f t="shared" ca="1" si="179"/>
        <v>-188637371990270.75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-188637371990270.75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-785989049959.46143</v>
      </c>
      <c r="L4879" s="444">
        <f t="shared" ca="1" si="179"/>
        <v>-189423361040230.22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-189423361040230.22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-789264004334.2926</v>
      </c>
      <c r="L4880" s="444">
        <f t="shared" ca="1" si="179"/>
        <v>-190212625044564.5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-190212625044564.5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-792552604352.35205</v>
      </c>
      <c r="L4881" s="444">
        <f t="shared" ca="1" si="179"/>
        <v>-191005177648916.84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-191005177648916.84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-795854906870.48682</v>
      </c>
      <c r="L4882" s="444">
        <f t="shared" ca="1" si="179"/>
        <v>-191801032555787.34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-191801032555787.34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-799170968982.44727</v>
      </c>
      <c r="L4883" s="444">
        <f t="shared" ca="1" si="179"/>
        <v>-192600203524769.78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-192600203524769.78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-802500848019.87402</v>
      </c>
      <c r="L4884" s="444">
        <f t="shared" ca="1" si="179"/>
        <v>-193402704372789.66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-193402704372789.66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-805844601553.29028</v>
      </c>
      <c r="L4885" s="444">
        <f t="shared" ca="1" si="179"/>
        <v>-194208548974342.94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-194208548974342.94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-809202287393.09558</v>
      </c>
      <c r="L4886" s="444">
        <f t="shared" ca="1" si="179"/>
        <v>-195017751261736.03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-195017751261736.03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-812573963590.56677</v>
      </c>
      <c r="L4887" s="444">
        <f t="shared" ca="1" si="179"/>
        <v>-195830325225326.59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-195830325225326.59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-815959688438.86084</v>
      </c>
      <c r="L4888" s="444">
        <f t="shared" ca="1" si="179"/>
        <v>-196646284913765.47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-196646284913765.47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-819359520474.02283</v>
      </c>
      <c r="L4889" s="444">
        <f t="shared" ca="1" si="179"/>
        <v>-197465644434239.5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-197465644434239.5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-822773518475.99792</v>
      </c>
      <c r="L4890" s="444">
        <f t="shared" ca="1" si="179"/>
        <v>-198288417952715.5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-198288417952715.5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-826201741469.64795</v>
      </c>
      <c r="L4891" s="444">
        <f t="shared" ca="1" si="179"/>
        <v>-199114619694185.16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-199114619694185.16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-829644248725.77148</v>
      </c>
      <c r="L4892" s="444">
        <f t="shared" ca="1" si="179"/>
        <v>-199944263942910.94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-199944263942910.94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-833101099762.12891</v>
      </c>
      <c r="L4893" s="444">
        <f t="shared" ca="1" si="179"/>
        <v>-200777365042673.06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-200777365042673.06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-836572354344.47107</v>
      </c>
      <c r="L4894" s="444">
        <f t="shared" ca="1" si="179"/>
        <v>-201613937397017.53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-201613937397017.53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-840058072487.573</v>
      </c>
      <c r="L4895" s="444">
        <f t="shared" ca="1" si="179"/>
        <v>-202453995469505.09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-202453995469505.09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-843558314456.27124</v>
      </c>
      <c r="L4896" s="444">
        <f t="shared" ca="1" si="179"/>
        <v>-203297553783961.38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-203297553783961.38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-847073140766.50574</v>
      </c>
      <c r="L4897" s="444">
        <f t="shared" ca="1" si="179"/>
        <v>-204144626924727.88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-204144626924727.88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-850602612186.36609</v>
      </c>
      <c r="L4898" s="444">
        <f t="shared" ca="1" si="179"/>
        <v>-204995229536914.25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-204995229536914.25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-854146789737.1427</v>
      </c>
      <c r="L4899" s="444">
        <f t="shared" ca="1" si="179"/>
        <v>-205849376326651.41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-205849376326651.41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-857705734694.38086</v>
      </c>
      <c r="L4900" s="444">
        <f t="shared" ca="1" si="179"/>
        <v>-206707082061345.78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-206707082061345.78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-861279508588.9408</v>
      </c>
      <c r="L4901" s="444">
        <f t="shared" ca="1" si="179"/>
        <v>-207568361569934.72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-207568361569934.72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-864868173208.06128</v>
      </c>
      <c r="L4902" s="444">
        <f t="shared" ca="1" si="179"/>
        <v>-208433229743142.78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-208433229743142.78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-868471790596.42822</v>
      </c>
      <c r="L4903" s="444">
        <f t="shared" ca="1" si="179"/>
        <v>-209301701533739.22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-209301701533739.22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-872090423057.2467</v>
      </c>
      <c r="L4904" s="444">
        <f t="shared" ca="1" si="179"/>
        <v>-210173791956796.47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-210173791956796.47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-875724133153.3186</v>
      </c>
      <c r="L4905" s="444">
        <f t="shared" ca="1" si="179"/>
        <v>-211049516089949.78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-211049516089949.78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-879372983708.12402</v>
      </c>
      <c r="L4906" s="444">
        <f t="shared" ca="1" si="179"/>
        <v>-211928889073657.91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-211928889073657.91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-883037037806.90796</v>
      </c>
      <c r="L4907" s="444">
        <f t="shared" ca="1" si="179"/>
        <v>-212811926111464.81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-212811926111464.81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-886716358797.77002</v>
      </c>
      <c r="L4908" s="444">
        <f t="shared" ca="1" si="179"/>
        <v>-213698642470262.59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-213698642470262.59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-890411010292.76074</v>
      </c>
      <c r="L4909" s="444">
        <f t="shared" ca="1" si="179"/>
        <v>-214589053480555.34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-214589053480555.34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-894121056168.98059</v>
      </c>
      <c r="L4910" s="444">
        <f t="shared" ca="1" si="179"/>
        <v>-215483174536724.31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-215483174536724.31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-897846560569.68457</v>
      </c>
      <c r="L4911" s="444">
        <f t="shared" ca="1" si="179"/>
        <v>-216381021097294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-216381021097294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-901587587905.3916</v>
      </c>
      <c r="L4912" s="444">
        <f t="shared" ca="1" si="179"/>
        <v>-217282608685199.41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-217282608685199.41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-905344202854.99756</v>
      </c>
      <c r="L4913" s="444">
        <f t="shared" ca="1" si="179"/>
        <v>-218187952888054.41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-218187952888054.41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-909116470366.89331</v>
      </c>
      <c r="L4914" s="444">
        <f t="shared" ca="1" si="179"/>
        <v>-219097069358421.31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-219097069358421.31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-912904455660.08875</v>
      </c>
      <c r="L4915" s="444">
        <f t="shared" ca="1" si="179"/>
        <v>-220009973814081.41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-220009973814081.41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-916708224225.33923</v>
      </c>
      <c r="L4916" s="444">
        <f t="shared" ca="1" si="179"/>
        <v>-220926682038306.75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-220926682038306.75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-920527841826.27808</v>
      </c>
      <c r="L4917" s="444">
        <f t="shared" ca="1" si="179"/>
        <v>-221847209880133.03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-221847209880133.03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-924363374500.55432</v>
      </c>
      <c r="L4918" s="444">
        <f t="shared" ca="1" si="179"/>
        <v>-222771573254633.59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-222771573254633.59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-928214888560.97327</v>
      </c>
      <c r="L4919" s="444">
        <f t="shared" ca="1" si="179"/>
        <v>-223699788143194.56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-223699788143194.56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-932082450596.64404</v>
      </c>
      <c r="L4920" s="444">
        <f t="shared" ca="1" si="179"/>
        <v>-224631870593791.22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-224631870593791.22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-935966127474.13</v>
      </c>
      <c r="L4921" s="444">
        <f t="shared" ca="1" si="179"/>
        <v>-225567836721265.34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-225567836721265.34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-939865986338.60559</v>
      </c>
      <c r="L4922" s="444">
        <f t="shared" ca="1" si="179"/>
        <v>-226507702707603.94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-226507702707603.94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-943782094615.01624</v>
      </c>
      <c r="L4923" s="444">
        <f t="shared" ca="1" si="179"/>
        <v>-227451484802218.97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-227451484802218.97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-947714520009.24561</v>
      </c>
      <c r="L4924" s="444">
        <f t="shared" ca="1" si="179"/>
        <v>-228399199322228.22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-228399199322228.22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-951663330509.28418</v>
      </c>
      <c r="L4925" s="444">
        <f t="shared" ca="1" si="179"/>
        <v>-229350862652737.5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-229350862652737.5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-955628594386.40613</v>
      </c>
      <c r="L4926" s="444">
        <f t="shared" ca="1" si="179"/>
        <v>-230306491247123.91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-230306491247123.91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-959610380196.34961</v>
      </c>
      <c r="L4927" s="444">
        <f t="shared" ca="1" si="179"/>
        <v>-231266101627320.25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-231266101627320.25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-963608756780.5011</v>
      </c>
      <c r="L4928" s="444">
        <f t="shared" ca="1" si="179"/>
        <v>-232229710384100.75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-232229710384100.75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-967623793267.08643</v>
      </c>
      <c r="L4929" s="444">
        <f t="shared" ca="1" si="179"/>
        <v>-233197334177367.84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-233197334177367.84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-971655559072.36597</v>
      </c>
      <c r="L4930" s="444">
        <f t="shared" ca="1" si="179"/>
        <v>-234168989736440.22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-234168989736440.22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-975704123901.83435</v>
      </c>
      <c r="L4931" s="444">
        <f t="shared" ca="1" si="179"/>
        <v>-235144693860342.06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-235144693860342.06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-979769557751.42529</v>
      </c>
      <c r="L4932" s="444">
        <f t="shared" ca="1" si="179"/>
        <v>-236124463418093.5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-236124463418093.5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-983851930908.7229</v>
      </c>
      <c r="L4933" s="444">
        <f t="shared" ca="1" si="179"/>
        <v>-237108315349002.22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-237108315349002.22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-987951313954.1759</v>
      </c>
      <c r="L4934" s="444">
        <f t="shared" ca="1" si="179"/>
        <v>-238096266662956.41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-238096266662956.41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-992067777762.31836</v>
      </c>
      <c r="L4935" s="444">
        <f t="shared" ca="1" si="179"/>
        <v>-239088334440718.72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-239088334440718.72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-996201393502.99463</v>
      </c>
      <c r="L4936" s="444">
        <f t="shared" ca="1" si="179"/>
        <v>-240084535834221.72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-240084535834221.72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-1000352232642.5905</v>
      </c>
      <c r="L4937" s="444">
        <f t="shared" ca="1" si="179"/>
        <v>-241084888066864.31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-241084888066864.31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-1004520366945.2681</v>
      </c>
      <c r="L4938" s="444">
        <f t="shared" ca="1" si="179"/>
        <v>-242089408433809.59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-242089408433809.59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-1008705868474.2068</v>
      </c>
      <c r="L4939" s="444">
        <f t="shared" ca="1" si="179"/>
        <v>-243098114302283.81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-243098114302283.81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-1012908809592.8492</v>
      </c>
      <c r="L4940" s="444">
        <f t="shared" ca="1" si="179"/>
        <v>-244111023111876.66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-244111023111876.66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-1017129262966.1527</v>
      </c>
      <c r="L4941" s="444">
        <f t="shared" ca="1" si="179"/>
        <v>-245128152374842.81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-245128152374842.81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-1021367301561.8448</v>
      </c>
      <c r="L4942" s="444">
        <f t="shared" ca="1" si="179"/>
        <v>-246149519676404.66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-246149519676404.66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-1025622998651.686</v>
      </c>
      <c r="L4943" s="444">
        <f t="shared" ca="1" si="179"/>
        <v>-247175142675056.34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-247175142675056.34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-1029896427812.7347</v>
      </c>
      <c r="L4944" s="444">
        <f t="shared" ca="1" si="179"/>
        <v>-248205039102869.09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-248205039102869.09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-1034187662928.6212</v>
      </c>
      <c r="L4945" s="444">
        <f t="shared" ca="1" si="179"/>
        <v>-249239226765797.72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-249239226765797.72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-1038496778190.8239</v>
      </c>
      <c r="L4946" s="444">
        <f t="shared" ca="1" si="179"/>
        <v>-250277723543988.53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-250277723543988.53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-1042823848099.9521</v>
      </c>
      <c r="L4947" s="444">
        <f t="shared" ca="1" si="179"/>
        <v>-251320547392088.47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-251320547392088.47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-1047168947467.0353</v>
      </c>
      <c r="L4948" s="444">
        <f t="shared" ca="1" si="179"/>
        <v>-252367716339555.5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-252367716339555.5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-1051532151414.8147</v>
      </c>
      <c r="L4949" s="444">
        <f t="shared" ca="1" si="179"/>
        <v>-253419248490970.31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-253419248490970.31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-1055913535379.043</v>
      </c>
      <c r="L4950" s="444">
        <f t="shared" ca="1" si="179"/>
        <v>-254475162026349.34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-254475162026349.34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-1060313175109.7891</v>
      </c>
      <c r="L4951" s="444">
        <f t="shared" ca="1" si="179"/>
        <v>-255535475201459.13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-255535475201459.13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-1064731146672.7462</v>
      </c>
      <c r="L4952" s="444">
        <f t="shared" ca="1" si="179"/>
        <v>-256600206348131.88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-256600206348131.88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-1069167526450.5496</v>
      </c>
      <c r="L4953" s="444">
        <f t="shared" ca="1" si="179"/>
        <v>-257669373874582.44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-257669373874582.44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-1073622391144.0936</v>
      </c>
      <c r="L4954" s="444">
        <f t="shared" ca="1" si="179"/>
        <v>-258742996265726.53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-258742996265726.53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-1078095817773.8607</v>
      </c>
      <c r="L4955" s="444">
        <f t="shared" ca="1" si="179"/>
        <v>-259821092083500.41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-259821092083500.41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-1082587883681.2516</v>
      </c>
      <c r="L4956" s="444">
        <f t="shared" ca="1" si="179"/>
        <v>-260903679967181.66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-260903679967181.66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-1087098666529.9235</v>
      </c>
      <c r="L4957" s="444">
        <f t="shared" ca="1" si="179"/>
        <v>-261990778633711.59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-261990778633711.59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-1091628244307.1316</v>
      </c>
      <c r="L4958" s="444">
        <f t="shared" ca="1" si="179"/>
        <v>-263082406878018.72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-263082406878018.72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-1096176695325.078</v>
      </c>
      <c r="L4959" s="444">
        <f t="shared" ca="1" si="179"/>
        <v>-264178583573343.78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-264178583573343.78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-1100744098222.2659</v>
      </c>
      <c r="L4960" s="444">
        <f t="shared" ca="1" si="179"/>
        <v>-265279327671566.06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-265279327671566.06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-1105330531964.8586</v>
      </c>
      <c r="L4961" s="444">
        <f t="shared" ca="1" si="179"/>
        <v>-266384658203530.91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-266384658203530.91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-1109936075848.0454</v>
      </c>
      <c r="L4962" s="444">
        <f t="shared" ca="1" si="179"/>
        <v>-267494594279378.94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-267494594279378.94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-1114560809497.4124</v>
      </c>
      <c r="L4963" s="444">
        <f t="shared" ca="1" si="179"/>
        <v>-268609155088876.34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-268609155088876.34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-1119204812870.3181</v>
      </c>
      <c r="L4964" s="444">
        <f t="shared" ca="1" si="179"/>
        <v>-269728359901746.66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-269728359901746.66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-1123868166257.2778</v>
      </c>
      <c r="L4965" s="444">
        <f t="shared" ca="1" si="179"/>
        <v>-270852228068003.94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-270852228068003.94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-1128550950283.3496</v>
      </c>
      <c r="L4966" s="444">
        <f t="shared" ca="1" si="179"/>
        <v>-271980779018287.28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-271980779018287.28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-1133253245909.5303</v>
      </c>
      <c r="L4967" s="444">
        <f t="shared" ca="1" si="179"/>
        <v>-273114032264196.81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-273114032264196.81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-1137975134434.1536</v>
      </c>
      <c r="L4968" s="444">
        <f t="shared" ca="1" si="179"/>
        <v>-274252007398630.97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-274252007398630.97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-1142716697494.2957</v>
      </c>
      <c r="L4969" s="444">
        <f t="shared" ca="1" si="179"/>
        <v>-275394724096125.25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-275394724096125.25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-1147478017067.1885</v>
      </c>
      <c r="L4970" s="444">
        <f t="shared" ca="1" si="179"/>
        <v>-276542202113192.44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-276542202113192.44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-1152259175471.6353</v>
      </c>
      <c r="L4971" s="444">
        <f t="shared" ca="1" si="179"/>
        <v>-277694461288664.06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-277694461288664.06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-1157060255369.4336</v>
      </c>
      <c r="L4972" s="444">
        <f t="shared" ca="1" si="179"/>
        <v>-278851521544033.5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-278851521544033.5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-1161881339766.8062</v>
      </c>
      <c r="L4973" s="444">
        <f t="shared" ca="1" si="179"/>
        <v>-280013402883800.31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-280013402883800.31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-1166722512015.8347</v>
      </c>
      <c r="L4974" s="444">
        <f t="shared" ca="1" si="179"/>
        <v>-281180125395816.16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-281180125395816.16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-1171583855815.9004</v>
      </c>
      <c r="L4975" s="444">
        <f t="shared" ca="1" si="179"/>
        <v>-282351709251632.06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-282351709251632.06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-1176465455215.1335</v>
      </c>
      <c r="L4976" s="444">
        <f t="shared" ca="1" si="179"/>
        <v>-283528174706847.19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-283528174706847.19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-1181367394611.8633</v>
      </c>
      <c r="L4977" s="444">
        <f t="shared" ca="1" si="179"/>
        <v>-284709542101459.06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-284709542101459.06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-1186289758756.0793</v>
      </c>
      <c r="L4978" s="444">
        <f t="shared" ca="1" si="179"/>
        <v>-285895831860215.13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-285895831860215.13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-1191232632750.8962</v>
      </c>
      <c r="L4979" s="444">
        <f t="shared" ca="1" si="179"/>
        <v>-287087064492966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-287087064492966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-1196196102054.0249</v>
      </c>
      <c r="L4980" s="444">
        <f t="shared" ca="1" si="179"/>
        <v>-288283260595020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-288283260595020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-1201180252479.25</v>
      </c>
      <c r="L4981" s="444">
        <f t="shared" ca="1" si="179"/>
        <v>-289484440847499.25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-289484440847499.25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-1206185170197.9136</v>
      </c>
      <c r="L4982" s="444">
        <f t="shared" ca="1" si="179"/>
        <v>-290690626017697.19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-290690626017697.19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-1211210941740.405</v>
      </c>
      <c r="L4983" s="444">
        <f t="shared" ca="1" si="179"/>
        <v>-291901836959437.56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-291901836959437.56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-1216257653997.6565</v>
      </c>
      <c r="L4984" s="444">
        <f t="shared" ca="1" si="179"/>
        <v>-293118094613435.25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-293118094613435.25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-1221325394222.647</v>
      </c>
      <c r="L4985" s="444">
        <f t="shared" ca="1" si="179"/>
        <v>-294339420007657.88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-294339420007657.88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-1226414250031.9077</v>
      </c>
      <c r="L4986" s="444">
        <f t="shared" ca="1" si="179"/>
        <v>-295565834257689.81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-295565834257689.81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-1231524309407.0408</v>
      </c>
      <c r="L4987" s="444">
        <f t="shared" ca="1" si="179"/>
        <v>-296797358567096.88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-296797358567096.88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-1236655660696.2371</v>
      </c>
      <c r="L4988" s="444">
        <f t="shared" ca="1" si="179"/>
        <v>-298034014227793.13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-298034014227793.13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-1241808392615.8047</v>
      </c>
      <c r="L4989" s="444">
        <f t="shared" ca="1" si="179"/>
        <v>-299275822620408.94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-299275822620408.94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-1246982594251.7039</v>
      </c>
      <c r="L4990" s="444">
        <f t="shared" ca="1" si="179"/>
        <v>-300522805214660.63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-300522805214660.63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-1252178355061.0859</v>
      </c>
      <c r="L4991" s="444">
        <f t="shared" ca="1" si="179"/>
        <v>-301774983569721.69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-301774983569721.69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-1257395764873.8403</v>
      </c>
      <c r="L4992" s="444">
        <f t="shared" ca="1" si="179"/>
        <v>-303032379334595.5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-303032379334595.5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-1262634913894.1479</v>
      </c>
      <c r="L4993" s="444">
        <f t="shared" ca="1" si="179"/>
        <v>-304295014248489.63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-304295014248489.63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-1267895892702.04</v>
      </c>
      <c r="L4994" s="444">
        <f t="shared" ca="1" si="179"/>
        <v>-305562910141191.69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-305562910141191.69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-1273178792254.9653</v>
      </c>
      <c r="L4995" s="444">
        <f t="shared" ca="1" si="179"/>
        <v>-306836088933446.63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-306836088933446.63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-1278483703889.3608</v>
      </c>
      <c r="L4996" s="444">
        <f t="shared" ca="1" si="179"/>
        <v>-308114572637336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-308114572637336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-1283810719322.2334</v>
      </c>
      <c r="L4997" s="444">
        <f t="shared" ca="1" si="179"/>
        <v>-309398383356658.25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-309398383356658.25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-1289159930652.7427</v>
      </c>
      <c r="L4998" s="444">
        <f t="shared" ca="1" si="179"/>
        <v>-310687543287311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-310687543287311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-1294531430363.7959</v>
      </c>
      <c r="L4999" s="444">
        <f t="shared" ca="1" si="179"/>
        <v>-311982074717674.81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-311982074717674.81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-1299925311323.645</v>
      </c>
      <c r="L5000" s="444">
        <f t="shared" ca="1" si="179"/>
        <v>-313282000028998.44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-313282000028998.44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-1305341666787.4934</v>
      </c>
      <c r="L5001" s="444">
        <f t="shared" ca="1" si="179"/>
        <v>-314587341695785.94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-314587341695785.94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-1310780590399.1082</v>
      </c>
      <c r="L5002" s="444">
        <f t="shared" ca="1" si="179"/>
        <v>-315898122286185.06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-315898122286185.06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-1316242176192.4377</v>
      </c>
      <c r="L5003" s="444">
        <f t="shared" ca="1" si="179"/>
        <v>-317214364462377.5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-317214364462377.5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-1321726518593.2395</v>
      </c>
      <c r="L5004" s="444">
        <f t="shared" ca="1" si="179"/>
        <v>-318536090980970.75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-318536090980970.75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-1327233712420.7114</v>
      </c>
      <c r="L5005" s="444">
        <f t="shared" ca="1" si="179"/>
        <v>-319863324693391.44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-319863324693391.44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-1332763852889.1309</v>
      </c>
      <c r="L5006" s="444">
        <f t="shared" ca="1" si="179"/>
        <v>-321196088546280.56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-321196088546280.56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-1338317035609.5024</v>
      </c>
      <c r="L5007" s="444">
        <f t="shared" ca="1" si="179"/>
        <v>-322534405581890.06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-322534405581890.06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-1343893356591.2085</v>
      </c>
      <c r="L5008" s="444">
        <f t="shared" ca="1" si="179"/>
        <v>-323878298938481.25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-323878298938481.25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-1349492912243.6719</v>
      </c>
      <c r="L5009" s="444">
        <f t="shared" ca="1" si="179"/>
        <v>-325227791850724.94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-325227791850724.94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-1355115799378.0205</v>
      </c>
      <c r="L5010" s="444">
        <f t="shared" ca="1" si="179"/>
        <v>-326582907650102.94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-326582907650102.94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-1360762115208.7622</v>
      </c>
      <c r="L5011" s="444">
        <f t="shared" ca="1" si="179"/>
        <v>-327943669765311.69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-327943669765311.69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-1366431957355.4653</v>
      </c>
      <c r="L5012" s="444">
        <f t="shared" ca="1" si="179"/>
        <v>-329310101722667.13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-329310101722667.13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-1372125423844.4463</v>
      </c>
      <c r="L5013" s="444">
        <f t="shared" ca="1" si="179"/>
        <v>-330682227146511.56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-330682227146511.56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-1377842613110.4648</v>
      </c>
      <c r="L5014" s="444">
        <f t="shared" ca="1" si="179"/>
        <v>-332060069759622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-332060069759622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-1383583623998.425</v>
      </c>
      <c r="L5015" s="444">
        <f t="shared" ca="1" si="179"/>
        <v>-333443653383620.44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-333443653383620.44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-1389348555765.0852</v>
      </c>
      <c r="L5016" s="444">
        <f t="shared" ca="1" si="179"/>
        <v>-334833001939385.5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-334833001939385.5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-1395137508080.7729</v>
      </c>
      <c r="L5017" s="444">
        <f t="shared" ca="1" si="179"/>
        <v>-336228139447466.25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-336228139447466.25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-1400950581031.1094</v>
      </c>
      <c r="L5018" s="444">
        <f t="shared" ca="1" si="179"/>
        <v>-337629090028497.38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-337629090028497.38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-1406787875118.739</v>
      </c>
      <c r="L5019" s="444">
        <f t="shared" ca="1" si="179"/>
        <v>-339035877903616.13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-339035877903616.13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-1412649491265.0671</v>
      </c>
      <c r="L5020" s="444">
        <f t="shared" ca="1" si="179"/>
        <v>-340448527394881.19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-340448527394881.19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-1418535530812.0049</v>
      </c>
      <c r="L5021" s="444">
        <f t="shared" ca="1" si="179"/>
        <v>-341867062925693.19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-341867062925693.19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-1424446095523.7217</v>
      </c>
      <c r="L5022" s="444">
        <f t="shared" ca="1" si="179"/>
        <v>-343291509021216.94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-343291509021216.94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-1430381287588.4038</v>
      </c>
      <c r="L5023" s="444">
        <f t="shared" ca="1" si="179"/>
        <v>-344721890308805.31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-344721890308805.31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-1436341209620.0222</v>
      </c>
      <c r="L5024" s="444">
        <f t="shared" ca="1" si="179"/>
        <v>-346158231518425.31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-346158231518425.31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-1442325964660.1055</v>
      </c>
      <c r="L5025" s="444">
        <f t="shared" ca="1" si="179"/>
        <v>-347600557483085.44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-347600557483085.44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-1448335656179.5227</v>
      </c>
      <c r="L5026" s="444">
        <f t="shared" ca="1" si="179"/>
        <v>-349048893139264.94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-349048893139264.94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-1454370388080.2705</v>
      </c>
      <c r="L5027" s="444">
        <f t="shared" ca="1" si="179"/>
        <v>-350503263527345.19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-350503263527345.19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-1460430264697.2715</v>
      </c>
      <c r="L5028" s="444">
        <f t="shared" ca="1" si="179"/>
        <v>-351963693792042.44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-351963693792042.44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-1466515390800.1768</v>
      </c>
      <c r="L5029" s="444">
        <f t="shared" ca="1" si="179"/>
        <v>-353430209182842.63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-353430209182842.63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-1472625871595.1775</v>
      </c>
      <c r="L5030" s="444">
        <f t="shared" ca="1" si="179"/>
        <v>-354902835054437.81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-354902835054437.81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-1478761812726.8242</v>
      </c>
      <c r="L5031" s="444">
        <f t="shared" ca="1" si="179"/>
        <v>-356381596867164.63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-356381596867164.63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-1484923320279.8525</v>
      </c>
      <c r="L5032" s="444">
        <f t="shared" ca="1" si="179"/>
        <v>-357866520187444.5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-357866520187444.5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-1491110500781.0188</v>
      </c>
      <c r="L5033" s="444">
        <f t="shared" ca="1" si="179"/>
        <v>-359357630688225.5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-359357630688225.5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-1497323461200.9395</v>
      </c>
      <c r="L5034" s="444">
        <f t="shared" ca="1" si="179"/>
        <v>-360854954149426.44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-360854954149426.44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-1503562308955.9434</v>
      </c>
      <c r="L5035" s="444">
        <f t="shared" ca="1" si="179"/>
        <v>-362358516458382.38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-362358516458382.38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-1509827151909.9265</v>
      </c>
      <c r="L5036" s="444">
        <f t="shared" ca="1" si="179"/>
        <v>-363868343610292.31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-363868343610292.31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-1516118098376.218</v>
      </c>
      <c r="L5037" s="444">
        <f t="shared" ca="1" si="179"/>
        <v>-365384461708668.5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-365384461708668.5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-1522435257119.4521</v>
      </c>
      <c r="L5038" s="444">
        <f t="shared" ca="1" si="179"/>
        <v>-366906896965787.94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-366906896965787.94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-1528778737357.4497</v>
      </c>
      <c r="L5039" s="444">
        <f t="shared" ca="1" si="179"/>
        <v>-368435675703145.38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-368435675703145.38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-1535148648763.1057</v>
      </c>
      <c r="L5040" s="444">
        <f t="shared" ca="1" si="179"/>
        <v>-369970824351908.5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-369970824351908.5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-1541545101466.2854</v>
      </c>
      <c r="L5041" s="444">
        <f t="shared" ca="1" si="179"/>
        <v>-371512369453374.81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-371512369453374.81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-1547968206055.7283</v>
      </c>
      <c r="L5042" s="444">
        <f t="shared" ca="1" si="179"/>
        <v>-373060337659430.56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-373060337659430.56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-1554418073580.9607</v>
      </c>
      <c r="L5043" s="444">
        <f t="shared" ca="1" si="179"/>
        <v>-374614755733011.5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-374614755733011.5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-1560894815554.2146</v>
      </c>
      <c r="L5044" s="444">
        <f t="shared" ca="1" si="179"/>
        <v>-376175650548565.69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-376175650548565.69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-1567398543952.3569</v>
      </c>
      <c r="L5045" s="444">
        <f t="shared" ca="1" si="179"/>
        <v>-377743049092518.06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-377743049092518.06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-1573929371218.8252</v>
      </c>
      <c r="L5046" s="444">
        <f t="shared" ca="1" si="179"/>
        <v>-379316978463736.88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-379316978463736.88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-1580487410265.5703</v>
      </c>
      <c r="L5047" s="444">
        <f t="shared" ca="1" si="179"/>
        <v>-380897465874002.44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-380897465874002.44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-1587072774475.0103</v>
      </c>
      <c r="L5048" s="444">
        <f t="shared" ca="1" si="179"/>
        <v>-382484538648477.44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-382484538648477.44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-1593685577701.9893</v>
      </c>
      <c r="L5049" s="444">
        <f t="shared" ca="1" si="179"/>
        <v>-384078224226179.44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-384078224226179.44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-1600325934275.7476</v>
      </c>
      <c r="L5050" s="444">
        <f t="shared" ca="1" si="179"/>
        <v>-385678550160455.19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-385678550160455.19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-1606993959001.8965</v>
      </c>
      <c r="L5051" s="444">
        <f t="shared" ca="1" si="179"/>
        <v>-387285544119457.06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-387285544119457.06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-1613689767164.4043</v>
      </c>
      <c r="L5052" s="444">
        <f t="shared" ca="1" si="179"/>
        <v>-388899233886621.44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-388899233886621.44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-1620413474527.5894</v>
      </c>
      <c r="L5053" s="444">
        <f t="shared" ca="1" si="179"/>
        <v>-390519647361149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-390519647361149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-1627165197338.1208</v>
      </c>
      <c r="L5054" s="444">
        <f t="shared" ca="1" si="179"/>
        <v>-392146812558487.13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-392146812558487.13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-1633945052327.0298</v>
      </c>
      <c r="L5055" s="444">
        <f t="shared" ca="1" si="179"/>
        <v>-393780757610814.13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-393780757610814.13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-1640753156711.7256</v>
      </c>
      <c r="L5056" s="444">
        <f t="shared" ca="1" si="179"/>
        <v>-395421510767525.88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-395421510767525.88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-1647589628198.0244</v>
      </c>
      <c r="L5057" s="444">
        <f t="shared" ca="1" si="179"/>
        <v>-397069100395723.88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-397069100395723.88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-1654454584982.1829</v>
      </c>
      <c r="L5058" s="444">
        <f t="shared" ca="1" si="179"/>
        <v>-398723554980706.06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-398723554980706.06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-1661348145752.9419</v>
      </c>
      <c r="L5059" s="444">
        <f t="shared" ca="1" si="179"/>
        <v>-400384903126459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-400384903126459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-1668270429693.5791</v>
      </c>
      <c r="L5060" s="444">
        <f t="shared" ca="1" si="179"/>
        <v>-402053173556152.56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-402053173556152.56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-1675221556483.969</v>
      </c>
      <c r="L5061" s="444">
        <f t="shared" ca="1" si="179"/>
        <v>-403728395112636.56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-403728395112636.56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-1682201646302.6523</v>
      </c>
      <c r="L5062" s="444">
        <f t="shared" ca="1" si="179"/>
        <v>-405410596758939.19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-405410596758939.19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-1689210819828.9133</v>
      </c>
      <c r="L5063" s="444">
        <f t="shared" ca="1" si="179"/>
        <v>-407099807578768.13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-407099807578768.13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-1696249198244.8672</v>
      </c>
      <c r="L5064" s="444">
        <f t="shared" ca="1" si="179"/>
        <v>-408796056777013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-408796056777013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-1703316903237.5542</v>
      </c>
      <c r="L5065" s="444">
        <f t="shared" ca="1" si="179"/>
        <v>-410499373680250.56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-410499373680250.56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-1710414057001.0439</v>
      </c>
      <c r="L5066" s="444">
        <f t="shared" ca="1" si="179"/>
        <v>-412209787737251.63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-412209787737251.63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-1717540782238.5483</v>
      </c>
      <c r="L5067" s="444">
        <f t="shared" ca="1" si="179"/>
        <v>-413927328519490.19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-413927328519490.19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-1724697202164.5425</v>
      </c>
      <c r="L5068" s="444">
        <f t="shared" ca="1" si="179"/>
        <v>-415652025721654.75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-415652025721654.75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-1731883440506.8948</v>
      </c>
      <c r="L5069" s="444">
        <f t="shared" ca="1" si="179"/>
        <v>-417383909162161.63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-417383909162161.63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-1739099621509.0068</v>
      </c>
      <c r="L5070" s="444">
        <f t="shared" ca="1" si="179"/>
        <v>-419123008783670.63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-419123008783670.63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-1746345869931.9609</v>
      </c>
      <c r="L5071" s="444">
        <f t="shared" ca="1" si="179"/>
        <v>-420869354653602.56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-420869354653602.56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-1753622311056.6772</v>
      </c>
      <c r="L5072" s="444">
        <f t="shared" ca="1" si="179"/>
        <v>-422622976964659.25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-422622976964659.25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-1760929070686.0801</v>
      </c>
      <c r="L5073" s="444">
        <f t="shared" ca="1" si="179"/>
        <v>-424383906035345.31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-424383906035345.31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-1768266275147.2722</v>
      </c>
      <c r="L5074" s="444">
        <f t="shared" ca="1" si="179"/>
        <v>-426152172310492.56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-426152172310492.56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-1775634051293.719</v>
      </c>
      <c r="L5075" s="444">
        <f t="shared" ca="1" si="179"/>
        <v>-427927806361786.31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-427927806361786.31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-1783032526507.4429</v>
      </c>
      <c r="L5076" s="444">
        <f t="shared" ca="1" si="179"/>
        <v>-429710838888293.75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-429710838888293.75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-1790461828701.2239</v>
      </c>
      <c r="L5077" s="444">
        <f t="shared" ca="1" si="179"/>
        <v>-431501300716995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-431501300716995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-1797922086320.8125</v>
      </c>
      <c r="L5078" s="444">
        <f t="shared" ca="1" si="179"/>
        <v>-433299222803315.81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-433299222803315.81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-1805413428347.1492</v>
      </c>
      <c r="L5079" s="444">
        <f t="shared" ca="1" si="179"/>
        <v>-435104636231662.94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-435104636231662.94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-1812935984298.5955</v>
      </c>
      <c r="L5080" s="444">
        <f t="shared" ca="1" si="179"/>
        <v>-436917572215961.56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-436917572215961.56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-1820489884233.1731</v>
      </c>
      <c r="L5081" s="444">
        <f t="shared" ca="1" si="179"/>
        <v>-438738062100194.75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-438738062100194.75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-1828075258750.8115</v>
      </c>
      <c r="L5082" s="444">
        <f t="shared" ca="1" si="179"/>
        <v>-440566137358945.56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-440566137358945.56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-1835692238995.6064</v>
      </c>
      <c r="L5083" s="444">
        <f t="shared" ca="1" si="179"/>
        <v>-442401829597941.19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-442401829597941.19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-1843340956658.0886</v>
      </c>
      <c r="L5084" s="444">
        <f t="shared" ca="1" si="179"/>
        <v>-444245170554599.25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-444245170554599.25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-1851021543977.4966</v>
      </c>
      <c r="L5085" s="444">
        <f t="shared" ca="1" si="179"/>
        <v>-446096192098576.75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-446096192098576.75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-1858734133744.0698</v>
      </c>
      <c r="L5086" s="444">
        <f t="shared" ca="1" si="179"/>
        <v>-447954926232320.81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-447954926232320.81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-1866478859301.3367</v>
      </c>
      <c r="L5087" s="444">
        <f t="shared" ca="1" si="179"/>
        <v>-449821405091622.13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-449821405091622.13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-1874255854548.4253</v>
      </c>
      <c r="L5088" s="444">
        <f t="shared" ca="1" si="179"/>
        <v>-451695660946170.56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-451695660946170.56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-1882065253942.377</v>
      </c>
      <c r="L5089" s="444">
        <f t="shared" ca="1" si="179"/>
        <v>-453577726200112.94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-453577726200112.94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-1889907192500.4705</v>
      </c>
      <c r="L5090" s="444">
        <f t="shared" ca="1" si="179"/>
        <v>-455467633392613.44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-455467633392613.44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-1897781805802.5557</v>
      </c>
      <c r="L5091" s="444">
        <f t="shared" ca="1" si="179"/>
        <v>-457365415198416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-457365415198416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-1905689229993.4001</v>
      </c>
      <c r="L5092" s="444">
        <f t="shared" ca="1" si="179"/>
        <v>-459271104428409.38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-459271104428409.38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-1913629601785.0391</v>
      </c>
      <c r="L5093" s="444">
        <f t="shared" ca="1" si="179"/>
        <v>-461184734030194.44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-461184734030194.44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-1921603058459.1436</v>
      </c>
      <c r="L5094" s="444">
        <f t="shared" ca="1" si="179"/>
        <v>-463106337088653.56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-463106337088653.56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-1929609737869.3901</v>
      </c>
      <c r="L5095" s="444">
        <f t="shared" ca="1" si="179"/>
        <v>-465035946826522.94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-465035946826522.94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-1937649778443.8455</v>
      </c>
      <c r="L5096" s="444">
        <f t="shared" ca="1" si="179"/>
        <v>-466973596604966.81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-466973596604966.81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-1945723319187.3616</v>
      </c>
      <c r="L5097" s="444">
        <f t="shared" ca="1" si="179"/>
        <v>-468919319924154.19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-468919319924154.19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-1953830499683.9761</v>
      </c>
      <c r="L5098" s="444">
        <f t="shared" ca="1" si="179"/>
        <v>-470873150423838.19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-470873150423838.19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-1961971460099.3254</v>
      </c>
      <c r="L5099" s="444">
        <f t="shared" ca="1" si="179"/>
        <v>-472835121883937.5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-472835121883937.5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-1970146341183.073</v>
      </c>
      <c r="L5100" s="444">
        <f t="shared" ca="1" si="179"/>
        <v>-474805268225120.56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-474805268225120.56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-1978355284271.3357</v>
      </c>
      <c r="L5101" s="444">
        <f t="shared" ca="1" si="179"/>
        <v>-476783623509391.88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-476783623509391.88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-1986598431289.1328</v>
      </c>
      <c r="L5102" s="444">
        <f t="shared" ca="1" si="179"/>
        <v>-478770221940681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-478770221940681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-1994875924752.8374</v>
      </c>
      <c r="L5103" s="444">
        <f t="shared" ca="1" si="179"/>
        <v>-480765097865433.81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-480765097865433.81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-2003187907772.6409</v>
      </c>
      <c r="L5104" s="444">
        <f t="shared" ca="1" si="179"/>
        <v>-482768285773206.44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-482768285773206.44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-2011534524055.0269</v>
      </c>
      <c r="L5105" s="444">
        <f t="shared" ca="1" si="179"/>
        <v>-484779820297261.44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-484779820297261.44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-2019915917905.2559</v>
      </c>
      <c r="L5106" s="444">
        <f t="shared" ca="1" si="179"/>
        <v>-486799736215166.69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-486799736215166.69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-2028332234229.8611</v>
      </c>
      <c r="L5107" s="444">
        <f t="shared" ca="1" si="179"/>
        <v>-488828068449396.56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-488828068449396.56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-2036783618539.1526</v>
      </c>
      <c r="L5108" s="444">
        <f t="shared" ref="L5108:L5362" ca="1" si="184">I5108-J5108+K5108</f>
        <v>-490864852067935.69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-490864852067935.69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-2045270216949.7319</v>
      </c>
      <c r="L5109" s="444">
        <f t="shared" ca="1" si="184"/>
        <v>-492910122284885.44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-492910122284885.44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-2053792176187.0227</v>
      </c>
      <c r="L5110" s="444">
        <f t="shared" ca="1" si="184"/>
        <v>-494963914461072.44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-494963914461072.44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-2062349643587.8018</v>
      </c>
      <c r="L5111" s="444">
        <f t="shared" ca="1" si="184"/>
        <v>-497026264104660.25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-497026264104660.25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-2070942767102.751</v>
      </c>
      <c r="L5112" s="444">
        <f t="shared" ca="1" si="184"/>
        <v>-499097206871763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-499097206871763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-2079571695299.0122</v>
      </c>
      <c r="L5113" s="444">
        <f t="shared" ca="1" si="184"/>
        <v>-501176778567062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-501176778567062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-2088236577362.7583</v>
      </c>
      <c r="L5114" s="444">
        <f t="shared" ca="1" si="184"/>
        <v>-503265015144424.75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-503265015144424.75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-2096937563101.7698</v>
      </c>
      <c r="L5115" s="444">
        <f t="shared" ca="1" si="184"/>
        <v>-505361952707526.5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-505361952707526.5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-2105674802948.0269</v>
      </c>
      <c r="L5116" s="444">
        <f t="shared" ca="1" si="184"/>
        <v>-507467627510474.5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-507467627510474.5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-2114448447960.3103</v>
      </c>
      <c r="L5117" s="444">
        <f t="shared" ca="1" si="184"/>
        <v>-509582075958434.81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-509582075958434.81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-2123258649826.8118</v>
      </c>
      <c r="L5118" s="444">
        <f t="shared" ca="1" si="184"/>
        <v>-511705334608261.63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-511705334608261.63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-2132105560867.7568</v>
      </c>
      <c r="L5119" s="444">
        <f t="shared" ca="1" si="184"/>
        <v>-513837440169129.38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-513837440169129.38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-2140989334038.0388</v>
      </c>
      <c r="L5120" s="444">
        <f t="shared" ca="1" si="184"/>
        <v>-515978429503167.44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-515978429503167.44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-2149910122929.8643</v>
      </c>
      <c r="L5121" s="444">
        <f t="shared" ca="1" si="184"/>
        <v>-518128339626097.31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-518128339626097.31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-2158868081775.4053</v>
      </c>
      <c r="L5122" s="444">
        <f t="shared" ca="1" si="184"/>
        <v>-520287207707872.69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-520287207707872.69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-2167863365449.4695</v>
      </c>
      <c r="L5123" s="444">
        <f t="shared" ca="1" si="184"/>
        <v>-522455071073322.19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-522455071073322.19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-2176896129472.1755</v>
      </c>
      <c r="L5124" s="444">
        <f t="shared" ca="1" si="184"/>
        <v>-524631967202794.38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-524631967202794.38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-2185966530011.6428</v>
      </c>
      <c r="L5125" s="444">
        <f t="shared" ca="1" si="184"/>
        <v>-526817933732806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-526817933732806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-2195074723886.6917</v>
      </c>
      <c r="L5126" s="444">
        <f t="shared" ca="1" si="184"/>
        <v>-529013008456692.69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-529013008456692.69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-2204220868569.5527</v>
      </c>
      <c r="L5127" s="444">
        <f t="shared" ca="1" si="184"/>
        <v>-531217229325262.25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-531217229325262.25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-2213405122188.5928</v>
      </c>
      <c r="L5128" s="444">
        <f t="shared" ca="1" si="184"/>
        <v>-533430634447450.81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-533430634447450.81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-2222627643531.0449</v>
      </c>
      <c r="L5129" s="444">
        <f t="shared" ca="1" si="184"/>
        <v>-535653262090981.88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-535653262090981.88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-2231888592045.7578</v>
      </c>
      <c r="L5130" s="444">
        <f t="shared" ca="1" si="184"/>
        <v>-537885150683027.63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-537885150683027.63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-2241188127845.9482</v>
      </c>
      <c r="L5131" s="444">
        <f t="shared" ca="1" si="184"/>
        <v>-540126338810873.56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-540126338810873.56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-2250526411711.9731</v>
      </c>
      <c r="L5132" s="444">
        <f t="shared" ca="1" si="184"/>
        <v>-542376865222585.56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-542376865222585.56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-2259903605094.1064</v>
      </c>
      <c r="L5133" s="444">
        <f t="shared" ca="1" si="184"/>
        <v>-544636768827679.69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-544636768827679.69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-2269319870115.3315</v>
      </c>
      <c r="L5134" s="444">
        <f t="shared" ca="1" si="184"/>
        <v>-546906088697795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-546906088697795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-2278775369574.146</v>
      </c>
      <c r="L5135" s="444">
        <f t="shared" ca="1" si="184"/>
        <v>-549184864067369.13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-549184864067369.13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-2288270266947.3711</v>
      </c>
      <c r="L5136" s="444">
        <f t="shared" ca="1" si="184"/>
        <v>-551473134334316.5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-551473134334316.5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-2297804726392.9854</v>
      </c>
      <c r="L5137" s="444">
        <f t="shared" ca="1" si="184"/>
        <v>-553770939060709.5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-553770939060709.5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-2307378912752.9561</v>
      </c>
      <c r="L5138" s="444">
        <f t="shared" ca="1" si="184"/>
        <v>-556078317973462.44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-556078317973462.44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-2316992991556.0933</v>
      </c>
      <c r="L5139" s="444">
        <f t="shared" ca="1" si="184"/>
        <v>-558395310965018.5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-558395310965018.5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-2326647129020.9102</v>
      </c>
      <c r="L5140" s="444">
        <f t="shared" ca="1" si="184"/>
        <v>-560721958094039.44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-560721958094039.44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-2336341492058.4976</v>
      </c>
      <c r="L5141" s="444">
        <f t="shared" ca="1" si="184"/>
        <v>-563058299586097.88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-563058299586097.88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-2346076248275.4077</v>
      </c>
      <c r="L5142" s="444">
        <f t="shared" ca="1" si="184"/>
        <v>-565404375834373.25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-565404375834373.25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-2355851565976.5552</v>
      </c>
      <c r="L5143" s="444">
        <f t="shared" ca="1" si="184"/>
        <v>-567760227400349.75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-567760227400349.75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-2365667614168.124</v>
      </c>
      <c r="L5144" s="444">
        <f t="shared" ca="1" si="184"/>
        <v>-570125895014517.88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-570125895014517.88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-2375524562560.4912</v>
      </c>
      <c r="L5145" s="444">
        <f t="shared" ca="1" si="184"/>
        <v>-572501419577078.38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-572501419577078.38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-2385422581571.1597</v>
      </c>
      <c r="L5146" s="444">
        <f t="shared" ca="1" si="184"/>
        <v>-574886842158649.5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-574886842158649.5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-2395361842327.7061</v>
      </c>
      <c r="L5147" s="444">
        <f t="shared" ca="1" si="184"/>
        <v>-577282204000977.25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-577282204000977.25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-2405342516670.7383</v>
      </c>
      <c r="L5148" s="444">
        <f t="shared" ca="1" si="184"/>
        <v>-579687546517648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-579687546517648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-2415364777156.8667</v>
      </c>
      <c r="L5149" s="444">
        <f t="shared" ca="1" si="184"/>
        <v>-582102911294804.88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-582102911294804.88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-2425428797061.687</v>
      </c>
      <c r="L5150" s="444">
        <f t="shared" ca="1" si="184"/>
        <v>-584528340091866.5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-584528340091866.5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-2435534750382.7769</v>
      </c>
      <c r="L5151" s="444">
        <f t="shared" ca="1" si="184"/>
        <v>-586963874842249.25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-586963874842249.25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-2445682811842.7051</v>
      </c>
      <c r="L5152" s="444">
        <f t="shared" ca="1" si="184"/>
        <v>-589409557654092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-589409557654092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-2455873156892.0498</v>
      </c>
      <c r="L5153" s="444">
        <f t="shared" ca="1" si="184"/>
        <v>-591865430810984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-591865430810984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-2466105961712.4331</v>
      </c>
      <c r="L5154" s="444">
        <f t="shared" ca="1" si="184"/>
        <v>-594331536772696.38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-594331536772696.38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-2476381403219.5684</v>
      </c>
      <c r="L5155" s="444">
        <f t="shared" ca="1" si="184"/>
        <v>-596807918175916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-596807918175916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-2486699659066.3164</v>
      </c>
      <c r="L5156" s="444">
        <f t="shared" ca="1" si="184"/>
        <v>-599294617834982.38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-599294617834982.38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-2497060907645.7598</v>
      </c>
      <c r="L5157" s="444">
        <f t="shared" ca="1" si="184"/>
        <v>-601791678742628.13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-601791678742628.13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-2507465328094.2837</v>
      </c>
      <c r="L5158" s="444">
        <f t="shared" ca="1" si="184"/>
        <v>-604299144070722.38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-604299144070722.38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-2517913100294.6768</v>
      </c>
      <c r="L5159" s="444">
        <f t="shared" ca="1" si="184"/>
        <v>-606817057171017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-606817057171017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-2528404404879.2373</v>
      </c>
      <c r="L5160" s="444">
        <f t="shared" ca="1" si="184"/>
        <v>-609345461575896.25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-609345461575896.25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-2538939423232.9009</v>
      </c>
      <c r="L5161" s="444">
        <f t="shared" ca="1" si="184"/>
        <v>-611884400999129.13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-611884400999129.13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-2549518337496.3711</v>
      </c>
      <c r="L5162" s="444">
        <f t="shared" ca="1" si="184"/>
        <v>-614433919336625.5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-614433919336625.5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-2560141330569.2729</v>
      </c>
      <c r="L5163" s="444">
        <f t="shared" ca="1" si="184"/>
        <v>-616994060667194.75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-616994060667194.75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-2570808586113.3115</v>
      </c>
      <c r="L5164" s="444">
        <f t="shared" ca="1" si="184"/>
        <v>-619564869253308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-619564869253308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-2581520288555.4502</v>
      </c>
      <c r="L5165" s="444">
        <f t="shared" ca="1" si="184"/>
        <v>-622146389541863.5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-622146389541863.5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-2592276623091.0977</v>
      </c>
      <c r="L5166" s="444">
        <f t="shared" ca="1" si="184"/>
        <v>-624738666164954.63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-624738666164954.63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-2603077775687.311</v>
      </c>
      <c r="L5167" s="444">
        <f t="shared" ca="1" si="184"/>
        <v>-627341743940641.88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-627341743940641.88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-2613923933086.0078</v>
      </c>
      <c r="L5168" s="444">
        <f t="shared" ca="1" si="184"/>
        <v>-629955667873727.88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-629955667873727.88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-2624815282807.1992</v>
      </c>
      <c r="L5169" s="444">
        <f t="shared" ca="1" si="184"/>
        <v>-632580483156535.13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-632580483156535.13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-2635752013152.2295</v>
      </c>
      <c r="L5170" s="444">
        <f t="shared" ca="1" si="184"/>
        <v>-635216235169687.38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-635216235169687.38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-2646734313207.0308</v>
      </c>
      <c r="L5171" s="444">
        <f t="shared" ca="1" si="184"/>
        <v>-637862969482894.38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-637862969482894.38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-2657762372845.3931</v>
      </c>
      <c r="L5172" s="444">
        <f t="shared" ca="1" si="184"/>
        <v>-640520731855739.75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-640520731855739.75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-2668836382732.249</v>
      </c>
      <c r="L5173" s="444">
        <f t="shared" ca="1" si="184"/>
        <v>-643189568238472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-643189568238472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-2679956534326.9668</v>
      </c>
      <c r="L5174" s="444">
        <f t="shared" ca="1" si="184"/>
        <v>-645869524772799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-645869524772799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-2691123019886.6626</v>
      </c>
      <c r="L5175" s="444">
        <f t="shared" ca="1" si="184"/>
        <v>-648560647792685.63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-648560647792685.63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-2702336032469.5234</v>
      </c>
      <c r="L5176" s="444">
        <f t="shared" ca="1" si="184"/>
        <v>-651262983825155.13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-651262983825155.13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-2713595765938.1465</v>
      </c>
      <c r="L5177" s="444">
        <f t="shared" ca="1" si="184"/>
        <v>-653976579591093.25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-653976579591093.25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-2724902414962.8887</v>
      </c>
      <c r="L5178" s="444">
        <f t="shared" ca="1" si="184"/>
        <v>-656701482006056.13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-656701482006056.13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-2736256175025.2339</v>
      </c>
      <c r="L5179" s="444">
        <f t="shared" ca="1" si="184"/>
        <v>-659437738181081.38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-659437738181081.38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-2747657242421.1724</v>
      </c>
      <c r="L5180" s="444">
        <f t="shared" ca="1" si="184"/>
        <v>-662185395423502.5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-662185395423502.5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-2759105814264.5938</v>
      </c>
      <c r="L5181" s="444">
        <f t="shared" ca="1" si="184"/>
        <v>-664944501237767.13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-664944501237767.13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-2770602088490.6963</v>
      </c>
      <c r="L5182" s="444">
        <f t="shared" ca="1" si="184"/>
        <v>-667715103326257.88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-667715103326257.88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-2782146263859.4077</v>
      </c>
      <c r="L5183" s="444">
        <f t="shared" ca="1" si="184"/>
        <v>-670497249590117.25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-670497249590117.25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-2793738539958.8218</v>
      </c>
      <c r="L5184" s="444">
        <f t="shared" ca="1" si="184"/>
        <v>-673290988130076.13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-673290988130076.13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-2805379117208.6504</v>
      </c>
      <c r="L5185" s="444">
        <f t="shared" ca="1" si="184"/>
        <v>-676096367247284.75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-676096367247284.75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-2817068196863.6865</v>
      </c>
      <c r="L5186" s="444">
        <f t="shared" ca="1" si="184"/>
        <v>-678913435444148.38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-678913435444148.38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-2828805981017.2847</v>
      </c>
      <c r="L5187" s="444">
        <f t="shared" ca="1" si="184"/>
        <v>-681742241425165.63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-681742241425165.63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-2840592672604.8569</v>
      </c>
      <c r="L5188" s="444">
        <f t="shared" ca="1" si="184"/>
        <v>-684582834097770.5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-684582834097770.5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-2852428475407.377</v>
      </c>
      <c r="L5189" s="444">
        <f t="shared" ca="1" si="184"/>
        <v>-687435262573177.88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-687435262573177.88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-2864313594054.9077</v>
      </c>
      <c r="L5190" s="444">
        <f t="shared" ca="1" si="184"/>
        <v>-690299576167232.75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-690299576167232.75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-2876248234030.1362</v>
      </c>
      <c r="L5191" s="444">
        <f t="shared" ca="1" si="184"/>
        <v>-693175824401262.88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-693175824401262.88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-2888232601671.9287</v>
      </c>
      <c r="L5192" s="444">
        <f t="shared" ca="1" si="184"/>
        <v>-696064057002934.75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-696064057002934.75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-2900266904178.8945</v>
      </c>
      <c r="L5193" s="444">
        <f t="shared" ca="1" si="184"/>
        <v>-698964323907113.63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-698964323907113.63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-2912351349612.9736</v>
      </c>
      <c r="L5194" s="444">
        <f t="shared" ca="1" si="184"/>
        <v>-701876675256726.63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-701876675256726.63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-2924486146903.0273</v>
      </c>
      <c r="L5195" s="444">
        <f t="shared" ca="1" si="184"/>
        <v>-704801161403629.63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-704801161403629.63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-2936671505848.4565</v>
      </c>
      <c r="L5196" s="444">
        <f t="shared" ca="1" si="184"/>
        <v>-707737832909478.13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-707737832909478.13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-2948907637122.8257</v>
      </c>
      <c r="L5197" s="444">
        <f t="shared" ca="1" si="184"/>
        <v>-710686740546601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-710686740546601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-2961194752277.5039</v>
      </c>
      <c r="L5198" s="444">
        <f t="shared" ca="1" si="184"/>
        <v>-713647935298878.5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-713647935298878.5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-2973533063745.3271</v>
      </c>
      <c r="L5199" s="444">
        <f t="shared" ca="1" si="184"/>
        <v>-716621468362623.88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-716621468362623.88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-2985922784844.2661</v>
      </c>
      <c r="L5200" s="444">
        <f t="shared" ca="1" si="184"/>
        <v>-719607391147468.13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-719607391147468.13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-2998364129781.1172</v>
      </c>
      <c r="L5201" s="444">
        <f t="shared" ca="1" si="184"/>
        <v>-722605755277249.25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-722605755277249.25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-3010857313655.2051</v>
      </c>
      <c r="L5202" s="444">
        <f t="shared" ca="1" si="184"/>
        <v>-725616612590904.5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-725616612590904.5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-3023402552462.1021</v>
      </c>
      <c r="L5203" s="444">
        <f t="shared" ca="1" si="184"/>
        <v>-728640015143366.63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-728640015143366.63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-3036000063097.3608</v>
      </c>
      <c r="L5204" s="444">
        <f t="shared" ca="1" si="184"/>
        <v>-731676015206464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-731676015206464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-3048650063360.2666</v>
      </c>
      <c r="L5205" s="444">
        <f t="shared" ca="1" si="184"/>
        <v>-734724665269824.25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-734724665269824.25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-3061352771957.6011</v>
      </c>
      <c r="L5206" s="444">
        <f t="shared" ca="1" si="184"/>
        <v>-737786018041781.88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-737786018041781.88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-3074108408507.4243</v>
      </c>
      <c r="L5207" s="444">
        <f t="shared" ca="1" si="184"/>
        <v>-740860126450289.25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-740860126450289.25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-3086917193542.8721</v>
      </c>
      <c r="L5208" s="444">
        <f t="shared" ca="1" si="184"/>
        <v>-743947043643832.13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-743947043643832.13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-3099779348515.9673</v>
      </c>
      <c r="L5209" s="444">
        <f t="shared" ca="1" si="184"/>
        <v>-747046822992348.13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-747046822992348.13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-3112695095801.4507</v>
      </c>
      <c r="L5210" s="444">
        <f t="shared" ca="1" si="184"/>
        <v>-750159518088149.63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-750159518088149.63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-3125664658700.6235</v>
      </c>
      <c r="L5211" s="444">
        <f t="shared" ca="1" si="184"/>
        <v>-753285182746850.25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-753285182746850.25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-3138688261445.2095</v>
      </c>
      <c r="L5212" s="444">
        <f t="shared" ca="1" si="184"/>
        <v>-756423871008295.5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-756423871008295.5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-3151766129201.2314</v>
      </c>
      <c r="L5213" s="444">
        <f t="shared" ca="1" si="184"/>
        <v>-759575637137496.75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-759575637137496.75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-3164898488072.9033</v>
      </c>
      <c r="L5214" s="444">
        <f t="shared" ca="1" si="184"/>
        <v>-762740535625569.63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-762740535625569.63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-3178085565106.54</v>
      </c>
      <c r="L5215" s="444">
        <f t="shared" ca="1" si="184"/>
        <v>-765918621190676.13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-765918621190676.13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-3191327588294.4839</v>
      </c>
      <c r="L5216" s="444">
        <f t="shared" ca="1" si="184"/>
        <v>-769109948778970.63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-769109948778970.63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-3204624786579.0444</v>
      </c>
      <c r="L5217" s="444">
        <f t="shared" ca="1" si="184"/>
        <v>-772314573565549.63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-772314573565549.63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-3217977389856.4565</v>
      </c>
      <c r="L5218" s="444">
        <f t="shared" ca="1" si="184"/>
        <v>-775532550955406.13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-775532550955406.13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-3231385628980.8589</v>
      </c>
      <c r="L5219" s="444">
        <f t="shared" ca="1" si="184"/>
        <v>-778763936584387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-778763936584387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-3244849735768.2793</v>
      </c>
      <c r="L5220" s="444">
        <f t="shared" ca="1" si="184"/>
        <v>-782008786320155.25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-782008786320155.25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-3258369943000.647</v>
      </c>
      <c r="L5221" s="444">
        <f t="shared" ca="1" si="184"/>
        <v>-785267156263155.88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-785267156263155.88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-3271946484429.8159</v>
      </c>
      <c r="L5222" s="444">
        <f t="shared" ca="1" si="184"/>
        <v>-788539102747585.75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-788539102747585.75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-3285579594781.6074</v>
      </c>
      <c r="L5223" s="444">
        <f t="shared" ca="1" si="184"/>
        <v>-791824682342367.38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-791824682342367.38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-3299269509759.8643</v>
      </c>
      <c r="L5224" s="444">
        <f t="shared" ca="1" si="184"/>
        <v>-795123951852127.25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-795123951852127.25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-3313016466050.5303</v>
      </c>
      <c r="L5225" s="444">
        <f t="shared" ca="1" si="184"/>
        <v>-798436968318177.75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-798436968318177.75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-3326820701325.7407</v>
      </c>
      <c r="L5226" s="444">
        <f t="shared" ca="1" si="184"/>
        <v>-801763789019503.5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-801763789019503.5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-3340682454247.9312</v>
      </c>
      <c r="L5227" s="444">
        <f t="shared" ca="1" si="184"/>
        <v>-805104471473751.38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-805104471473751.38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-3354601964473.9639</v>
      </c>
      <c r="L5228" s="444">
        <f t="shared" ca="1" si="184"/>
        <v>-808459073438225.38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-808459073438225.38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-3368579472659.2725</v>
      </c>
      <c r="L5229" s="444">
        <f t="shared" ca="1" si="184"/>
        <v>-811827652910884.63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-811827652910884.63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-3382615220462.019</v>
      </c>
      <c r="L5230" s="444">
        <f t="shared" ca="1" si="184"/>
        <v>-815210268131346.63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-815210268131346.63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-3396709450547.2773</v>
      </c>
      <c r="L5231" s="444">
        <f t="shared" ca="1" si="184"/>
        <v>-818606977581893.88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-818606977581893.88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-3410862406591.2246</v>
      </c>
      <c r="L5232" s="444">
        <f t="shared" ca="1" si="184"/>
        <v>-822017839988485.13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-822017839988485.13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-3425074333285.3545</v>
      </c>
      <c r="L5233" s="444">
        <f t="shared" ca="1" si="184"/>
        <v>-825442914321770.5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-825442914321770.5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-3439345476340.7104</v>
      </c>
      <c r="L5234" s="444">
        <f t="shared" ca="1" si="184"/>
        <v>-828882259798111.25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-828882259798111.25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-3453676082492.1304</v>
      </c>
      <c r="L5235" s="444">
        <f t="shared" ca="1" si="184"/>
        <v>-832335935880603.38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-832335935880603.38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-3468066399502.5142</v>
      </c>
      <c r="L5236" s="444">
        <f t="shared" ca="1" si="184"/>
        <v>-835804002280105.88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-835804002280105.88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-3482516676167.1079</v>
      </c>
      <c r="L5237" s="444">
        <f t="shared" ca="1" si="184"/>
        <v>-839286518956273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-839286518956273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-3497027162317.8042</v>
      </c>
      <c r="L5238" s="444">
        <f t="shared" ca="1" si="184"/>
        <v>-842783546118590.75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-842783546118590.75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-3511598108827.4614</v>
      </c>
      <c r="L5239" s="444">
        <f t="shared" ca="1" si="184"/>
        <v>-846295144227418.25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-846295144227418.25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-3526229767614.2427</v>
      </c>
      <c r="L5240" s="444">
        <f t="shared" ca="1" si="184"/>
        <v>-849821373995032.5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-849821373995032.5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-3540922391645.9688</v>
      </c>
      <c r="L5241" s="444">
        <f t="shared" ca="1" si="184"/>
        <v>-853362296386678.5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-853362296386678.5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-3555676234944.4937</v>
      </c>
      <c r="L5242" s="444">
        <f t="shared" ca="1" si="184"/>
        <v>-856917972621623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-856917972621623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-3570491552590.0957</v>
      </c>
      <c r="L5243" s="444">
        <f t="shared" ca="1" si="184"/>
        <v>-860488464174213.13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-860488464174213.13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-3585368600725.8882</v>
      </c>
      <c r="L5244" s="444">
        <f t="shared" ca="1" si="184"/>
        <v>-864073832774939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-864073832774939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-3600307636562.2456</v>
      </c>
      <c r="L5245" s="444">
        <f t="shared" ca="1" si="184"/>
        <v>-867674140411501.25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-867674140411501.25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-3615308918381.2554</v>
      </c>
      <c r="L5246" s="444">
        <f t="shared" ca="1" si="184"/>
        <v>-871289449329882.5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-871289449329882.5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-3630372705541.1772</v>
      </c>
      <c r="L5247" s="444">
        <f t="shared" ca="1" si="184"/>
        <v>-874919822035423.63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-874919822035423.63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-3645499258480.9316</v>
      </c>
      <c r="L5248" s="444">
        <f t="shared" ca="1" si="184"/>
        <v>-878565321293904.5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-878565321293904.5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-3660688838724.6021</v>
      </c>
      <c r="L5249" s="444">
        <f t="shared" ca="1" si="184"/>
        <v>-882226010132629.13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-882226010132629.13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-3675941708885.9546</v>
      </c>
      <c r="L5250" s="444">
        <f t="shared" ca="1" si="184"/>
        <v>-885901951841515.13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-885901951841515.13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-3691258132672.979</v>
      </c>
      <c r="L5251" s="444">
        <f t="shared" ca="1" si="184"/>
        <v>-889593209974188.13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-889593209974188.13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-3706638374892.4512</v>
      </c>
      <c r="L5252" s="444">
        <f t="shared" ca="1" si="184"/>
        <v>-893299848349080.63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-893299848349080.63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-3722082701454.5024</v>
      </c>
      <c r="L5253" s="444">
        <f t="shared" ca="1" si="184"/>
        <v>-897021931050535.13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-897021931050535.13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-3737591379377.2295</v>
      </c>
      <c r="L5254" s="444">
        <f t="shared" ca="1" si="184"/>
        <v>-900759522429912.38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-900759522429912.38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-3753164676791.3008</v>
      </c>
      <c r="L5255" s="444">
        <f t="shared" ca="1" si="184"/>
        <v>-904512687106703.63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-904512687106703.63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-3768802862944.5981</v>
      </c>
      <c r="L5256" s="444">
        <f t="shared" ca="1" si="184"/>
        <v>-908281489969648.25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-908281489969648.25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-3784506208206.8677</v>
      </c>
      <c r="L5257" s="444">
        <f t="shared" ca="1" si="184"/>
        <v>-912065996177855.13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-912065996177855.13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-3800274984074.3965</v>
      </c>
      <c r="L5258" s="444">
        <f t="shared" ca="1" si="184"/>
        <v>-915866271161929.5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-915866271161929.5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-3816109463174.7065</v>
      </c>
      <c r="L5259" s="444">
        <f t="shared" ca="1" si="184"/>
        <v>-919682380625104.25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-919682380625104.25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-3832009919271.2671</v>
      </c>
      <c r="L5260" s="444">
        <f t="shared" ca="1" si="184"/>
        <v>-923514390544375.5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-923514390544375.5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-3847976627268.231</v>
      </c>
      <c r="L5261" s="444">
        <f t="shared" ca="1" si="184"/>
        <v>-927362367171643.75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-927362367171643.75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-3864009863215.1826</v>
      </c>
      <c r="L5262" s="444">
        <f t="shared" ca="1" si="184"/>
        <v>-931226377034858.88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-931226377034858.88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-3880109904311.9116</v>
      </c>
      <c r="L5263" s="444">
        <f t="shared" ca="1" si="184"/>
        <v>-935106486939170.75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-935106486939170.75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-3896277028913.2114</v>
      </c>
      <c r="L5264" s="444">
        <f t="shared" ca="1" si="184"/>
        <v>-939002763968084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-939002763968084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-3912511516533.6831</v>
      </c>
      <c r="L5265" s="444">
        <f t="shared" ca="1" si="184"/>
        <v>-942915275484617.63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-942915275484617.63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-3928813647852.5732</v>
      </c>
      <c r="L5266" s="444">
        <f t="shared" ca="1" si="184"/>
        <v>-946844089132470.25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-946844089132470.25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-3945183704718.6265</v>
      </c>
      <c r="L5267" s="444">
        <f t="shared" ca="1" si="184"/>
        <v>-950789272837188.88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-950789272837188.88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-3961621970154.9536</v>
      </c>
      <c r="L5268" s="444">
        <f t="shared" ca="1" si="184"/>
        <v>-954750894807343.88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-954750894807343.88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-3978128728363.9326</v>
      </c>
      <c r="L5269" s="444">
        <f t="shared" ca="1" si="184"/>
        <v>-958729023535707.75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-958729023535707.75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-3994704264732.1162</v>
      </c>
      <c r="L5270" s="444">
        <f t="shared" ca="1" si="184"/>
        <v>-962723727800439.88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-962723727800439.88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-4011348865835.1665</v>
      </c>
      <c r="L5271" s="444">
        <f t="shared" ca="1" si="184"/>
        <v>-966735076666275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-966735076666275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-4028062819442.813</v>
      </c>
      <c r="L5272" s="444">
        <f t="shared" ca="1" si="184"/>
        <v>-970763139485717.88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-970763139485717.88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-4044846414523.8242</v>
      </c>
      <c r="L5273" s="444">
        <f t="shared" ca="1" si="184"/>
        <v>-974807985900241.75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-974807985900241.75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-4061699941251.0073</v>
      </c>
      <c r="L5274" s="444">
        <f t="shared" ca="1" si="184"/>
        <v>-978869685841492.75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-978869685841492.75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-4078623691006.2197</v>
      </c>
      <c r="L5275" s="444">
        <f t="shared" ca="1" si="184"/>
        <v>-982948309532499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-982948309532499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-4095617956385.4131</v>
      </c>
      <c r="L5276" s="444">
        <f t="shared" ca="1" si="184"/>
        <v>-987043927488884.38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-987043927488884.38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-4112683031203.6841</v>
      </c>
      <c r="L5277" s="444">
        <f t="shared" ca="1" si="184"/>
        <v>-991156610520088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-991156610520088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-4129819210500.3662</v>
      </c>
      <c r="L5278" s="444">
        <f t="shared" ca="1" si="184"/>
        <v>-995286429730588.38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-995286429730588.38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-4147026790544.1182</v>
      </c>
      <c r="L5279" s="444">
        <f t="shared" ca="1" si="184"/>
        <v>-999433456521132.5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-999433456521132.5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-4164306068838.0522</v>
      </c>
      <c r="L5280" s="444">
        <f t="shared" ca="1" si="184"/>
        <v>-1003597762589970.5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-1003597762589970.5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-4181657344124.8765</v>
      </c>
      <c r="L5281" s="444">
        <f t="shared" ca="1" si="184"/>
        <v>-1007779419934095.4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-1007779419934095.4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-4199080916392.064</v>
      </c>
      <c r="L5282" s="444">
        <f t="shared" ca="1" si="184"/>
        <v>-1011978500850487.5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-1011978500850487.5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-4216577086877.0317</v>
      </c>
      <c r="L5283" s="444">
        <f t="shared" ca="1" si="184"/>
        <v>-1016195077937364.5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-1016195077937364.5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-4234146158072.3521</v>
      </c>
      <c r="L5284" s="444">
        <f t="shared" ca="1" si="184"/>
        <v>-1020429224095436.9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-1020429224095436.9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-4251788433730.9863</v>
      </c>
      <c r="L5285" s="444">
        <f t="shared" ca="1" si="184"/>
        <v>-1024681012529167.9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-1024681012529167.9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-4269504218871.5327</v>
      </c>
      <c r="L5286" s="444">
        <f t="shared" ca="1" si="184"/>
        <v>-1028950516748039.4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-1028950516748039.4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-4287293819783.4966</v>
      </c>
      <c r="L5287" s="444">
        <f t="shared" ca="1" si="184"/>
        <v>-1033237810567822.9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-1033237810567822.9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-4305157544032.5952</v>
      </c>
      <c r="L5288" s="444">
        <f t="shared" ca="1" si="184"/>
        <v>-1037542968111855.5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-1037542968111855.5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-4323095700466.0645</v>
      </c>
      <c r="L5289" s="444">
        <f t="shared" ca="1" si="184"/>
        <v>-1041866063812321.6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-1041866063812321.6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-4341108599218.0063</v>
      </c>
      <c r="L5290" s="444">
        <f t="shared" ca="1" si="184"/>
        <v>-1046207172411539.6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-1046207172411539.6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-4359196551714.7485</v>
      </c>
      <c r="L5291" s="444">
        <f t="shared" ca="1" si="184"/>
        <v>-1050566368963254.4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-1050566368963254.4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-4377359870680.2266</v>
      </c>
      <c r="L5292" s="444">
        <f t="shared" ca="1" si="184"/>
        <v>-1054943728833934.6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-1054943728833934.6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-4395598870141.394</v>
      </c>
      <c r="L5293" s="444">
        <f t="shared" ca="1" si="184"/>
        <v>-1059339327704076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-1059339327704076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-4413913865433.6504</v>
      </c>
      <c r="L5294" s="444">
        <f t="shared" ca="1" si="184"/>
        <v>-1063753241569509.6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-1063753241569509.6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-4432305173206.29</v>
      </c>
      <c r="L5295" s="444">
        <f t="shared" ca="1" si="184"/>
        <v>-1068185546742715.9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-1068185546742715.9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-4450773111427.9824</v>
      </c>
      <c r="L5296" s="444">
        <f t="shared" ca="1" si="184"/>
        <v>-1072636319854143.9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-1072636319854143.9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-4469317999392.2656</v>
      </c>
      <c r="L5297" s="444">
        <f t="shared" ca="1" si="184"/>
        <v>-1077105637853536.1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-1077105637853536.1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-4487940157723.0674</v>
      </c>
      <c r="L5298" s="444">
        <f t="shared" ca="1" si="184"/>
        <v>-1081593578011259.3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-1081593578011259.3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-4506639908380.2471</v>
      </c>
      <c r="L5299" s="444">
        <f t="shared" ca="1" si="184"/>
        <v>-1086100217919639.5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-1086100217919639.5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-4525417574665.1641</v>
      </c>
      <c r="L5300" s="444">
        <f t="shared" ca="1" si="184"/>
        <v>-1090625635494304.6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-1090625635494304.6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-4544273481226.2686</v>
      </c>
      <c r="L5301" s="444">
        <f t="shared" ca="1" si="184"/>
        <v>-1095169908975530.9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-1095169908975530.9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-4563207954064.7119</v>
      </c>
      <c r="L5302" s="444">
        <f t="shared" ca="1" si="184"/>
        <v>-1099733116929595.6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-1099733116929595.6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-4582221320539.9814</v>
      </c>
      <c r="L5303" s="444">
        <f t="shared" ca="1" si="184"/>
        <v>-1104315338250135.6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-1104315338250135.6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-4601313909375.5654</v>
      </c>
      <c r="L5304" s="444">
        <f t="shared" ca="1" si="184"/>
        <v>-1108916652159511.3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-1108916652159511.3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-4620486050664.6299</v>
      </c>
      <c r="L5305" s="444">
        <f t="shared" ca="1" si="184"/>
        <v>-1113537138210175.9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-1113537138210175.9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-4639738075875.7324</v>
      </c>
      <c r="L5306" s="444">
        <f t="shared" ca="1" si="184"/>
        <v>-1118176876286051.6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-1118176876286051.6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-4659070317858.5488</v>
      </c>
      <c r="L5307" s="444">
        <f t="shared" ca="1" si="184"/>
        <v>-1122835946603910.1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-1122835946603910.1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-4678483110849.625</v>
      </c>
      <c r="L5308" s="444">
        <f t="shared" ca="1" si="184"/>
        <v>-1127514429714759.8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-1127514429714759.8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-4697976790478.166</v>
      </c>
      <c r="L5309" s="444">
        <f t="shared" ca="1" si="184"/>
        <v>-1132212406505238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-1132212406505238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-4717551693771.8252</v>
      </c>
      <c r="L5310" s="444">
        <f t="shared" ca="1" si="184"/>
        <v>-1136929958199009.8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-1136929958199009.8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-4737208159162.541</v>
      </c>
      <c r="L5311" s="444">
        <f t="shared" ca="1" si="184"/>
        <v>-1141667166358172.3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-1141667166358172.3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-4756946526492.3848</v>
      </c>
      <c r="L5312" s="444">
        <f t="shared" ca="1" si="184"/>
        <v>-1146424112884664.8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-1146424112884664.8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-4776767137019.4365</v>
      </c>
      <c r="L5313" s="444">
        <f t="shared" ca="1" si="184"/>
        <v>-1151200880021684.3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-1151200880021684.3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-4796670333423.6846</v>
      </c>
      <c r="L5314" s="444">
        <f t="shared" ca="1" si="184"/>
        <v>-1155997550355108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-1155997550355108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-4816656459812.9502</v>
      </c>
      <c r="L5315" s="444">
        <f t="shared" ca="1" si="184"/>
        <v>-1160814206814921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-1160814206814921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-4836725861728.8379</v>
      </c>
      <c r="L5316" s="444">
        <f t="shared" ca="1" si="184"/>
        <v>-1165650932676649.8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-1165650932676649.8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-4856878886152.707</v>
      </c>
      <c r="L5317" s="444">
        <f t="shared" ca="1" si="184"/>
        <v>-1170507811562802.5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-1170507811562802.5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-4877115881511.6768</v>
      </c>
      <c r="L5318" s="444">
        <f t="shared" ca="1" si="184"/>
        <v>-1175384927444314.3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-1175384927444314.3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-4897437197684.6426</v>
      </c>
      <c r="L5319" s="444">
        <f t="shared" ca="1" si="184"/>
        <v>-1180282364641999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-1180282364641999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-4917843186008.3291</v>
      </c>
      <c r="L5320" s="444">
        <f t="shared" ca="1" si="184"/>
        <v>-1185200207828007.3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-1185200207828007.3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-4938334199283.3633</v>
      </c>
      <c r="L5321" s="444">
        <f t="shared" ca="1" si="184"/>
        <v>-1190138542027290.5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-1190138542027290.5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-4958910591780.377</v>
      </c>
      <c r="L5322" s="444">
        <f t="shared" ca="1" si="184"/>
        <v>-1195097452619071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-1195097452619071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-4979572719246.1289</v>
      </c>
      <c r="L5323" s="444">
        <f t="shared" ca="1" si="184"/>
        <v>-1200077025338317.3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-1200077025338317.3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-5000320938909.6553</v>
      </c>
      <c r="L5324" s="444">
        <f t="shared" ca="1" si="184"/>
        <v>-1205077346277227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-1205077346277227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-5021155609488.4453</v>
      </c>
      <c r="L5325" s="444">
        <f t="shared" ca="1" si="184"/>
        <v>-1210098501886715.5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-1210098501886715.5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-5042077091194.6475</v>
      </c>
      <c r="L5326" s="444">
        <f t="shared" ca="1" si="184"/>
        <v>-1215140578977910.3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-1215140578977910.3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-5063085745741.293</v>
      </c>
      <c r="L5327" s="444">
        <f t="shared" ca="1" si="184"/>
        <v>-1220203664723651.5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-1220203664723651.5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-5084181936348.5479</v>
      </c>
      <c r="L5328" s="444">
        <f t="shared" ca="1" si="184"/>
        <v>-1225287846660000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-1225287846660000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-5105366027750</v>
      </c>
      <c r="L5329" s="444">
        <f t="shared" ca="1" si="184"/>
        <v>-1230393212687750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-1230393212687750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-5126638386198.958</v>
      </c>
      <c r="L5330" s="444">
        <f t="shared" ca="1" si="184"/>
        <v>-1235519851073949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-1235519851073949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-5147999379474.7871</v>
      </c>
      <c r="L5331" s="444">
        <f t="shared" ca="1" si="184"/>
        <v>-1240667850453423.8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-1240667850453423.8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-5169449376889.2656</v>
      </c>
      <c r="L5332" s="444">
        <f t="shared" ca="1" si="184"/>
        <v>-1245837299830313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-1245837299830313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-5190988749292.9707</v>
      </c>
      <c r="L5333" s="444">
        <f t="shared" ca="1" si="184"/>
        <v>-1251028288579606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-1251028288579606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-5212617869081.6914</v>
      </c>
      <c r="L5334" s="444">
        <f t="shared" ca="1" si="184"/>
        <v>-1256240906448687.8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-1256240906448687.8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-5234337110202.8652</v>
      </c>
      <c r="L5335" s="444">
        <f t="shared" ca="1" si="184"/>
        <v>-1261475243558890.5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-1261475243558890.5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-5256146848162.0439</v>
      </c>
      <c r="L5336" s="444">
        <f t="shared" ca="1" si="184"/>
        <v>-1266731390407052.5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-1266731390407052.5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-5278047460029.3857</v>
      </c>
      <c r="L5337" s="444">
        <f t="shared" ca="1" si="184"/>
        <v>-1272009437867082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-1272009437867082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-5300039324446.1748</v>
      </c>
      <c r="L5338" s="444">
        <f t="shared" ca="1" si="184"/>
        <v>-1277309477191528.3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-1277309477191528.3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-5322122821631.3672</v>
      </c>
      <c r="L5339" s="444">
        <f t="shared" ca="1" si="184"/>
        <v>-1282631600013159.5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-1282631600013159.5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-5344298333388.1641</v>
      </c>
      <c r="L5340" s="444">
        <f t="shared" ca="1" si="184"/>
        <v>-1287975898346547.8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-1287975898346547.8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-5366566243110.6152</v>
      </c>
      <c r="L5341" s="444">
        <f t="shared" ca="1" si="184"/>
        <v>-1293342464589658.3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-1293342464589658.3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-5388926935790.2422</v>
      </c>
      <c r="L5342" s="444">
        <f t="shared" ca="1" si="184"/>
        <v>-1298731391525448.5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-1298731391525448.5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-5411380798022.7021</v>
      </c>
      <c r="L5343" s="444">
        <f t="shared" ca="1" si="184"/>
        <v>-1304142772323471.3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-1304142772323471.3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-5433928218014.4639</v>
      </c>
      <c r="L5344" s="444">
        <f t="shared" ca="1" si="184"/>
        <v>-1309576700541485.8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-1309576700541485.8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-5456569585589.5234</v>
      </c>
      <c r="L5345" s="444">
        <f t="shared" ca="1" si="184"/>
        <v>-1315033270127075.3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-1315033270127075.3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-5479305292196.1465</v>
      </c>
      <c r="L5346" s="444">
        <f t="shared" ca="1" si="184"/>
        <v>-1320512575419271.5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-1320512575419271.5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-5502135730913.6309</v>
      </c>
      <c r="L5347" s="444">
        <f t="shared" ca="1" si="184"/>
        <v>-1326014711150185.3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-1326014711150185.3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-5525061296459.1055</v>
      </c>
      <c r="L5348" s="444">
        <f t="shared" ca="1" si="184"/>
        <v>-1331539772446644.3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-1331539772446644.3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-5548082385194.3506</v>
      </c>
      <c r="L5349" s="444">
        <f t="shared" ca="1" si="184"/>
        <v>-1337087854831838.5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-1337087854831838.5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-5571199395132.6602</v>
      </c>
      <c r="L5350" s="444">
        <f t="shared" ca="1" si="184"/>
        <v>-1342659054226971.3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-1342659054226971.3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-5594412725945.7139</v>
      </c>
      <c r="L5351" s="444">
        <f t="shared" ca="1" si="184"/>
        <v>-1348253466952917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-1348253466952917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-5617722778970.4873</v>
      </c>
      <c r="L5352" s="444">
        <f t="shared" ca="1" si="184"/>
        <v>-1353871189731887.5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-1353871189731887.5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-5641129957216.1982</v>
      </c>
      <c r="L5353" s="444">
        <f t="shared" ca="1" si="184"/>
        <v>-1359512319689103.8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-1359512319689103.8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-5664634665371.2656</v>
      </c>
      <c r="L5354" s="444">
        <f t="shared" ca="1" si="184"/>
        <v>-1365176954354475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-1365176954354475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-5688237309810.3125</v>
      </c>
      <c r="L5355" s="444">
        <f t="shared" ca="1" si="184"/>
        <v>-1370865191664285.3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-1370865191664285.3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-5711938298601.1885</v>
      </c>
      <c r="L5356" s="444">
        <f t="shared" ca="1" si="184"/>
        <v>-1376577129962886.5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-1376577129962886.5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-5735738041512.0273</v>
      </c>
      <c r="L5357" s="444">
        <f t="shared" ca="1" si="184"/>
        <v>-1382312868004398.5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-1382312868004398.5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-5759636950018.3271</v>
      </c>
      <c r="L5358" s="444">
        <f t="shared" ca="1" si="184"/>
        <v>-1388072504954416.8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-1388072504954416.8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-5783635437310.0693</v>
      </c>
      <c r="L5359" s="444">
        <f t="shared" ca="1" si="184"/>
        <v>-1393856140391726.8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-1393856140391726.8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-5807733918298.8613</v>
      </c>
      <c r="L5360" s="444">
        <f t="shared" ca="1" si="184"/>
        <v>-1399663874310025.5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-1399663874310025.5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-5831932809625.1064</v>
      </c>
      <c r="L5361" s="444">
        <f t="shared" ca="1" si="184"/>
        <v>-1405495807119650.5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-1405495807119650.5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-5856232529665.21</v>
      </c>
      <c r="L5362" s="444">
        <f t="shared" ca="1" si="184"/>
        <v>-1411352039649315.8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-1411352039649315.8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-5880633498538.8154</v>
      </c>
      <c r="L5363" s="444">
        <f t="shared" ref="L5363:L5617" ca="1" si="189">I5363-J5363+K5363</f>
        <v>-1417232673147854.5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-1417232673147854.5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-5905136138116.0605</v>
      </c>
      <c r="L5364" s="444">
        <f t="shared" ca="1" si="189"/>
        <v>-1423137809285970.5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-1423137809285970.5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-5929740872024.877</v>
      </c>
      <c r="L5365" s="444">
        <f t="shared" ca="1" si="189"/>
        <v>-1429067550157995.5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-1429067550157995.5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-5954448125658.3145</v>
      </c>
      <c r="L5366" s="444">
        <f t="shared" ca="1" si="189"/>
        <v>-1435021998283653.8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-1435021998283653.8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-5979258326181.8906</v>
      </c>
      <c r="L5367" s="444">
        <f t="shared" ca="1" si="189"/>
        <v>-1441001256609835.8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-1441001256609835.8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-6004171902540.9824</v>
      </c>
      <c r="L5368" s="444">
        <f t="shared" ca="1" si="189"/>
        <v>-1447005428512376.8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-1447005428512376.8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-6029189285468.2363</v>
      </c>
      <c r="L5369" s="444">
        <f t="shared" ca="1" si="189"/>
        <v>-1453034617797845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-1453034617797845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-6054310907491.0205</v>
      </c>
      <c r="L5370" s="444">
        <f t="shared" ca="1" si="189"/>
        <v>-1459088928705336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-1459088928705336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-6079537202938.9004</v>
      </c>
      <c r="L5371" s="444">
        <f t="shared" ca="1" si="189"/>
        <v>-1465168465908275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-1465168465908275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-6104868607951.1455</v>
      </c>
      <c r="L5372" s="444">
        <f t="shared" ca="1" si="189"/>
        <v>-1471273334516226.3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-1471273334516226.3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-6130305560484.2764</v>
      </c>
      <c r="L5373" s="444">
        <f t="shared" ca="1" si="189"/>
        <v>-1477403640076710.5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-1477403640076710.5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-6155848500319.627</v>
      </c>
      <c r="L5374" s="444">
        <f t="shared" ca="1" si="189"/>
        <v>-1483559488577030.3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-1483559488577030.3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-6181497869070.959</v>
      </c>
      <c r="L5375" s="444">
        <f t="shared" ca="1" si="189"/>
        <v>-1489740986446101.3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-1489740986446101.3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-6207254110192.0889</v>
      </c>
      <c r="L5376" s="444">
        <f t="shared" ca="1" si="189"/>
        <v>-1495948240556293.3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-1495948240556293.3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-6233117668984.5547</v>
      </c>
      <c r="L5377" s="444">
        <f t="shared" ca="1" si="189"/>
        <v>-1502181358225277.8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-1502181358225277.8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-6259088992605.3242</v>
      </c>
      <c r="L5378" s="444">
        <f t="shared" ca="1" si="189"/>
        <v>-1508440447217883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-1508440447217883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-6285168530074.5127</v>
      </c>
      <c r="L5379" s="444">
        <f t="shared" ca="1" si="189"/>
        <v>-1514725615747957.5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-1514725615747957.5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-6311356732283.1563</v>
      </c>
      <c r="L5380" s="444">
        <f t="shared" ca="1" si="189"/>
        <v>-1521036972480240.8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-1521036972480240.8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-6337654052001.0029</v>
      </c>
      <c r="L5381" s="444">
        <f t="shared" ca="1" si="189"/>
        <v>-1527374626532241.8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-1527374626532241.8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-6364060943884.3408</v>
      </c>
      <c r="L5382" s="444">
        <f t="shared" ca="1" si="189"/>
        <v>-1533738687476126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-1533738687476126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-6390577864483.8584</v>
      </c>
      <c r="L5383" s="444">
        <f t="shared" ca="1" si="189"/>
        <v>-1540129265340609.8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-1540129265340609.8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-6417205272252.541</v>
      </c>
      <c r="L5384" s="444">
        <f t="shared" ca="1" si="189"/>
        <v>-1546546470612862.3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-1546546470612862.3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-6443943627553.5928</v>
      </c>
      <c r="L5385" s="444">
        <f t="shared" ca="1" si="189"/>
        <v>-1552990414240415.8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-1552990414240415.8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-6470793392668.3984</v>
      </c>
      <c r="L5386" s="444">
        <f t="shared" ca="1" si="189"/>
        <v>-1559461207633084.3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-1559461207633084.3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-6497755031804.5176</v>
      </c>
      <c r="L5387" s="444">
        <f t="shared" ca="1" si="189"/>
        <v>-1565958962664888.8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-1565958962664888.8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-6524829011103.7031</v>
      </c>
      <c r="L5388" s="444">
        <f t="shared" ca="1" si="189"/>
        <v>-1572483791675992.5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-1572483791675992.5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-6552015798649.9688</v>
      </c>
      <c r="L5389" s="444">
        <f t="shared" ca="1" si="189"/>
        <v>-1579035807474642.5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-1579035807474642.5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-6579315864477.6768</v>
      </c>
      <c r="L5390" s="444">
        <f t="shared" ca="1" si="189"/>
        <v>-1585615123339120.3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-1585615123339120.3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-6606729680579.668</v>
      </c>
      <c r="L5391" s="444">
        <f t="shared" ca="1" si="189"/>
        <v>-1592221853019700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-1592221853019700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-6634257720915.417</v>
      </c>
      <c r="L5392" s="444">
        <f t="shared" ca="1" si="189"/>
        <v>-1598856110740615.5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-1598856110740615.5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-6661900461419.2314</v>
      </c>
      <c r="L5393" s="444">
        <f t="shared" ca="1" si="189"/>
        <v>-1605518011202034.8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-1605518011202034.8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-6689658380008.4785</v>
      </c>
      <c r="L5394" s="444">
        <f t="shared" ca="1" si="189"/>
        <v>-1612207669582043.3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-1612207669582043.3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-6717531956591.8467</v>
      </c>
      <c r="L5395" s="444">
        <f t="shared" ca="1" si="189"/>
        <v>-1618925201538635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-1618925201538635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-6745521673077.6455</v>
      </c>
      <c r="L5396" s="444">
        <f t="shared" ca="1" si="189"/>
        <v>-1625670723211712.8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-1625670723211712.8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-6773628013382.1367</v>
      </c>
      <c r="L5397" s="444">
        <f t="shared" ca="1" si="189"/>
        <v>-1632444351225095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-1632444351225095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-6801851463437.8955</v>
      </c>
      <c r="L5398" s="444">
        <f t="shared" ca="1" si="189"/>
        <v>-1639246202688533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-1639246202688533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-6830192511202.2207</v>
      </c>
      <c r="L5399" s="444">
        <f t="shared" ca="1" si="189"/>
        <v>-1646076395199735.3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-1646076395199735.3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-6858651646665.5635</v>
      </c>
      <c r="L5400" s="444">
        <f t="shared" ca="1" si="189"/>
        <v>-1652935046846400.8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-1652935046846400.8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-6887229361860.0029</v>
      </c>
      <c r="L5401" s="444">
        <f t="shared" ca="1" si="189"/>
        <v>-1659822276208260.8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-1659822276208260.8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-6915926150867.7529</v>
      </c>
      <c r="L5402" s="444">
        <f t="shared" ca="1" si="189"/>
        <v>-1666738202359128.5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-1666738202359128.5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-6944742509829.7021</v>
      </c>
      <c r="L5403" s="444">
        <f t="shared" ca="1" si="189"/>
        <v>-1673682944868958.3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-1673682944868958.3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-6973678936953.9922</v>
      </c>
      <c r="L5404" s="444">
        <f t="shared" ca="1" si="189"/>
        <v>-1680656623805912.3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-1680656623805912.3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-7002735932524.6348</v>
      </c>
      <c r="L5405" s="444">
        <f t="shared" ca="1" si="189"/>
        <v>-1687659359738437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-1687659359738437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-7031913998910.1543</v>
      </c>
      <c r="L5406" s="444">
        <f t="shared" ca="1" si="189"/>
        <v>-1694691273737347.3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-1694691273737347.3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-7061213640572.2803</v>
      </c>
      <c r="L5407" s="444">
        <f t="shared" ca="1" si="189"/>
        <v>-1701752487377919.5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-1701752487377919.5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-7090635364074.6641</v>
      </c>
      <c r="L5408" s="444">
        <f t="shared" ca="1" si="189"/>
        <v>-1708843122741994.3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-1708843122741994.3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-7120179678091.6426</v>
      </c>
      <c r="L5409" s="444">
        <f t="shared" ca="1" si="189"/>
        <v>-1715963302420086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-1715963302420086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-7149847093417.0244</v>
      </c>
      <c r="L5410" s="444">
        <f t="shared" ca="1" si="189"/>
        <v>-1723113149513503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-1723113149513503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-7179638122972.9287</v>
      </c>
      <c r="L5411" s="444">
        <f t="shared" ca="1" si="189"/>
        <v>-1730292787636476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-1730292787636476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-7209553281818.6494</v>
      </c>
      <c r="L5412" s="444">
        <f t="shared" ca="1" si="189"/>
        <v>-1737502340918294.8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-1737502340918294.8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-7239593087159.5615</v>
      </c>
      <c r="L5413" s="444">
        <f t="shared" ca="1" si="189"/>
        <v>-1744741934005454.3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-1744741934005454.3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-7269758058356.0596</v>
      </c>
      <c r="L5414" s="444">
        <f t="shared" ca="1" si="189"/>
        <v>-1752011692063810.3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-1752011692063810.3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-7300048716932.543</v>
      </c>
      <c r="L5415" s="444">
        <f t="shared" ca="1" si="189"/>
        <v>-1759311740780742.8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-1759311740780742.8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-7330465586586.4277</v>
      </c>
      <c r="L5416" s="444">
        <f t="shared" ca="1" si="189"/>
        <v>-1766642206367329.3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-1766642206367329.3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-7361009193197.2051</v>
      </c>
      <c r="L5417" s="444">
        <f t="shared" ca="1" si="189"/>
        <v>-1774003215560526.5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-1774003215560526.5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-7391680064835.5273</v>
      </c>
      <c r="L5418" s="444">
        <f t="shared" ca="1" si="189"/>
        <v>-1781394895625362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-1781394895625362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-7422478731772.3408</v>
      </c>
      <c r="L5419" s="444">
        <f t="shared" ca="1" si="189"/>
        <v>-1788817374357134.3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-1788817374357134.3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-7453405726488.0596</v>
      </c>
      <c r="L5420" s="444">
        <f t="shared" ca="1" si="189"/>
        <v>-1796270780083622.3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-1796270780083622.3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-7484461583681.7588</v>
      </c>
      <c r="L5421" s="444">
        <f t="shared" ca="1" si="189"/>
        <v>-1803755241667304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-1803755241667304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-7515646840280.4346</v>
      </c>
      <c r="L5422" s="444">
        <f t="shared" ca="1" si="189"/>
        <v>-1811270888507584.5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-1811270888507584.5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-7546962035448.2676</v>
      </c>
      <c r="L5423" s="444">
        <f t="shared" ca="1" si="189"/>
        <v>-1818817850543032.8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-1818817850543032.8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-7578407710595.9697</v>
      </c>
      <c r="L5424" s="444">
        <f t="shared" ca="1" si="189"/>
        <v>-1826396258253628.8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-1826396258253628.8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-7609984409390.1201</v>
      </c>
      <c r="L5425" s="444">
        <f t="shared" ca="1" si="189"/>
        <v>-1834006242663018.8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-1834006242663018.8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-7641692677762.5781</v>
      </c>
      <c r="L5426" s="444">
        <f t="shared" ca="1" si="189"/>
        <v>-1841647935340781.3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-1841647935340781.3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-7673533063919.9229</v>
      </c>
      <c r="L5427" s="444">
        <f t="shared" ca="1" si="189"/>
        <v>-1849321468404701.3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-1849321468404701.3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-7705506118352.9229</v>
      </c>
      <c r="L5428" s="444">
        <f t="shared" ca="1" si="189"/>
        <v>-1857026974523054.3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-1857026974523054.3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-7737612393846.0586</v>
      </c>
      <c r="L5429" s="444">
        <f t="shared" ca="1" si="189"/>
        <v>-1864764586916900.3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-1864764586916900.3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-7769852445487.084</v>
      </c>
      <c r="L5430" s="444">
        <f t="shared" ca="1" si="189"/>
        <v>-1872534439362387.3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-1872534439362387.3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-7802226830676.6133</v>
      </c>
      <c r="L5431" s="444">
        <f t="shared" ca="1" si="189"/>
        <v>-1880336666193063.8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-1880336666193063.8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-7834736109137.7656</v>
      </c>
      <c r="L5432" s="444">
        <f t="shared" ca="1" si="189"/>
        <v>-1888171402302201.5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-1888171402302201.5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-7867380842925.8398</v>
      </c>
      <c r="L5433" s="444">
        <f t="shared" ca="1" si="189"/>
        <v>-1896038783145127.3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-1896038783145127.3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-7900161596438.0303</v>
      </c>
      <c r="L5434" s="444">
        <f t="shared" ca="1" si="189"/>
        <v>-1903938944741565.3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-1903938944741565.3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-7933078936423.1885</v>
      </c>
      <c r="L5435" s="444">
        <f t="shared" ca="1" si="189"/>
        <v>-1911872023677988.5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-1911872023677988.5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-7966133431991.6182</v>
      </c>
      <c r="L5436" s="444">
        <f t="shared" ca="1" si="189"/>
        <v>-1919838157109980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-1919838157109980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-7999325654624.917</v>
      </c>
      <c r="L5437" s="444">
        <f t="shared" ca="1" si="189"/>
        <v>-1927837482764605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-1927837482764605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-8032656178185.8545</v>
      </c>
      <c r="L5438" s="444">
        <f t="shared" ca="1" si="189"/>
        <v>-1935870138942790.8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-1935870138942790.8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-8066125578928.2949</v>
      </c>
      <c r="L5439" s="444">
        <f t="shared" ca="1" si="189"/>
        <v>-1943936264521719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-1943936264521719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-8099734435507.1611</v>
      </c>
      <c r="L5440" s="444">
        <f t="shared" ca="1" si="189"/>
        <v>-1952035998957226.3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-1952035998957226.3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-8133483328988.4434</v>
      </c>
      <c r="L5441" s="444">
        <f t="shared" ca="1" si="189"/>
        <v>-1960169482286214.8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-1960169482286214.8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-8167372842859.2275</v>
      </c>
      <c r="L5442" s="444">
        <f t="shared" ca="1" si="189"/>
        <v>-1968336855129074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-1968336855129074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-8201403563037.8086</v>
      </c>
      <c r="L5443" s="444">
        <f t="shared" ca="1" si="189"/>
        <v>-1976538258692111.8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-1976538258692111.8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-8235576077883.7998</v>
      </c>
      <c r="L5444" s="444">
        <f t="shared" ca="1" si="189"/>
        <v>-1984773834769995.5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-1984773834769995.5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-8269890978208.3145</v>
      </c>
      <c r="L5445" s="444">
        <f t="shared" ca="1" si="189"/>
        <v>-1993043725748203.8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-1993043725748203.8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-8304348857284.1826</v>
      </c>
      <c r="L5446" s="444">
        <f t="shared" ca="1" si="189"/>
        <v>-2001348074605488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-2001348074605488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-8338950310856.2002</v>
      </c>
      <c r="L5447" s="444">
        <f t="shared" ca="1" si="189"/>
        <v>-2009687024916344.3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-2009687024916344.3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-8373695937151.4346</v>
      </c>
      <c r="L5448" s="444">
        <f t="shared" ca="1" si="189"/>
        <v>-2018060720853495.8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-2018060720853495.8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-8408586336889.5664</v>
      </c>
      <c r="L5449" s="444">
        <f t="shared" ca="1" si="189"/>
        <v>-2026469307190385.3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-2026469307190385.3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-8443622113293.2715</v>
      </c>
      <c r="L5450" s="444">
        <f t="shared" ca="1" si="189"/>
        <v>-2034912929303678.5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-2034912929303678.5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-8478803872098.6602</v>
      </c>
      <c r="L5451" s="444">
        <f t="shared" ca="1" si="189"/>
        <v>-2043391733175777.3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-2043391733175777.3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-8514132221565.7383</v>
      </c>
      <c r="L5452" s="444">
        <f t="shared" ca="1" si="189"/>
        <v>-2051905865397343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-2051905865397343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-8549607772488.9287</v>
      </c>
      <c r="L5453" s="444">
        <f t="shared" ca="1" si="189"/>
        <v>-2060455473169832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-2060455473169832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-8585231138207.6318</v>
      </c>
      <c r="L5454" s="444">
        <f t="shared" ca="1" si="189"/>
        <v>-2069040704308039.8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-2069040704308039.8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-8621002934616.8311</v>
      </c>
      <c r="L5455" s="444">
        <f t="shared" ca="1" si="189"/>
        <v>-2077661707242656.5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-2077661707242656.5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-8656923780177.7354</v>
      </c>
      <c r="L5456" s="444">
        <f t="shared" ca="1" si="189"/>
        <v>-2086318631022834.3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-2086318631022834.3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-8692994295928.4766</v>
      </c>
      <c r="L5457" s="444">
        <f t="shared" ca="1" si="189"/>
        <v>-2095011625318762.8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-2095011625318762.8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-8729215105494.8447</v>
      </c>
      <c r="L5458" s="444">
        <f t="shared" ca="1" si="189"/>
        <v>-2103740840424257.5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-2103740840424257.5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-8765586835101.0732</v>
      </c>
      <c r="L5459" s="444">
        <f t="shared" ca="1" si="189"/>
        <v>-2112506427259358.5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-2112506427259358.5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-8802110113580.6602</v>
      </c>
      <c r="L5460" s="444">
        <f t="shared" ca="1" si="189"/>
        <v>-2121308537372939.3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-2121308537372939.3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-8838785572387.2461</v>
      </c>
      <c r="L5461" s="444">
        <f t="shared" ca="1" si="189"/>
        <v>-2130147322945326.5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-2130147322945326.5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-8875613845605.5254</v>
      </c>
      <c r="L5462" s="444">
        <f t="shared" ca="1" si="189"/>
        <v>-2139022936790932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-2139022936790932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-8912595569962.2168</v>
      </c>
      <c r="L5463" s="444">
        <f t="shared" ca="1" si="189"/>
        <v>-2147935532360894.3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-2147935532360894.3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-8949731384837.0586</v>
      </c>
      <c r="L5464" s="444">
        <f t="shared" ca="1" si="189"/>
        <v>-2156885263745731.3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-2156885263745731.3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-8987021932273.8809</v>
      </c>
      <c r="L5465" s="444">
        <f t="shared" ca="1" si="189"/>
        <v>-2165872285678005.3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-2165872285678005.3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-9024467856991.6875</v>
      </c>
      <c r="L5466" s="444">
        <f t="shared" ca="1" si="189"/>
        <v>-2174896753534997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-2174896753534997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-9062069806395.8203</v>
      </c>
      <c r="L5467" s="444">
        <f t="shared" ca="1" si="189"/>
        <v>-2183958823341392.8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-2183958823341392.8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-9099828430589.1348</v>
      </c>
      <c r="L5468" s="444">
        <f t="shared" ca="1" si="189"/>
        <v>-2193058651771982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-2193058651771982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-9137744382383.2578</v>
      </c>
      <c r="L5469" s="444">
        <f t="shared" ca="1" si="189"/>
        <v>-2202196396154365.3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-2202196396154365.3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-9175818317309.8555</v>
      </c>
      <c r="L5470" s="444">
        <f t="shared" ca="1" si="189"/>
        <v>-2211372214471675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-2211372214471675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-9214050893631.9785</v>
      </c>
      <c r="L5471" s="444">
        <f t="shared" ca="1" si="189"/>
        <v>-2220586265365307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-2220586265365307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-9252442772355.4473</v>
      </c>
      <c r="L5472" s="444">
        <f t="shared" ca="1" si="189"/>
        <v>-2229838708137662.5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-2229838708137662.5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-9290994617240.2598</v>
      </c>
      <c r="L5473" s="444">
        <f t="shared" ca="1" si="189"/>
        <v>-2239129702754902.8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-2239129702754902.8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-9329707094812.0957</v>
      </c>
      <c r="L5474" s="444">
        <f t="shared" ca="1" si="189"/>
        <v>-2248459409849714.8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-2248459409849714.8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-9368580874373.8105</v>
      </c>
      <c r="L5475" s="444">
        <f t="shared" ca="1" si="189"/>
        <v>-2257827990724088.5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-2257827990724088.5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-9407616628017.0352</v>
      </c>
      <c r="L5476" s="444">
        <f t="shared" ca="1" si="189"/>
        <v>-2267235607352105.5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-2267235607352105.5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-9446815030633.7734</v>
      </c>
      <c r="L5477" s="444">
        <f t="shared" ca="1" si="189"/>
        <v>-2276682422382739.5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-2276682422382739.5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-9486176759928.082</v>
      </c>
      <c r="L5478" s="444">
        <f t="shared" ca="1" si="189"/>
        <v>-2286168599142667.5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-2286168599142667.5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-9525702496427.7813</v>
      </c>
      <c r="L5479" s="444">
        <f t="shared" ca="1" si="189"/>
        <v>-2295694301639095.5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-2295694301639095.5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-9565392923496.2305</v>
      </c>
      <c r="L5480" s="444">
        <f t="shared" ca="1" si="189"/>
        <v>-2305259694562591.5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-2305259694562591.5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-9605248727344.1309</v>
      </c>
      <c r="L5481" s="444">
        <f t="shared" ca="1" si="189"/>
        <v>-2314864943289935.5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-2314864943289935.5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-9645270597041.3984</v>
      </c>
      <c r="L5482" s="444">
        <f t="shared" ca="1" si="189"/>
        <v>-2324510213886977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-2324510213886977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-9685459224529.0703</v>
      </c>
      <c r="L5483" s="444">
        <f t="shared" ca="1" si="189"/>
        <v>-2334195673111506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-2334195673111506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-9725815304631.2754</v>
      </c>
      <c r="L5484" s="444">
        <f t="shared" ca="1" si="189"/>
        <v>-2343921488416137.5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-2343921488416137.5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-9766339535067.2402</v>
      </c>
      <c r="L5485" s="444">
        <f t="shared" ca="1" si="189"/>
        <v>-2353687827951204.5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-2353687827951204.5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-9807032616463.3516</v>
      </c>
      <c r="L5486" s="444">
        <f t="shared" ca="1" si="189"/>
        <v>-2363494860567668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-2363494860567668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-9847895252365.2832</v>
      </c>
      <c r="L5487" s="444">
        <f t="shared" ca="1" si="189"/>
        <v>-2373342755820033.5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-2373342755820033.5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-9888928149250.1387</v>
      </c>
      <c r="L5488" s="444">
        <f t="shared" ca="1" si="189"/>
        <v>-2383231683969283.5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-2383231683969283.5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-9930132016538.6816</v>
      </c>
      <c r="L5489" s="444">
        <f t="shared" ca="1" si="189"/>
        <v>-2393161815985822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-2393161815985822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-9971507566607.5918</v>
      </c>
      <c r="L5490" s="444">
        <f t="shared" ca="1" si="189"/>
        <v>-2403133323552429.5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-2403133323552429.5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-10013055514801.789</v>
      </c>
      <c r="L5491" s="444">
        <f t="shared" ca="1" si="189"/>
        <v>-2413146379067231.5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-2413146379067231.5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-10054776579446.797</v>
      </c>
      <c r="L5492" s="444">
        <f t="shared" ca="1" si="189"/>
        <v>-2423201155646678.5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-2423201155646678.5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-10096671481861.16</v>
      </c>
      <c r="L5493" s="444">
        <f t="shared" ca="1" si="189"/>
        <v>-2433297827128539.5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-2433297827128539.5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-10138740946368.914</v>
      </c>
      <c r="L5494" s="444">
        <f t="shared" ca="1" si="189"/>
        <v>-2443436568074908.5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-2443436568074908.5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-10180985700312.119</v>
      </c>
      <c r="L5495" s="444">
        <f t="shared" ca="1" si="189"/>
        <v>-2453617553775220.5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-2453617553775220.5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-10223406474063.418</v>
      </c>
      <c r="L5496" s="444">
        <f t="shared" ca="1" si="189"/>
        <v>-2463840960249284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-2463840960249284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-10266004001038.684</v>
      </c>
      <c r="L5497" s="444">
        <f t="shared" ca="1" si="189"/>
        <v>-2474106964250322.5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-2474106964250322.5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-10308779017709.678</v>
      </c>
      <c r="L5498" s="444">
        <f t="shared" ca="1" si="189"/>
        <v>-2484415743268032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-2484415743268032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-10351732263616.801</v>
      </c>
      <c r="L5499" s="444">
        <f t="shared" ca="1" si="189"/>
        <v>-2494767475531649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-2494767475531649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-10394864481381.871</v>
      </c>
      <c r="L5500" s="444">
        <f t="shared" ca="1" si="189"/>
        <v>-2505162340013031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-2505162340013031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-10438176416720.963</v>
      </c>
      <c r="L5501" s="444">
        <f t="shared" ca="1" si="189"/>
        <v>-2515600516429752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-2515600516429752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-10481668818457.301</v>
      </c>
      <c r="L5502" s="444">
        <f t="shared" ca="1" si="189"/>
        <v>-2526082185248209.5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-2526082185248209.5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-10525342438534.207</v>
      </c>
      <c r="L5503" s="444">
        <f t="shared" ca="1" si="189"/>
        <v>-2536607527686743.5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-2536607527686743.5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-10569198032028.098</v>
      </c>
      <c r="L5504" s="444">
        <f t="shared" ca="1" si="189"/>
        <v>-2547176725718771.5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-2547176725718771.5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-10613236357161.547</v>
      </c>
      <c r="L5505" s="444">
        <f t="shared" ca="1" si="189"/>
        <v>-2557789962075933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-2557789962075933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-10657458175316.387</v>
      </c>
      <c r="L5506" s="444">
        <f t="shared" ca="1" si="189"/>
        <v>-2568447420251249.5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-2568447420251249.5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-10701864251046.873</v>
      </c>
      <c r="L5507" s="444">
        <f t="shared" ca="1" si="189"/>
        <v>-2579149284502296.5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-2579149284502296.5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-10746455352092.902</v>
      </c>
      <c r="L5508" s="444">
        <f t="shared" ca="1" si="189"/>
        <v>-2589895739854389.5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-2589895739854389.5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-10791232249393.289</v>
      </c>
      <c r="L5509" s="444">
        <f t="shared" ca="1" si="189"/>
        <v>-2600686972103783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-2600686972103783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-10836195717099.096</v>
      </c>
      <c r="L5510" s="444">
        <f t="shared" ca="1" si="189"/>
        <v>-2611523167820882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-2611523167820882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-10881346532587.008</v>
      </c>
      <c r="L5511" s="444">
        <f t="shared" ca="1" si="189"/>
        <v>-2622404514353469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-2622404514353469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-10926685476472.787</v>
      </c>
      <c r="L5512" s="444">
        <f t="shared" ca="1" si="189"/>
        <v>-2633331199829942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-2633331199829942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-10972213332624.758</v>
      </c>
      <c r="L5513" s="444">
        <f t="shared" ca="1" si="189"/>
        <v>-2644303413162567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-2644303413162567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-11017930888177.363</v>
      </c>
      <c r="L5514" s="444">
        <f t="shared" ca="1" si="189"/>
        <v>-2655321344050744.5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-2655321344050744.5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-11063838933544.77</v>
      </c>
      <c r="L5515" s="444">
        <f t="shared" ca="1" si="189"/>
        <v>-2666385182984289.5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-2666385182984289.5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-11109938262434.539</v>
      </c>
      <c r="L5516" s="444">
        <f t="shared" ca="1" si="189"/>
        <v>-2677495121246724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-2677495121246724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-11156229671861.35</v>
      </c>
      <c r="L5517" s="444">
        <f t="shared" ca="1" si="189"/>
        <v>-2688651350918585.5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-2688651350918585.5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-11202713962160.773</v>
      </c>
      <c r="L5518" s="444">
        <f t="shared" ca="1" si="189"/>
        <v>-2699854064880746.5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-2699854064880746.5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-11249391937003.109</v>
      </c>
      <c r="L5519" s="444">
        <f t="shared" ca="1" si="189"/>
        <v>-2711103456817749.5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-2711103456817749.5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-11296264403407.289</v>
      </c>
      <c r="L5520" s="444">
        <f t="shared" ca="1" si="189"/>
        <v>-2722399721221157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-2722399721221157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-11343332171754.82</v>
      </c>
      <c r="L5521" s="444">
        <f t="shared" ca="1" si="189"/>
        <v>-2733743053392912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-2733743053392912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-11390596055803.801</v>
      </c>
      <c r="L5522" s="444">
        <f t="shared" ca="1" si="189"/>
        <v>-2745133649448716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-2745133649448716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-11438056872702.982</v>
      </c>
      <c r="L5523" s="444">
        <f t="shared" ca="1" si="189"/>
        <v>-2756571706321419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-2756571706321419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-11485715443005.912</v>
      </c>
      <c r="L5524" s="444">
        <f t="shared" ca="1" si="189"/>
        <v>-2768057421764425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-2768057421764425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-11533572590685.104</v>
      </c>
      <c r="L5525" s="444">
        <f t="shared" ca="1" si="189"/>
        <v>-2779590994355110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-2779590994355110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-11581629143146.291</v>
      </c>
      <c r="L5526" s="444">
        <f t="shared" ca="1" si="189"/>
        <v>-2791172623498256.5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-2791172623498256.5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-11629885931242.734</v>
      </c>
      <c r="L5527" s="444">
        <f t="shared" ca="1" si="189"/>
        <v>-2802802509429499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-2802802509429499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-11678343789289.578</v>
      </c>
      <c r="L5528" s="444">
        <f t="shared" ca="1" si="189"/>
        <v>-2814480853218788.5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-2814480853218788.5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-11727003555078.285</v>
      </c>
      <c r="L5529" s="444">
        <f t="shared" ca="1" si="189"/>
        <v>-2826207856773867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-2826207856773867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-11775866069891.113</v>
      </c>
      <c r="L5530" s="444">
        <f t="shared" ca="1" si="189"/>
        <v>-2837983722843758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-2837983722843758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-11824932178515.658</v>
      </c>
      <c r="L5531" s="444">
        <f t="shared" ca="1" si="189"/>
        <v>-2849808655022273.5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-2849808655022273.5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-11874202729259.473</v>
      </c>
      <c r="L5532" s="444">
        <f t="shared" ca="1" si="189"/>
        <v>-2861682857751533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-2861682857751533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-11923678573964.721</v>
      </c>
      <c r="L5533" s="444">
        <f t="shared" ca="1" si="189"/>
        <v>-2873606536325497.5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-2873606536325497.5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-11973360568022.906</v>
      </c>
      <c r="L5534" s="444">
        <f t="shared" ca="1" si="189"/>
        <v>-2885579896893520.5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-2885579896893520.5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-12023249570389.668</v>
      </c>
      <c r="L5535" s="444">
        <f t="shared" ca="1" si="189"/>
        <v>-2897603146463910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-2897603146463910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-12073346443599.625</v>
      </c>
      <c r="L5536" s="444">
        <f t="shared" ca="1" si="189"/>
        <v>-2909676492907509.5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-2909676492907509.5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-12123652053781.289</v>
      </c>
      <c r="L5537" s="444">
        <f t="shared" ca="1" si="189"/>
        <v>-2921800144961291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-2921800144961291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-12174167270672.045</v>
      </c>
      <c r="L5538" s="444">
        <f t="shared" ca="1" si="189"/>
        <v>-2933974312231963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-2933974312231963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-12224892967633.18</v>
      </c>
      <c r="L5539" s="444">
        <f t="shared" ca="1" si="189"/>
        <v>-2946199205199596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-2946199205199596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-12275830021664.982</v>
      </c>
      <c r="L5540" s="444">
        <f t="shared" ca="1" si="189"/>
        <v>-2958475035221261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-2958475035221261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-12326979313421.92</v>
      </c>
      <c r="L5541" s="444">
        <f t="shared" ca="1" si="189"/>
        <v>-2970802014534683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-2970802014534683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-12378341727227.846</v>
      </c>
      <c r="L5542" s="444">
        <f t="shared" ca="1" si="189"/>
        <v>-2983180356261911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-2983180356261911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-12429918151091.295</v>
      </c>
      <c r="L5543" s="444">
        <f t="shared" ca="1" si="189"/>
        <v>-2995610274413002.5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-2995610274413002.5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-12481709476720.844</v>
      </c>
      <c r="L5544" s="444">
        <f t="shared" ca="1" si="189"/>
        <v>-3008091983889723.5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-3008091983889723.5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-12533716599540.514</v>
      </c>
      <c r="L5545" s="444">
        <f t="shared" ca="1" si="189"/>
        <v>-3020625700489264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-3020625700489264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-12585940418705.266</v>
      </c>
      <c r="L5546" s="444">
        <f t="shared" ca="1" si="189"/>
        <v>-3033211640907969.5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-3033211640907969.5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-12638381837116.539</v>
      </c>
      <c r="L5547" s="444">
        <f t="shared" ca="1" si="189"/>
        <v>-3045850022745086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-3045850022745086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-12691041761437.857</v>
      </c>
      <c r="L5548" s="444">
        <f t="shared" ca="1" si="189"/>
        <v>-3058541064506524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-3058541064506524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-12743921102110.516</v>
      </c>
      <c r="L5549" s="444">
        <f t="shared" ca="1" si="189"/>
        <v>-3071284985608634.5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-3071284985608634.5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-12797020773369.311</v>
      </c>
      <c r="L5550" s="444">
        <f t="shared" ca="1" si="189"/>
        <v>-3084082006382004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-3084082006382004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-12850341693258.35</v>
      </c>
      <c r="L5551" s="444">
        <f t="shared" ca="1" si="189"/>
        <v>-3096932348075262.5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-3096932348075262.5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-12903884783646.928</v>
      </c>
      <c r="L5552" s="444">
        <f t="shared" ca="1" si="189"/>
        <v>-3109836232858909.5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-3109836232858909.5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-12957650970245.457</v>
      </c>
      <c r="L5553" s="444">
        <f t="shared" ca="1" si="189"/>
        <v>-3122793883829155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-3122793883829155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-13011641182621.479</v>
      </c>
      <c r="L5554" s="444">
        <f t="shared" ca="1" si="189"/>
        <v>-3135805525011776.5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-3135805525011776.5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-13065856354215.734</v>
      </c>
      <c r="L5555" s="444">
        <f t="shared" ca="1" si="189"/>
        <v>-3148871381365992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-3148871381365992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-13120297422358.301</v>
      </c>
      <c r="L5556" s="444">
        <f t="shared" ca="1" si="189"/>
        <v>-3161991678788350.5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-3161991678788350.5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-13174965328284.793</v>
      </c>
      <c r="L5557" s="444">
        <f t="shared" ca="1" si="189"/>
        <v>-3175166644116635.5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-3175166644116635.5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-13229861017152.648</v>
      </c>
      <c r="L5558" s="444">
        <f t="shared" ca="1" si="189"/>
        <v>-3188396505133788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-3188396505133788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-13284985438057.449</v>
      </c>
      <c r="L5559" s="444">
        <f t="shared" ca="1" si="189"/>
        <v>-3201681490571845.5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-3201681490571845.5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-13340339544049.355</v>
      </c>
      <c r="L5560" s="444">
        <f t="shared" ca="1" si="189"/>
        <v>-3215021830115895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-3215021830115895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-13395924292149.563</v>
      </c>
      <c r="L5561" s="444">
        <f t="shared" ca="1" si="189"/>
        <v>-3228417754408044.5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-3228417754408044.5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-13451740643366.852</v>
      </c>
      <c r="L5562" s="444">
        <f t="shared" ca="1" si="189"/>
        <v>-3241869495051411.5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-3241869495051411.5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-13507789562714.215</v>
      </c>
      <c r="L5563" s="444">
        <f t="shared" ca="1" si="189"/>
        <v>-3255377284614125.5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-3255377284614125.5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-13564072019225.523</v>
      </c>
      <c r="L5564" s="444">
        <f t="shared" ca="1" si="189"/>
        <v>-3268941356633351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-3268941356633351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-13620588985972.295</v>
      </c>
      <c r="L5565" s="444">
        <f t="shared" ca="1" si="189"/>
        <v>-3282561945619323.5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-3282561945619323.5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-13677341440080.514</v>
      </c>
      <c r="L5566" s="444">
        <f t="shared" ca="1" si="189"/>
        <v>-3296239287059404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-3296239287059404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-13734330362747.516</v>
      </c>
      <c r="L5567" s="444">
        <f t="shared" ca="1" si="189"/>
        <v>-3309973617422151.5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-3309973617422151.5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-13791556739258.965</v>
      </c>
      <c r="L5568" s="444">
        <f t="shared" ca="1" si="189"/>
        <v>-3323765174161410.5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-3323765174161410.5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-13849021559005.877</v>
      </c>
      <c r="L5569" s="444">
        <f t="shared" ca="1" si="189"/>
        <v>-3337614195720416.5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-3337614195720416.5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-13906725815501.734</v>
      </c>
      <c r="L5570" s="444">
        <f t="shared" ca="1" si="189"/>
        <v>-3351520921535918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-3351520921535918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-13964670506399.658</v>
      </c>
      <c r="L5571" s="444">
        <f t="shared" ca="1" si="189"/>
        <v>-3365485592042317.5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-3365485592042317.5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-14022856633509.656</v>
      </c>
      <c r="L5572" s="444">
        <f t="shared" ca="1" si="189"/>
        <v>-3379508448675827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-3379508448675827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-14081285202815.945</v>
      </c>
      <c r="L5573" s="444">
        <f t="shared" ca="1" si="189"/>
        <v>-3393589733878643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-3393589733878643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-14139957224494.346</v>
      </c>
      <c r="L5574" s="444">
        <f t="shared" ca="1" si="189"/>
        <v>-3407729691103137.5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-3407729691103137.5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-14198873712929.74</v>
      </c>
      <c r="L5575" s="444">
        <f t="shared" ca="1" si="189"/>
        <v>-3421928564816067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-3421928564816067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-14258035686733.611</v>
      </c>
      <c r="L5576" s="444">
        <f t="shared" ca="1" si="189"/>
        <v>-3436186600502800.5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-3436186600502800.5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-14317444168761.668</v>
      </c>
      <c r="L5577" s="444">
        <f t="shared" ca="1" si="189"/>
        <v>-3450504044671562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-3450504044671562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-14377100186131.508</v>
      </c>
      <c r="L5578" s="444">
        <f t="shared" ca="1" si="189"/>
        <v>-3464881144857693.5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-3464881144857693.5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-14437004770240.389</v>
      </c>
      <c r="L5579" s="444">
        <f t="shared" ca="1" si="189"/>
        <v>-3479318149627934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-3479318149627934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-14497158956783.059</v>
      </c>
      <c r="L5580" s="444">
        <f t="shared" ca="1" si="189"/>
        <v>-3493815308584717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-3493815308584717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-14557563785769.654</v>
      </c>
      <c r="L5581" s="444">
        <f t="shared" ca="1" si="189"/>
        <v>-3508372872370486.5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-3508372872370486.5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-14618220301543.693</v>
      </c>
      <c r="L5582" s="444">
        <f t="shared" ca="1" si="189"/>
        <v>-3522991092672030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-3522991092672030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-14679129552800.125</v>
      </c>
      <c r="L5583" s="444">
        <f t="shared" ca="1" si="189"/>
        <v>-3537670222224830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-3537670222224830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-14740292592603.459</v>
      </c>
      <c r="L5584" s="444">
        <f t="shared" ca="1" si="189"/>
        <v>-3552410514817433.5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-3552410514817433.5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-14801710478405.975</v>
      </c>
      <c r="L5585" s="444">
        <f t="shared" ca="1" si="189"/>
        <v>-3567212225295839.5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-3567212225295839.5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-14863384272065.998</v>
      </c>
      <c r="L5586" s="444">
        <f t="shared" ca="1" si="189"/>
        <v>-3582075609567905.5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-3582075609567905.5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-14925315039866.271</v>
      </c>
      <c r="L5587" s="444">
        <f t="shared" ca="1" si="189"/>
        <v>-3597000924607772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-3597000924607772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-14987503852532.383</v>
      </c>
      <c r="L5588" s="444">
        <f t="shared" ca="1" si="189"/>
        <v>-3611988428460304.5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-3611988428460304.5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-15049951785251.268</v>
      </c>
      <c r="L5589" s="444">
        <f t="shared" ca="1" si="189"/>
        <v>-3627038380245556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-3627038380245556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-15112659917689.816</v>
      </c>
      <c r="L5590" s="444">
        <f t="shared" ca="1" si="189"/>
        <v>-3642151040163246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-3642151040163246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-15175629334013.523</v>
      </c>
      <c r="L5591" s="444">
        <f t="shared" ca="1" si="189"/>
        <v>-3657326669497259.5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-3657326669497259.5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-15238861122905.248</v>
      </c>
      <c r="L5592" s="444">
        <f t="shared" ca="1" si="189"/>
        <v>-3672565530620164.5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-3672565530620164.5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-15302356377584.018</v>
      </c>
      <c r="L5593" s="444">
        <f t="shared" ca="1" si="189"/>
        <v>-3687867886997748.5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-3687867886997748.5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-15366116195823.953</v>
      </c>
      <c r="L5594" s="444">
        <f t="shared" ca="1" si="189"/>
        <v>-3703234003193572.5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-3703234003193572.5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-15430141679973.219</v>
      </c>
      <c r="L5595" s="444">
        <f t="shared" ca="1" si="189"/>
        <v>-3718664144873545.5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-3718664144873545.5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-15494433936973.105</v>
      </c>
      <c r="L5596" s="444">
        <f t="shared" ca="1" si="189"/>
        <v>-3734158578810518.5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-3734158578810518.5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-15558994078377.158</v>
      </c>
      <c r="L5597" s="444">
        <f t="shared" ca="1" si="189"/>
        <v>-3749717572888895.5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-3749717572888895.5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-15623823220370.398</v>
      </c>
      <c r="L5598" s="444">
        <f t="shared" ca="1" si="189"/>
        <v>-3765341396109266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-3765341396109266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-15688922483788.607</v>
      </c>
      <c r="L5599" s="444">
        <f t="shared" ca="1" si="189"/>
        <v>-3781030318593054.5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-3781030318593054.5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-15754292994137.727</v>
      </c>
      <c r="L5600" s="444">
        <f t="shared" ca="1" si="189"/>
        <v>-3796784611587192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-3796784611587192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-15819935881613.299</v>
      </c>
      <c r="L5601" s="444">
        <f t="shared" ca="1" si="189"/>
        <v>-3812604547468805.5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-3812604547468805.5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-15885852281120.023</v>
      </c>
      <c r="L5602" s="444">
        <f t="shared" ca="1" si="189"/>
        <v>-3828490399749925.5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-3828490399749925.5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-15952043332291.355</v>
      </c>
      <c r="L5603" s="444">
        <f t="shared" ca="1" si="189"/>
        <v>-3844442443082217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-3844442443082217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-16018510179509.24</v>
      </c>
      <c r="L5604" s="444">
        <f t="shared" ca="1" si="189"/>
        <v>-3860460953261726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-3860460953261726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-16085253971923.857</v>
      </c>
      <c r="L5605" s="444">
        <f t="shared" ca="1" si="189"/>
        <v>-3876546207233650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-3876546207233650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-16152275863473.541</v>
      </c>
      <c r="L5606" s="444">
        <f t="shared" ca="1" si="189"/>
        <v>-3892698483097123.5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-3892698483097123.5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-16219577012904.682</v>
      </c>
      <c r="L5607" s="444">
        <f t="shared" ca="1" si="189"/>
        <v>-3908918060110028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-3908918060110028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-16287158583791.783</v>
      </c>
      <c r="L5608" s="444">
        <f t="shared" ca="1" si="189"/>
        <v>-3925205218693820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-3925205218693820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-16355021744557.584</v>
      </c>
      <c r="L5609" s="444">
        <f t="shared" ca="1" si="189"/>
        <v>-3941560240438377.5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-3941560240438377.5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-16423167668493.24</v>
      </c>
      <c r="L5610" s="444">
        <f t="shared" ca="1" si="189"/>
        <v>-3957983408106870.5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-3957983408106870.5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-16491597533778.629</v>
      </c>
      <c r="L5611" s="444">
        <f t="shared" ca="1" si="189"/>
        <v>-3974475005640649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-3974475005640649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-16560312523502.703</v>
      </c>
      <c r="L5612" s="444">
        <f t="shared" ca="1" si="189"/>
        <v>-3991035318164151.5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-3991035318164151.5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-16629313825683.965</v>
      </c>
      <c r="L5613" s="444">
        <f t="shared" ca="1" si="189"/>
        <v>-4007664631989835.5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-4007664631989835.5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-16698602633290.98</v>
      </c>
      <c r="L5614" s="444">
        <f t="shared" ca="1" si="189"/>
        <v>-4024363234623126.5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-4024363234623126.5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-16768180144263.029</v>
      </c>
      <c r="L5615" s="444">
        <f t="shared" ca="1" si="189"/>
        <v>-4041131414767389.5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-4041131414767389.5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-16838047561530.791</v>
      </c>
      <c r="L5616" s="444">
        <f t="shared" ca="1" si="189"/>
        <v>-4057969462328920.5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-4057969462328920.5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-16908206093037.168</v>
      </c>
      <c r="L5617" s="444">
        <f t="shared" ca="1" si="189"/>
        <v>-4074877668421957.5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-4074877668421957.5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-16978656951758.156</v>
      </c>
      <c r="L5618" s="444">
        <f t="shared" ref="L5618:L5872" ca="1" si="194">I5618-J5618+K5618</f>
        <v>-4091856325373715.5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-4091856325373715.5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-17049401355723.816</v>
      </c>
      <c r="L5619" s="444">
        <f t="shared" ca="1" si="194"/>
        <v>-4108905726729439.5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-4108905726729439.5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-17120440528039.33</v>
      </c>
      <c r="L5620" s="444">
        <f t="shared" ca="1" si="194"/>
        <v>-4126026167257479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-4126026167257479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-17191775696906.162</v>
      </c>
      <c r="L5621" s="444">
        <f t="shared" ca="1" si="194"/>
        <v>-4143217942954385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-4143217942954385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-17263408095643.268</v>
      </c>
      <c r="L5622" s="444">
        <f t="shared" ca="1" si="194"/>
        <v>-4160481351050028.5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-4160481351050028.5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-17335338962708.449</v>
      </c>
      <c r="L5623" s="444">
        <f t="shared" ca="1" si="194"/>
        <v>-4177816690012737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-4177816690012737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-17407569541719.736</v>
      </c>
      <c r="L5624" s="444">
        <f t="shared" ca="1" si="194"/>
        <v>-4195224259554456.5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-4195224259554456.5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-17480101081476.9</v>
      </c>
      <c r="L5625" s="444">
        <f t="shared" ca="1" si="194"/>
        <v>-4212704360635933.5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-4212704360635933.5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-17552934835983.057</v>
      </c>
      <c r="L5626" s="444">
        <f t="shared" ca="1" si="194"/>
        <v>-4230257295471916.5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-4230257295471916.5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-17626072064466.32</v>
      </c>
      <c r="L5627" s="444">
        <f t="shared" ca="1" si="194"/>
        <v>-4247883367536383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-4247883367536383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-17699514031401.594</v>
      </c>
      <c r="L5628" s="444">
        <f t="shared" ca="1" si="194"/>
        <v>-4265582881567784.5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-4265582881567784.5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-17773262006532.434</v>
      </c>
      <c r="L5629" s="444">
        <f t="shared" ca="1" si="194"/>
        <v>-4283356143574317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-4283356143574317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-17847317264892.988</v>
      </c>
      <c r="L5630" s="444">
        <f t="shared" ca="1" si="194"/>
        <v>-4301203460839210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-4301203460839210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-17921681086830.043</v>
      </c>
      <c r="L5631" s="444">
        <f t="shared" ca="1" si="194"/>
        <v>-4319125141926040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-4319125141926040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-17996354758025.168</v>
      </c>
      <c r="L5632" s="444">
        <f t="shared" ca="1" si="194"/>
        <v>-4337121496684065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-4337121496684065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-18071339569516.938</v>
      </c>
      <c r="L5633" s="444">
        <f t="shared" ca="1" si="194"/>
        <v>-4355192836253582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-4355192836253582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-18146636817723.258</v>
      </c>
      <c r="L5634" s="444">
        <f t="shared" ca="1" si="194"/>
        <v>-4373339473071305.5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-4373339473071305.5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-18222247804463.773</v>
      </c>
      <c r="L5635" s="444">
        <f t="shared" ca="1" si="194"/>
        <v>-4391561720875769.5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-4391561720875769.5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-18298173836982.371</v>
      </c>
      <c r="L5636" s="444">
        <f t="shared" ca="1" si="194"/>
        <v>-4409859894712752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-4409859894712752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-18374416227969.797</v>
      </c>
      <c r="L5637" s="444">
        <f t="shared" ca="1" si="194"/>
        <v>-4428234310940722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-4428234310940722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-18450976295586.34</v>
      </c>
      <c r="L5638" s="444">
        <f t="shared" ca="1" si="194"/>
        <v>-4446685287236308.5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-4446685287236308.5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-18527855363484.617</v>
      </c>
      <c r="L5639" s="444">
        <f t="shared" ca="1" si="194"/>
        <v>-4465213142599793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-4465213142599793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-18605054760832.469</v>
      </c>
      <c r="L5640" s="444">
        <f t="shared" ca="1" si="194"/>
        <v>-4483818197360625.5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-4483818197360625.5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-18682575822335.938</v>
      </c>
      <c r="L5641" s="444">
        <f t="shared" ca="1" si="194"/>
        <v>-4502500773182961.5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-4502500773182961.5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-18760419888262.34</v>
      </c>
      <c r="L5642" s="444">
        <f t="shared" ca="1" si="194"/>
        <v>-4521261193071224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-4521261193071224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-18838588304463.434</v>
      </c>
      <c r="L5643" s="444">
        <f t="shared" ca="1" si="194"/>
        <v>-4540099781375687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-4540099781375687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-18917082422398.695</v>
      </c>
      <c r="L5644" s="444">
        <f t="shared" ca="1" si="194"/>
        <v>-4559016863798086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-4559016863798086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-18995903599158.691</v>
      </c>
      <c r="L5645" s="444">
        <f t="shared" ca="1" si="194"/>
        <v>-4578012767397245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-4578012767397245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-19075053197488.52</v>
      </c>
      <c r="L5646" s="444">
        <f t="shared" ca="1" si="194"/>
        <v>-4597087820594734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-4597087820594734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-19154532585811.391</v>
      </c>
      <c r="L5647" s="444">
        <f t="shared" ca="1" si="194"/>
        <v>-4616242353180545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-4616242353180545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-19234343138252.27</v>
      </c>
      <c r="L5648" s="444">
        <f t="shared" ca="1" si="194"/>
        <v>-4635476696318797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-4635476696318797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-19314486234661.652</v>
      </c>
      <c r="L5649" s="444">
        <f t="shared" ca="1" si="194"/>
        <v>-4654791182553459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-4654791182553459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-19394963260639.414</v>
      </c>
      <c r="L5650" s="444">
        <f t="shared" ca="1" si="194"/>
        <v>-4674186145814098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-4674186145814098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-19475775607558.742</v>
      </c>
      <c r="L5651" s="444">
        <f t="shared" ca="1" si="194"/>
        <v>-4693661921421657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-4693661921421657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-19556924672590.238</v>
      </c>
      <c r="L5652" s="444">
        <f t="shared" ca="1" si="194"/>
        <v>-4713218846094247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-4713218846094247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-19638411858726.027</v>
      </c>
      <c r="L5653" s="444">
        <f t="shared" ca="1" si="194"/>
        <v>-4732857257952973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-4732857257952973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-19720238574804.055</v>
      </c>
      <c r="L5654" s="444">
        <f t="shared" ca="1" si="194"/>
        <v>-4752577496527777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-4752577496527777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-19802406235532.402</v>
      </c>
      <c r="L5655" s="444">
        <f t="shared" ca="1" si="194"/>
        <v>-4772379902763309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-4772379902763309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-19884916261513.789</v>
      </c>
      <c r="L5656" s="444">
        <f t="shared" ca="1" si="194"/>
        <v>-4792264819024823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-4792264819024823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-19967770079270.094</v>
      </c>
      <c r="L5657" s="444">
        <f t="shared" ca="1" si="194"/>
        <v>-4812232589104093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-4812232589104093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-20050969121267.055</v>
      </c>
      <c r="L5658" s="444">
        <f t="shared" ca="1" si="194"/>
        <v>-4832283558225360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-4832283558225360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-20134514825939</v>
      </c>
      <c r="L5659" s="444">
        <f t="shared" ca="1" si="194"/>
        <v>-4852418073051299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-4852418073051299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-20218408637713.746</v>
      </c>
      <c r="L5660" s="444">
        <f t="shared" ca="1" si="194"/>
        <v>-4872636481689013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-4872636481689013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-20302652007037.555</v>
      </c>
      <c r="L5661" s="444">
        <f t="shared" ca="1" si="194"/>
        <v>-4892939133696051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-4892939133696051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-20387246390400.211</v>
      </c>
      <c r="L5662" s="444">
        <f t="shared" ca="1" si="194"/>
        <v>-4913326380086451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-4913326380086451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-20472193250360.211</v>
      </c>
      <c r="L5663" s="444">
        <f t="shared" ca="1" si="194"/>
        <v>-4933798573336811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-4933798573336811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-20557494055570.047</v>
      </c>
      <c r="L5664" s="444">
        <f t="shared" ca="1" si="194"/>
        <v>-4954356067392381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-4954356067392381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-20643150280801.586</v>
      </c>
      <c r="L5665" s="444">
        <f t="shared" ca="1" si="194"/>
        <v>-4974999217673183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-4974999217673183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-20729163406971.594</v>
      </c>
      <c r="L5666" s="444">
        <f t="shared" ca="1" si="194"/>
        <v>-4995728381080155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-4995728381080155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-20815534921167.313</v>
      </c>
      <c r="L5667" s="444">
        <f t="shared" ca="1" si="194"/>
        <v>-5016543916001322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-5016543916001322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-20902266316672.176</v>
      </c>
      <c r="L5668" s="444">
        <f t="shared" ca="1" si="194"/>
        <v>-5037446182317994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-5037446182317994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-20989359092991.641</v>
      </c>
      <c r="L5669" s="444">
        <f t="shared" ca="1" si="194"/>
        <v>-5058435541410986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-5058435541410986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-21076814755879.109</v>
      </c>
      <c r="L5670" s="444">
        <f t="shared" ca="1" si="194"/>
        <v>-5079512356166865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-5079512356166865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-21164634817361.938</v>
      </c>
      <c r="L5671" s="444">
        <f t="shared" ca="1" si="194"/>
        <v>-5100676990984227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-5100676990984227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-21252820795767.613</v>
      </c>
      <c r="L5672" s="444">
        <f t="shared" ca="1" si="194"/>
        <v>-5121929811779995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-5121929811779995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-21341374215749.98</v>
      </c>
      <c r="L5673" s="444">
        <f t="shared" ca="1" si="194"/>
        <v>-5143271185995745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-5143271185995745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-21430296608315.605</v>
      </c>
      <c r="L5674" s="444">
        <f t="shared" ca="1" si="194"/>
        <v>-5164701482604061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-5164701482604061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-21519589510850.254</v>
      </c>
      <c r="L5675" s="444">
        <f t="shared" ca="1" si="194"/>
        <v>-5186221072114911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-5186221072114911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-21609254467145.461</v>
      </c>
      <c r="L5676" s="444">
        <f t="shared" ca="1" si="194"/>
        <v>-5207830326582056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-5207830326582056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-21699293027425.234</v>
      </c>
      <c r="L5677" s="444">
        <f t="shared" ca="1" si="194"/>
        <v>-5229529619609481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-5229529619609481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-21789706748372.836</v>
      </c>
      <c r="L5678" s="444">
        <f t="shared" ca="1" si="194"/>
        <v>-5251319326357854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-5251319326357854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-21880497193157.727</v>
      </c>
      <c r="L5679" s="444">
        <f t="shared" ca="1" si="194"/>
        <v>-5273199823551012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-5273199823551012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-21971665931462.551</v>
      </c>
      <c r="L5680" s="444">
        <f t="shared" ca="1" si="194"/>
        <v>-5295171489482475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-5295171489482475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-22063214539510.313</v>
      </c>
      <c r="L5681" s="444">
        <f t="shared" ca="1" si="194"/>
        <v>-5317234704021985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-5317234704021985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-22155144600091.605</v>
      </c>
      <c r="L5682" s="444">
        <f t="shared" ca="1" si="194"/>
        <v>-5339389848622077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-5339389848622077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-22247457702591.988</v>
      </c>
      <c r="L5683" s="444">
        <f t="shared" ca="1" si="194"/>
        <v>-5361637306324669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-5361637306324669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-22340155443019.453</v>
      </c>
      <c r="L5684" s="444">
        <f t="shared" ca="1" si="194"/>
        <v>-5383977461767688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-5383977461767688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-22433239424032.031</v>
      </c>
      <c r="L5685" s="444">
        <f t="shared" ca="1" si="194"/>
        <v>-5406410701191720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-5406410701191720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-22526711254965.5</v>
      </c>
      <c r="L5686" s="444">
        <f t="shared" ca="1" si="194"/>
        <v>-5428937412446686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-5428937412446686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-22620572551861.191</v>
      </c>
      <c r="L5687" s="444">
        <f t="shared" ca="1" si="194"/>
        <v>-5451557984998547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-5451557984998547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-22714824937493.945</v>
      </c>
      <c r="L5688" s="444">
        <f t="shared" ca="1" si="194"/>
        <v>-5474272809936041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-5474272809936041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-22809470041400.172</v>
      </c>
      <c r="L5689" s="444">
        <f t="shared" ca="1" si="194"/>
        <v>-5497082279977441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-5497082279977441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-22904509499906.004</v>
      </c>
      <c r="L5690" s="444">
        <f t="shared" ca="1" si="194"/>
        <v>-5519986789477347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-5519986789477347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-22999944956155.613</v>
      </c>
      <c r="L5691" s="444">
        <f t="shared" ca="1" si="194"/>
        <v>-5542986734433503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-5542986734433503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-23095778060139.594</v>
      </c>
      <c r="L5692" s="444">
        <f t="shared" ca="1" si="194"/>
        <v>-5566082512493643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-5566082512493643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-23192010468723.512</v>
      </c>
      <c r="L5693" s="444">
        <f t="shared" ca="1" si="194"/>
        <v>-5589274522962367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-5589274522962367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-23288643845676.527</v>
      </c>
      <c r="L5694" s="444">
        <f t="shared" ca="1" si="194"/>
        <v>-5612563166808044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-5612563166808044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-23385679861700.184</v>
      </c>
      <c r="L5695" s="444">
        <f t="shared" ca="1" si="194"/>
        <v>-5635948846669744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-5635948846669744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-23483120194457.266</v>
      </c>
      <c r="L5696" s="444">
        <f t="shared" ca="1" si="194"/>
        <v>-5659431966864201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-5659431966864201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-23580966528600.836</v>
      </c>
      <c r="L5697" s="444">
        <f t="shared" ca="1" si="194"/>
        <v>-5683012933392802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-5683012933392802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-23679220555803.34</v>
      </c>
      <c r="L5698" s="444">
        <f t="shared" ca="1" si="194"/>
        <v>-5706692153948605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-5706692153948605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-23777883974785.855</v>
      </c>
      <c r="L5699" s="444">
        <f t="shared" ca="1" si="194"/>
        <v>-5730470037923391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-5730470037923391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-23876958491347.461</v>
      </c>
      <c r="L5700" s="444">
        <f t="shared" ca="1" si="194"/>
        <v>-5754346996414738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-5754346996414738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-23976445818394.742</v>
      </c>
      <c r="L5701" s="444">
        <f t="shared" ca="1" si="194"/>
        <v>-5778323442233133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-5778323442233133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-24076347675971.387</v>
      </c>
      <c r="L5702" s="444">
        <f t="shared" ca="1" si="194"/>
        <v>-5802399789909104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-5802399789909104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-24176665791287.934</v>
      </c>
      <c r="L5703" s="444">
        <f t="shared" ca="1" si="194"/>
        <v>-5826576455700392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-5826576455700392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-24277401898751.633</v>
      </c>
      <c r="L5704" s="444">
        <f t="shared" ca="1" si="194"/>
        <v>-5850853857599144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-5850853857599144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-24378557739996.434</v>
      </c>
      <c r="L5705" s="444">
        <f t="shared" ca="1" si="194"/>
        <v>-5875232415339140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-5875232415339140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-24480135063913.082</v>
      </c>
      <c r="L5706" s="444">
        <f t="shared" ca="1" si="194"/>
        <v>-5899712550403053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-5899712550403053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-24582135626679.387</v>
      </c>
      <c r="L5707" s="444">
        <f t="shared" ca="1" si="194"/>
        <v>-5924294686029732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-5924294686029732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-24684561191790.551</v>
      </c>
      <c r="L5708" s="444">
        <f t="shared" ca="1" si="194"/>
        <v>-5948979247221523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-5948979247221523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-24787413530089.68</v>
      </c>
      <c r="L5709" s="444">
        <f t="shared" ca="1" si="194"/>
        <v>-5973766660751613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-5973766660751613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-24890694419798.387</v>
      </c>
      <c r="L5710" s="444">
        <f t="shared" ca="1" si="194"/>
        <v>-5998657355171411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-5998657355171411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-24994405646547.547</v>
      </c>
      <c r="L5711" s="444">
        <f t="shared" ca="1" si="194"/>
        <v>-6023651760817959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-6023651760817959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-25098549003408.164</v>
      </c>
      <c r="L5712" s="444">
        <f t="shared" ca="1" si="194"/>
        <v>-6048750309821367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-6048750309821367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-25203126290922.363</v>
      </c>
      <c r="L5713" s="444">
        <f t="shared" ca="1" si="194"/>
        <v>-6073953436112289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-6073953436112289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-25308139317134.539</v>
      </c>
      <c r="L5714" s="444">
        <f t="shared" ca="1" si="194"/>
        <v>-6099261575429424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-6099261575429424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-25413589897622.602</v>
      </c>
      <c r="L5715" s="444">
        <f t="shared" ca="1" si="194"/>
        <v>-6124675165327047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-6124675165327047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-25519479855529.363</v>
      </c>
      <c r="L5716" s="444">
        <f t="shared" ca="1" si="194"/>
        <v>-6150194645182576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-6150194645182576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-25625811021594.066</v>
      </c>
      <c r="L5717" s="444">
        <f t="shared" ca="1" si="194"/>
        <v>-6175820456204170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-6175820456204170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-25732585234184.043</v>
      </c>
      <c r="L5718" s="444">
        <f t="shared" ca="1" si="194"/>
        <v>-6201553041438354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-6201553041438354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-25839804339326.477</v>
      </c>
      <c r="L5719" s="444">
        <f t="shared" ca="1" si="194"/>
        <v>-6227392845777680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-6227392845777680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-25947470190740.332</v>
      </c>
      <c r="L5720" s="444">
        <f t="shared" ca="1" si="194"/>
        <v>-6253340315968420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-6253340315968420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-26055584649868.418</v>
      </c>
      <c r="L5721" s="444">
        <f t="shared" ca="1" si="194"/>
        <v>-6279395900618288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-6279395900618288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-26164149585909.531</v>
      </c>
      <c r="L5722" s="444">
        <f t="shared" ca="1" si="194"/>
        <v>-6305560050204198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-6305560050204198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-26273166875850.824</v>
      </c>
      <c r="L5723" s="444">
        <f t="shared" ca="1" si="194"/>
        <v>-6331833217080049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-6331833217080049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-26382638404500.203</v>
      </c>
      <c r="L5724" s="444">
        <f t="shared" ca="1" si="194"/>
        <v>-6358215855484549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-6358215855484549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-26492566064518.953</v>
      </c>
      <c r="L5725" s="444">
        <f t="shared" ca="1" si="194"/>
        <v>-6384708421549068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-6384708421549068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-26602951756454.449</v>
      </c>
      <c r="L5726" s="444">
        <f t="shared" ca="1" si="194"/>
        <v>-6411311373305522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-6411311373305522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-26713797388773.008</v>
      </c>
      <c r="L5727" s="444">
        <f t="shared" ca="1" si="194"/>
        <v>-6438025170694295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-6438025170694295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-26825104877892.895</v>
      </c>
      <c r="L5728" s="444">
        <f t="shared" ca="1" si="194"/>
        <v>-6464850275572188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-6464850275572188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-26936876148217.449</v>
      </c>
      <c r="L5729" s="444">
        <f t="shared" ca="1" si="194"/>
        <v>-6491787151720405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-6491787151720405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-27049113132168.355</v>
      </c>
      <c r="L5730" s="444">
        <f t="shared" ca="1" si="194"/>
        <v>-6518836264852573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-6518836264852573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-27161817770219.055</v>
      </c>
      <c r="L5731" s="444">
        <f t="shared" ca="1" si="194"/>
        <v>-6545998082622792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-6545998082622792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-27274992010928.301</v>
      </c>
      <c r="L5732" s="444">
        <f t="shared" ca="1" si="194"/>
        <v>-6573273074633720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-6573273074633720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-27388637810973.832</v>
      </c>
      <c r="L5733" s="444">
        <f t="shared" ca="1" si="194"/>
        <v>-6600661712444694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-6600661712444694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-27502757135186.227</v>
      </c>
      <c r="L5734" s="444">
        <f t="shared" ca="1" si="194"/>
        <v>-6628164469579880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-6628164469579880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-27617351956582.832</v>
      </c>
      <c r="L5735" s="444">
        <f t="shared" ca="1" si="194"/>
        <v>-6655781821536463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-6655781821536463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-27732424256401.93</v>
      </c>
      <c r="L5736" s="444">
        <f t="shared" ca="1" si="194"/>
        <v>-6683514245792865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-6683514245792865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-27847976024136.938</v>
      </c>
      <c r="L5737" s="444">
        <f t="shared" ca="1" si="194"/>
        <v>-6711362221817002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-6711362221817002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-27964009257570.84</v>
      </c>
      <c r="L5738" s="444">
        <f t="shared" ca="1" si="194"/>
        <v>-6739326231074573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-6739326231074573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-28080525962810.719</v>
      </c>
      <c r="L5739" s="444">
        <f t="shared" ca="1" si="194"/>
        <v>-6767406757037384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-6767406757037384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-28197528154322.434</v>
      </c>
      <c r="L5740" s="444">
        <f t="shared" ca="1" si="194"/>
        <v>-6795604285191706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-6795604285191706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-28315017854965.441</v>
      </c>
      <c r="L5741" s="444">
        <f t="shared" ca="1" si="194"/>
        <v>-6823919303046671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-6823919303046671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-28432997096027.797</v>
      </c>
      <c r="L5742" s="444">
        <f t="shared" ca="1" si="194"/>
        <v>-6852352300142699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-6852352300142699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-28551467917261.246</v>
      </c>
      <c r="L5743" s="444">
        <f t="shared" ca="1" si="194"/>
        <v>-6880903768059960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-6880903768059960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-28670432366916.5</v>
      </c>
      <c r="L5744" s="444">
        <f t="shared" ca="1" si="194"/>
        <v>-6909574200426876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-6909574200426876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-28789892501778.648</v>
      </c>
      <c r="L5745" s="444">
        <f t="shared" ca="1" si="194"/>
        <v>-6938364092928655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-6938364092928655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-28909850387202.73</v>
      </c>
      <c r="L5746" s="444">
        <f t="shared" ca="1" si="194"/>
        <v>-6967273943315858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-6967273943315858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-29030308097149.406</v>
      </c>
      <c r="L5747" s="444">
        <f t="shared" ca="1" si="194"/>
        <v>-6996304251413007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-6996304251413007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-29151267714220.863</v>
      </c>
      <c r="L5748" s="444">
        <f t="shared" ca="1" si="194"/>
        <v>-7025455519127228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-7025455519127228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-29272731329696.777</v>
      </c>
      <c r="L5749" s="444">
        <f t="shared" ca="1" si="194"/>
        <v>-7054728250456925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-7054728250456925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-29394701043570.516</v>
      </c>
      <c r="L5750" s="444">
        <f t="shared" ca="1" si="194"/>
        <v>-7084122951500496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-7084122951500496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-29517178964585.395</v>
      </c>
      <c r="L5751" s="444">
        <f t="shared" ca="1" si="194"/>
        <v>-7113640130465081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-7113640130465081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-29640167210271.176</v>
      </c>
      <c r="L5752" s="444">
        <f t="shared" ca="1" si="194"/>
        <v>-7143280297675352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-7143280297675352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-29763667906980.637</v>
      </c>
      <c r="L5753" s="444">
        <f t="shared" ca="1" si="194"/>
        <v>-7173043965582333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-7173043965582333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-29887683189926.387</v>
      </c>
      <c r="L5754" s="444">
        <f t="shared" ca="1" si="194"/>
        <v>-7202931648772259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-7202931648772259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-30012215203217.746</v>
      </c>
      <c r="L5755" s="444">
        <f t="shared" ca="1" si="194"/>
        <v>-7232943863975477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-7232943863975477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-30137266099897.82</v>
      </c>
      <c r="L5756" s="444">
        <f t="shared" ca="1" si="194"/>
        <v>-7263081130075375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-7263081130075375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-30262838041980.73</v>
      </c>
      <c r="L5757" s="444">
        <f t="shared" ca="1" si="194"/>
        <v>-7293343968117356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-7293343968117356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-30388933200488.988</v>
      </c>
      <c r="L5758" s="444">
        <f t="shared" ca="1" si="194"/>
        <v>-7323732901317845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-7323732901317845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-30515553755491.02</v>
      </c>
      <c r="L5759" s="444">
        <f t="shared" ca="1" si="194"/>
        <v>-7354248455073336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-7354248455073336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-30642701896138.902</v>
      </c>
      <c r="L5760" s="444">
        <f t="shared" ca="1" si="194"/>
        <v>-7384891156969475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-7384891156969475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-30770379820706.145</v>
      </c>
      <c r="L5761" s="444">
        <f t="shared" ca="1" si="194"/>
        <v>-7415661536790181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-7415661536790181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-30898589736625.754</v>
      </c>
      <c r="L5762" s="444">
        <f t="shared" ca="1" si="194"/>
        <v>-7446560126526807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-7446560126526807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-31027333860528.359</v>
      </c>
      <c r="L5763" s="444">
        <f t="shared" ca="1" si="194"/>
        <v>-7477587460387335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-7477587460387335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-31156614418280.563</v>
      </c>
      <c r="L5764" s="444">
        <f t="shared" ca="1" si="194"/>
        <v>-7508744074805616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-7508744074805616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-31286433645023.398</v>
      </c>
      <c r="L5765" s="444">
        <f t="shared" ca="1" si="194"/>
        <v>-7540030508450639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-7540030508450639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-31416793785210.996</v>
      </c>
      <c r="L5766" s="444">
        <f t="shared" ca="1" si="194"/>
        <v>-7571447302235850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-7571447302235850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-31547697092649.375</v>
      </c>
      <c r="L5767" s="444">
        <f t="shared" ca="1" si="194"/>
        <v>-7602994999328499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-7602994999328499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-31679145830535.406</v>
      </c>
      <c r="L5768" s="444">
        <f t="shared" ca="1" si="194"/>
        <v>-7634674145159034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-7634674145159034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-31811142271495.969</v>
      </c>
      <c r="L5769" s="444">
        <f t="shared" ca="1" si="194"/>
        <v>-7666485287430530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-7666485287430530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-31943688697627.207</v>
      </c>
      <c r="L5770" s="444">
        <f t="shared" ca="1" si="194"/>
        <v>-7698428976128157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-7698428976128157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-32076787400533.984</v>
      </c>
      <c r="L5771" s="444">
        <f t="shared" ca="1" si="194"/>
        <v>-7730505763528691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-7730505763528691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-32210440681369.543</v>
      </c>
      <c r="L5772" s="444">
        <f t="shared" ca="1" si="194"/>
        <v>-7762716204210061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-7762716204210061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-32344650850875.254</v>
      </c>
      <c r="L5773" s="444">
        <f t="shared" ca="1" si="194"/>
        <v>-7795060855060936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-7795060855060936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-32479420229420.57</v>
      </c>
      <c r="L5774" s="444">
        <f t="shared" ca="1" si="194"/>
        <v>-7827540275290357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-7827540275290357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-32614751147043.156</v>
      </c>
      <c r="L5775" s="444">
        <f t="shared" ca="1" si="194"/>
        <v>-7860155026437400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-7860155026437400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-32750645943489.172</v>
      </c>
      <c r="L5776" s="444">
        <f t="shared" ca="1" si="194"/>
        <v>-7892905672380889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-7892905672380889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-32887106968253.703</v>
      </c>
      <c r="L5777" s="444">
        <f t="shared" ca="1" si="194"/>
        <v>-7925792779349143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-7925792779349143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-33024136580621.43</v>
      </c>
      <c r="L5778" s="444">
        <f t="shared" ca="1" si="194"/>
        <v>-7958816915929764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-7958816915929764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-33161737149707.344</v>
      </c>
      <c r="L5779" s="444">
        <f t="shared" ca="1" si="194"/>
        <v>-7991978653079471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-7991978653079471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-33299911054497.801</v>
      </c>
      <c r="L5780" s="444">
        <f t="shared" ca="1" si="194"/>
        <v>-8025278564133969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-8025278564133969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-33438660683891.535</v>
      </c>
      <c r="L5781" s="444">
        <f t="shared" ca="1" si="194"/>
        <v>-8058717224817861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-8058717224817861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-33577988436741.09</v>
      </c>
      <c r="L5782" s="444">
        <f t="shared" ca="1" si="194"/>
        <v>-8092295213254602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-8092295213254602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-33717896721894.176</v>
      </c>
      <c r="L5783" s="444">
        <f t="shared" ca="1" si="194"/>
        <v>-8126013109976496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-8126013109976496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-33858387958235.398</v>
      </c>
      <c r="L5784" s="444">
        <f t="shared" ca="1" si="194"/>
        <v>-8159871497934731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-8159871497934731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-33999464574728.047</v>
      </c>
      <c r="L5785" s="444">
        <f t="shared" ca="1" si="194"/>
        <v>-8193870962509459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-8193870962509459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-34141129010456.078</v>
      </c>
      <c r="L5786" s="444">
        <f t="shared" ca="1" si="194"/>
        <v>-8228012091519915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-8228012091519915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-34283383714666.309</v>
      </c>
      <c r="L5787" s="444">
        <f t="shared" ca="1" si="194"/>
        <v>-8262295475234581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-8262295475234581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-34426231146810.754</v>
      </c>
      <c r="L5788" s="444">
        <f t="shared" ca="1" si="194"/>
        <v>-8296721706381392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-8296721706381392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-34569673776589.133</v>
      </c>
      <c r="L5789" s="444">
        <f t="shared" ca="1" si="194"/>
        <v>-8331291380157981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-8331291380157981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-34713714083991.59</v>
      </c>
      <c r="L5790" s="444">
        <f t="shared" ca="1" si="194"/>
        <v>-8366005094241973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-8366005094241973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-34858354559341.555</v>
      </c>
      <c r="L5791" s="444">
        <f t="shared" ca="1" si="194"/>
        <v>-8400863448801315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-8400863448801315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-35003597703338.813</v>
      </c>
      <c r="L5792" s="444">
        <f t="shared" ca="1" si="194"/>
        <v>-8435867046504654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-8435867046504654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-35149446027102.723</v>
      </c>
      <c r="L5793" s="444">
        <f t="shared" ca="1" si="194"/>
        <v>-8471016492531757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-8471016492531757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-35295902052215.656</v>
      </c>
      <c r="L5794" s="444">
        <f t="shared" ca="1" si="194"/>
        <v>-8506312394583973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-8506312394583973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-35442968310766.555</v>
      </c>
      <c r="L5795" s="444">
        <f t="shared" ca="1" si="194"/>
        <v>-8541755362894740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-8541755362894740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-35590647345394.75</v>
      </c>
      <c r="L5796" s="444">
        <f t="shared" ca="1" si="194"/>
        <v>-8577346010240135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-8577346010240135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-35738941709333.898</v>
      </c>
      <c r="L5797" s="444">
        <f t="shared" ca="1" si="194"/>
        <v>-8613084951949469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-8613084951949469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-35887853966456.117</v>
      </c>
      <c r="L5798" s="444">
        <f t="shared" ca="1" si="194"/>
        <v>-8648972805915925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-8648972805915925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-36037386691316.352</v>
      </c>
      <c r="L5799" s="444">
        <f t="shared" ca="1" si="194"/>
        <v>-8685010192607241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-8685010192607241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-36187542469196.836</v>
      </c>
      <c r="L5800" s="444">
        <f t="shared" ca="1" si="194"/>
        <v>-8721197735076438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-8721197735076438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-36338323896151.828</v>
      </c>
      <c r="L5801" s="444">
        <f t="shared" ca="1" si="194"/>
        <v>-8757536058972590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-8757536058972590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-36489733579052.453</v>
      </c>
      <c r="L5802" s="444">
        <f t="shared" ca="1" si="194"/>
        <v>-8794025792551642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-8794025792551642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-36641774135631.844</v>
      </c>
      <c r="L5803" s="444">
        <f t="shared" ca="1" si="194"/>
        <v>-8830667566687274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-8830667566687274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-36794448194530.305</v>
      </c>
      <c r="L5804" s="444">
        <f t="shared" ca="1" si="194"/>
        <v>-8867462014881804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-8867462014881804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-36947758395340.852</v>
      </c>
      <c r="L5805" s="444">
        <f t="shared" ca="1" si="194"/>
        <v>-8904409773277145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-8904409773277145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-37101707388654.766</v>
      </c>
      <c r="L5806" s="444">
        <f t="shared" ca="1" si="194"/>
        <v>-8941511480665800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-8941511480665800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-37256297836107.5</v>
      </c>
      <c r="L5807" s="444">
        <f t="shared" ca="1" si="194"/>
        <v>-8978767778501908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-8978767778501908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-37411532410424.617</v>
      </c>
      <c r="L5808" s="444">
        <f t="shared" ca="1" si="194"/>
        <v>-9016179310912332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-9016179310912332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-37567413795468.047</v>
      </c>
      <c r="L5809" s="444">
        <f t="shared" ca="1" si="194"/>
        <v>-9053746724707800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-9053746724707800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-37723944686282.5</v>
      </c>
      <c r="L5810" s="444">
        <f t="shared" ca="1" si="194"/>
        <v>-9091470669394082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-9091470669394082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-37881127789142.008</v>
      </c>
      <c r="L5811" s="444">
        <f t="shared" ca="1" si="194"/>
        <v>-9129351797183224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-9129351797183224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-38038965821596.766</v>
      </c>
      <c r="L5812" s="444">
        <f t="shared" ca="1" si="194"/>
        <v>-9167390763004820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-9167390763004820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-38197461512520.086</v>
      </c>
      <c r="L5813" s="444">
        <f t="shared" ca="1" si="194"/>
        <v>-9205588224517340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-9205588224517340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-38356617602155.586</v>
      </c>
      <c r="L5814" s="444">
        <f t="shared" ca="1" si="194"/>
        <v>-9243944842119496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-9243944842119496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-38516436842164.563</v>
      </c>
      <c r="L5815" s="444">
        <f t="shared" ca="1" si="194"/>
        <v>-9282461278961660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-9282461278961660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-38676921995673.586</v>
      </c>
      <c r="L5816" s="444">
        <f t="shared" ca="1" si="194"/>
        <v>-9321138200957334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-9321138200957334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-38838075837322.227</v>
      </c>
      <c r="L5817" s="444">
        <f t="shared" ca="1" si="194"/>
        <v>-9359976276794656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-9359976276794656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-38999901153311.063</v>
      </c>
      <c r="L5818" s="444">
        <f t="shared" ca="1" si="194"/>
        <v>-9398976177947968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-9398976177947968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-39162400741449.867</v>
      </c>
      <c r="L5819" s="444">
        <f t="shared" ca="1" si="194"/>
        <v>-9438138578689418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-9438138578689418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-39325577411205.906</v>
      </c>
      <c r="L5820" s="444">
        <f t="shared" ca="1" si="194"/>
        <v>-9477464156100624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-9477464156100624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-39489433983752.602</v>
      </c>
      <c r="L5821" s="444">
        <f t="shared" ca="1" si="194"/>
        <v>-9516953590084376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-9516953590084376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-39653973292018.234</v>
      </c>
      <c r="L5822" s="444">
        <f t="shared" ca="1" si="194"/>
        <v>-9556607563376394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-9556607563376394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-39819198180734.977</v>
      </c>
      <c r="L5823" s="444">
        <f t="shared" ca="1" si="194"/>
        <v>-9596426761557128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-9596426761557128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-39985111506488.031</v>
      </c>
      <c r="L5824" s="444">
        <f t="shared" ca="1" si="194"/>
        <v>-9636411873063616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-9636411873063616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-40151716137765.063</v>
      </c>
      <c r="L5825" s="444">
        <f t="shared" ca="1" si="194"/>
        <v>-9676563589201382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-9676563589201382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-40319014955005.758</v>
      </c>
      <c r="L5826" s="444">
        <f t="shared" ca="1" si="194"/>
        <v>-9716882604156388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-9716882604156388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-40487010850651.617</v>
      </c>
      <c r="L5827" s="444">
        <f t="shared" ca="1" si="194"/>
        <v>-9757369615007040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-9757369615007040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-40655706729196</v>
      </c>
      <c r="L5828" s="444">
        <f t="shared" ca="1" si="194"/>
        <v>-9798025321736236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-9798025321736236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-40825105507234.313</v>
      </c>
      <c r="L5829" s="444">
        <f t="shared" ca="1" si="194"/>
        <v>-9838850427243470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-9838850427243470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-40995210113514.461</v>
      </c>
      <c r="L5830" s="444">
        <f t="shared" ca="1" si="194"/>
        <v>-9879845637356984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-9879845637356984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-41166023488987.43</v>
      </c>
      <c r="L5831" s="444">
        <f t="shared" ca="1" si="194"/>
        <v>-9921011660845972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-9921011660845972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-41337548586858.219</v>
      </c>
      <c r="L5832" s="444">
        <f t="shared" ca="1" si="194"/>
        <v>-9962349209432830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-9962349209432830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-41509788372636.789</v>
      </c>
      <c r="L5833" s="444">
        <f t="shared" ca="1" si="194"/>
        <v>-1.0003858997805466E+16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-1.0003858997805466E+16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-41682745824189.438</v>
      </c>
      <c r="L5834" s="444">
        <f t="shared" ca="1" si="194"/>
        <v>-1.0045541743629656E+16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-1.0045541743629656E+16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-41856423931790.234</v>
      </c>
      <c r="L5835" s="444">
        <f t="shared" ca="1" si="194"/>
        <v>-1.0087398167561446E+16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-1.0087398167561446E+16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-42030825698172.688</v>
      </c>
      <c r="L5836" s="444">
        <f t="shared" ca="1" si="194"/>
        <v>-1.0129428993259618E+16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-1.0129428993259618E+16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-42205954138581.742</v>
      </c>
      <c r="L5837" s="444">
        <f t="shared" ca="1" si="194"/>
        <v>-1.01716349473982E+16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-1.01716349473982E+16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-42381812280825.836</v>
      </c>
      <c r="L5838" s="444">
        <f t="shared" ca="1" si="194"/>
        <v>-1.0214016759679026E+16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-1.0214016759679026E+16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-42558403165329.273</v>
      </c>
      <c r="L5839" s="444">
        <f t="shared" ca="1" si="194"/>
        <v>-1.0256575162844356E+16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-1.0256575162844356E+16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-42735729845184.813</v>
      </c>
      <c r="L5840" s="444">
        <f t="shared" ca="1" si="194"/>
        <v>-1.029931089268954E+16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-1.029931089268954E+16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-42913795386206.414</v>
      </c>
      <c r="L5841" s="444">
        <f t="shared" ca="1" si="194"/>
        <v>-1.0342224688075746E+16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-1.0342224688075746E+16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-43092602866982.273</v>
      </c>
      <c r="L5842" s="444">
        <f t="shared" ca="1" si="194"/>
        <v>-1.0385317290942728E+16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-1.0385317290942728E+16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-43272155378928.031</v>
      </c>
      <c r="L5843" s="444">
        <f t="shared" ca="1" si="194"/>
        <v>-1.0428589446321656E+16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-1.0428589446321656E+16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-43452456026340.234</v>
      </c>
      <c r="L5844" s="444">
        <f t="shared" ca="1" si="194"/>
        <v>-1.0472041902347996E+16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-1.0472041902347996E+16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-43633507926449.984</v>
      </c>
      <c r="L5845" s="444">
        <f t="shared" ca="1" si="194"/>
        <v>-1.0515675410274446E+16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-1.0515675410274446E+16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-43815314209476.859</v>
      </c>
      <c r="L5846" s="444">
        <f t="shared" ca="1" si="194"/>
        <v>-1.0559490724483922E+16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-1.0559490724483922E+16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-43997878018683.008</v>
      </c>
      <c r="L5847" s="444">
        <f t="shared" ca="1" si="194"/>
        <v>-1.0603488602502606E+16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-1.0603488602502606E+16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-44181202510427.523</v>
      </c>
      <c r="L5848" s="444">
        <f t="shared" ca="1" si="194"/>
        <v>-1.0647669805013034E+16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-1.0647669805013034E+16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-44365290854220.977</v>
      </c>
      <c r="L5849" s="444">
        <f t="shared" ca="1" si="194"/>
        <v>-1.0692035095867254E+16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-1.0692035095867254E+16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-44550146232780.227</v>
      </c>
      <c r="L5850" s="444">
        <f t="shared" ca="1" si="194"/>
        <v>-1.0736585242100034E+16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-1.0736585242100034E+16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-44735771842083.477</v>
      </c>
      <c r="L5851" s="444">
        <f t="shared" ca="1" si="194"/>
        <v>-1.0781321013942118E+16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-1.0781321013942118E+16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-44922170891425.492</v>
      </c>
      <c r="L5852" s="444">
        <f t="shared" ca="1" si="194"/>
        <v>-1.0826243184833544E+16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-1.0826243184833544E+16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-45109346603473.102</v>
      </c>
      <c r="L5853" s="444">
        <f t="shared" ca="1" si="194"/>
        <v>-1.0871352531437018E+16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-1.0871352531437018E+16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-45297302214320.906</v>
      </c>
      <c r="L5854" s="444">
        <f t="shared" ca="1" si="194"/>
        <v>-1.0916649833651338E+16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-1.0916649833651338E+16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-45486040973547.242</v>
      </c>
      <c r="L5855" s="444">
        <f t="shared" ca="1" si="194"/>
        <v>-1.0962135874624886E+16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-1.0962135874624886E+16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-45675566144270.359</v>
      </c>
      <c r="L5856" s="444">
        <f t="shared" ca="1" si="194"/>
        <v>-1.1007811440769156E+16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-1.1007811440769156E+16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-45865881003204.813</v>
      </c>
      <c r="L5857" s="444">
        <f t="shared" ca="1" si="194"/>
        <v>-1.105367732177236E+16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-1.105367732177236E+16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-46056988840718.164</v>
      </c>
      <c r="L5858" s="444">
        <f t="shared" ca="1" si="194"/>
        <v>-1.1099734310613078E+16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-1.1099734310613078E+16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-46248892960887.828</v>
      </c>
      <c r="L5859" s="444">
        <f t="shared" ca="1" si="194"/>
        <v>-1.1145983203573966E+16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-1.1145983203573966E+16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-46441596681558.188</v>
      </c>
      <c r="L5860" s="444">
        <f t="shared" ca="1" si="194"/>
        <v>-1.1192424800255524E+16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-1.1192424800255524E+16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-46635103334398.016</v>
      </c>
      <c r="L5861" s="444">
        <f t="shared" ca="1" si="194"/>
        <v>-1.1239059903589922E+16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-1.1239059903589922E+16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-46829416264958.008</v>
      </c>
      <c r="L5862" s="444">
        <f t="shared" ca="1" si="194"/>
        <v>-1.128588931985488E+16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-1.128588931985488E+16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-47024538832728.664</v>
      </c>
      <c r="L5863" s="444">
        <f t="shared" ca="1" si="194"/>
        <v>-1.1332913858687608E+16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-1.1332913858687608E+16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-47220474411198.367</v>
      </c>
      <c r="L5864" s="444">
        <f t="shared" ca="1" si="194"/>
        <v>-1.1380134333098806E+16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-1.1380134333098806E+16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-47417226387911.688</v>
      </c>
      <c r="L5865" s="444">
        <f t="shared" ca="1" si="194"/>
        <v>-1.1427551559486718E+16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-1.1427551559486718E+16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-47614798164527.992</v>
      </c>
      <c r="L5866" s="444">
        <f t="shared" ca="1" si="194"/>
        <v>-1.1475166357651246E+16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-1.1475166357651246E+16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-47813193156880.188</v>
      </c>
      <c r="L5867" s="444">
        <f t="shared" ca="1" si="194"/>
        <v>-1.1522979550808126E+16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-1.1522979550808126E+16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-48012414795033.859</v>
      </c>
      <c r="L5868" s="444">
        <f t="shared" ca="1" si="194"/>
        <v>-1.157099196560316E+16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-1.157099196560316E+16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-48212466523346.5</v>
      </c>
      <c r="L5869" s="444">
        <f t="shared" ca="1" si="194"/>
        <v>-1.1619204432126506E+16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-1.1619204432126506E+16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-48413351800527.109</v>
      </c>
      <c r="L5870" s="444">
        <f t="shared" ca="1" si="194"/>
        <v>-1.1667617783927034E+16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-1.1667617783927034E+16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-48615074099695.977</v>
      </c>
      <c r="L5871" s="444">
        <f t="shared" ca="1" si="194"/>
        <v>-1.171623285802673E+16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-1.171623285802673E+16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-48817636908444.711</v>
      </c>
      <c r="L5872" s="444">
        <f t="shared" ca="1" si="194"/>
        <v>-1.1765050494935174E+16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-1.1765050494935174E+16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-49021043728896.555</v>
      </c>
      <c r="L5873" s="444">
        <f t="shared" ref="L5873:L6127" ca="1" si="199">I5873-J5873+K5873</f>
        <v>-1.181407153866407E+16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-1.181407153866407E+16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-49225298077766.961</v>
      </c>
      <c r="L5874" s="444">
        <f t="shared" ca="1" si="199"/>
        <v>-1.1863296836741836E+16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-1.1863296836741836E+16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-49430403486424.313</v>
      </c>
      <c r="L5875" s="444">
        <f t="shared" ca="1" si="199"/>
        <v>-1.191272724022826E+16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-1.191272724022826E+16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-49636363500951.086</v>
      </c>
      <c r="L5876" s="444">
        <f t="shared" ca="1" si="199"/>
        <v>-1.1962363603729212E+16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-1.1962363603729212E+16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-49843181682205.047</v>
      </c>
      <c r="L5877" s="444">
        <f t="shared" ca="1" si="199"/>
        <v>-1.2012206785411418E+16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-1.2012206785411418E+16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-50050861605880.906</v>
      </c>
      <c r="L5878" s="444">
        <f t="shared" ca="1" si="199"/>
        <v>-1.2062257647017298E+16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-1.2062257647017298E+16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-50259406862572.078</v>
      </c>
      <c r="L5879" s="444">
        <f t="shared" ca="1" si="199"/>
        <v>-1.211251705387987E+16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-1.211251705387987E+16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-50468821057832.789</v>
      </c>
      <c r="L5880" s="444">
        <f t="shared" ca="1" si="199"/>
        <v>-1.2162985874937702E+16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-1.2162985874937702E+16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-50679107812240.422</v>
      </c>
      <c r="L5881" s="444">
        <f t="shared" ca="1" si="199"/>
        <v>-1.2213664982749942E+16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-1.2213664982749942E+16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-50890270761458.094</v>
      </c>
      <c r="L5882" s="444">
        <f t="shared" ca="1" si="199"/>
        <v>-1.22645552535114E+16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-1.22645552535114E+16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-51102313556297.5</v>
      </c>
      <c r="L5883" s="444">
        <f t="shared" ca="1" si="199"/>
        <v>-1.2315657567067698E+16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-1.2315657567067698E+16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-51315239862782.078</v>
      </c>
      <c r="L5884" s="444">
        <f t="shared" ca="1" si="199"/>
        <v>-1.236697280693048E+16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-1.236697280693048E+16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-51529053362210.336</v>
      </c>
      <c r="L5885" s="444">
        <f t="shared" ca="1" si="199"/>
        <v>-1.241850186029269E+16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-1.241850186029269E+16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-51743757751219.539</v>
      </c>
      <c r="L5886" s="444">
        <f t="shared" ca="1" si="199"/>
        <v>-1.247024561804391E+16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-1.247024561804391E+16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-51959356741849.625</v>
      </c>
      <c r="L5887" s="444">
        <f t="shared" ca="1" si="199"/>
        <v>-1.252220497478576E+16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-1.252220497478576E+16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-52175854061607.336</v>
      </c>
      <c r="L5888" s="444">
        <f t="shared" ca="1" si="199"/>
        <v>-1.2574380828847368E+16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-1.2574380828847368E+16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-52393253453530.703</v>
      </c>
      <c r="L5889" s="444">
        <f t="shared" ca="1" si="199"/>
        <v>-1.2626774082300898E+16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-1.2626774082300898E+16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-52611558676253.742</v>
      </c>
      <c r="L5890" s="444">
        <f t="shared" ca="1" si="199"/>
        <v>-1.2679385640977152E+16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-1.2679385640977152E+16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-52830773504071.469</v>
      </c>
      <c r="L5891" s="444">
        <f t="shared" ca="1" si="199"/>
        <v>-1.2732216414481224E+16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-1.2732216414481224E+16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-53050901727005.102</v>
      </c>
      <c r="L5892" s="444">
        <f t="shared" ca="1" si="199"/>
        <v>-1.278526731620823E+16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-1.278526731620823E+16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-53271947150867.625</v>
      </c>
      <c r="L5893" s="444">
        <f t="shared" ca="1" si="199"/>
        <v>-1.2838539263359098E+16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-1.2838539263359098E+16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-53493913597329.578</v>
      </c>
      <c r="L5894" s="444">
        <f t="shared" ca="1" si="199"/>
        <v>-1.2892033176956428E+16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-1.2892033176956428E+16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-53716804903985.117</v>
      </c>
      <c r="L5895" s="444">
        <f t="shared" ca="1" si="199"/>
        <v>-1.2945749981860414E+16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-1.2945749981860414E+16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-53940624924418.391</v>
      </c>
      <c r="L5896" s="444">
        <f t="shared" ca="1" si="199"/>
        <v>-1.2999690606784832E+16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-1.2999690606784832E+16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-54165377528270.133</v>
      </c>
      <c r="L5897" s="444">
        <f t="shared" ca="1" si="199"/>
        <v>-1.3053855984313102E+16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-1.3053855984313102E+16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-54391066601304.594</v>
      </c>
      <c r="L5898" s="444">
        <f t="shared" ca="1" si="199"/>
        <v>-1.3108247050914406E+16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-1.3108247050914406E+16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-54617696045476.688</v>
      </c>
      <c r="L5899" s="444">
        <f t="shared" ca="1" si="199"/>
        <v>-1.3162864746959882E+16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-1.3162864746959882E+16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-54845269778999.508</v>
      </c>
      <c r="L5900" s="444">
        <f t="shared" ca="1" si="199"/>
        <v>-1.3217710016738882E+16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-1.3217710016738882E+16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-55073791736412.008</v>
      </c>
      <c r="L5901" s="444">
        <f t="shared" ca="1" si="199"/>
        <v>-1.3272783808475294E+16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-1.3272783808475294E+16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-55303265868647.055</v>
      </c>
      <c r="L5902" s="444">
        <f t="shared" ca="1" si="199"/>
        <v>-1.3328087074343942E+16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-1.3328087074343942E+16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-55533696143099.758</v>
      </c>
      <c r="L5903" s="444">
        <f t="shared" ca="1" si="199"/>
        <v>-1.3383620770487042E+16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-1.3383620770487042E+16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-55765086543696.008</v>
      </c>
      <c r="L5904" s="444">
        <f t="shared" ca="1" si="199"/>
        <v>-1.3439385857030738E+16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-1.3439385857030738E+16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-55997441070961.406</v>
      </c>
      <c r="L5905" s="444">
        <f t="shared" ca="1" si="199"/>
        <v>-1.34953832981017E+16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-1.34953832981017E+16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-56230763742090.414</v>
      </c>
      <c r="L5906" s="444">
        <f t="shared" ca="1" si="199"/>
        <v>-1.355161406184379E+16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-1.355161406184379E+16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-56465058591015.789</v>
      </c>
      <c r="L5907" s="444">
        <f t="shared" ca="1" si="199"/>
        <v>-1.3608079120434806E+16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-1.3608079120434806E+16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-56700329668478.359</v>
      </c>
      <c r="L5908" s="444">
        <f t="shared" ca="1" si="199"/>
        <v>-1.3664779450103284E+16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-1.3664779450103284E+16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-56936581042097.016</v>
      </c>
      <c r="L5909" s="444">
        <f t="shared" ca="1" si="199"/>
        <v>-1.3721716031145382E+16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-1.3721716031145382E+16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-57173816796439.094</v>
      </c>
      <c r="L5910" s="444">
        <f t="shared" ca="1" si="199"/>
        <v>-1.3778889847941822E+16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-1.3778889847941822E+16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-57412041033090.922</v>
      </c>
      <c r="L5911" s="444">
        <f t="shared" ca="1" si="199"/>
        <v>-1.3836301888974912E+16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-1.3836301888974912E+16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-57651257870728.797</v>
      </c>
      <c r="L5912" s="444">
        <f t="shared" ca="1" si="199"/>
        <v>-1.389395314684564E+16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-1.389395314684564E+16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-57891471445190.164</v>
      </c>
      <c r="L5913" s="444">
        <f t="shared" ca="1" si="199"/>
        <v>-1.395184461829083E+16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-1.395184461829083E+16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-58132685909545.125</v>
      </c>
      <c r="L5914" s="444">
        <f t="shared" ca="1" si="199"/>
        <v>-1.4009977304200376E+16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-1.4009977304200376E+16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-58374905434168.234</v>
      </c>
      <c r="L5915" s="444">
        <f t="shared" ca="1" si="199"/>
        <v>-1.4068352209634544E+16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-1.4068352209634544E+16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-58618134206810.594</v>
      </c>
      <c r="L5916" s="444">
        <f t="shared" ca="1" si="199"/>
        <v>-1.4126970343841354E+16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-1.4126970343841354E+16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-58862376432672.305</v>
      </c>
      <c r="L5917" s="444">
        <f t="shared" ca="1" si="199"/>
        <v>-1.4185832720274026E+16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-1.4185832720274026E+16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-59107636334475.109</v>
      </c>
      <c r="L5918" s="444">
        <f t="shared" ca="1" si="199"/>
        <v>-1.4244940356608502E+16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-1.4244940356608502E+16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-59353918152535.414</v>
      </c>
      <c r="L5919" s="444">
        <f t="shared" ca="1" si="199"/>
        <v>-1.4304294274761038E+16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-1.4304294274761038E+16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-59601226144837.656</v>
      </c>
      <c r="L5920" s="444">
        <f t="shared" ca="1" si="199"/>
        <v>-1.4363895500905876E+16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-1.4363895500905876E+16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-59849564587107.813</v>
      </c>
      <c r="L5921" s="444">
        <f t="shared" ca="1" si="199"/>
        <v>-1.4423745065492984E+16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-1.4423745065492984E+16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-60098937772887.43</v>
      </c>
      <c r="L5922" s="444">
        <f t="shared" ca="1" si="199"/>
        <v>-1.4483844003265872E+16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-1.4483844003265872E+16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-60349350013607.789</v>
      </c>
      <c r="L5923" s="444">
        <f t="shared" ca="1" si="199"/>
        <v>-1.454419335327948E+16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-1.454419335327948E+16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-60600805638664.508</v>
      </c>
      <c r="L5924" s="444">
        <f t="shared" ca="1" si="199"/>
        <v>-1.4604794158918144E+16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-1.4604794158918144E+16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-60853308995492.258</v>
      </c>
      <c r="L5925" s="444">
        <f t="shared" ca="1" si="199"/>
        <v>-1.4665647467913636E+16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-1.4665647467913636E+16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-61106864449640.148</v>
      </c>
      <c r="L5926" s="444">
        <f t="shared" ca="1" si="199"/>
        <v>-1.4726754332363276E+16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-1.4726754332363276E+16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-61361476384846.992</v>
      </c>
      <c r="L5927" s="444">
        <f t="shared" ca="1" si="199"/>
        <v>-1.4788115808748122E+16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-1.4788115808748122E+16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-61617149203117.172</v>
      </c>
      <c r="L5928" s="444">
        <f t="shared" ca="1" si="199"/>
        <v>-1.484973295795124E+16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-1.484973295795124E+16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-61873887324796.836</v>
      </c>
      <c r="L5929" s="444">
        <f t="shared" ca="1" si="199"/>
        <v>-1.4911606845276036E+16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-1.4911606845276036E+16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-62131695188650.156</v>
      </c>
      <c r="L5930" s="444">
        <f t="shared" ca="1" si="199"/>
        <v>-1.4973738540464686E+16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-1.4973738540464686E+16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-62390577251936.188</v>
      </c>
      <c r="L5931" s="444">
        <f t="shared" ca="1" si="199"/>
        <v>-1.5036129117716622E+16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-1.5036129117716622E+16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-62650537990485.93</v>
      </c>
      <c r="L5932" s="444">
        <f t="shared" ca="1" si="199"/>
        <v>-1.5098779655707108E+16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-1.5098779655707108E+16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-62911581898779.617</v>
      </c>
      <c r="L5933" s="444">
        <f t="shared" ca="1" si="199"/>
        <v>-1.5161691237605888E+16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-1.5161691237605888E+16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-63173713490024.531</v>
      </c>
      <c r="L5934" s="444">
        <f t="shared" ca="1" si="199"/>
        <v>-1.5224864951095912E+16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-1.5224864951095912E+16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-63436937296232.961</v>
      </c>
      <c r="L5935" s="444">
        <f t="shared" ca="1" si="199"/>
        <v>-1.5288301888392144E+16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-1.5288301888392144E+16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-63701257868300.602</v>
      </c>
      <c r="L5936" s="444">
        <f t="shared" ca="1" si="199"/>
        <v>-1.5352003146260444E+16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-1.5352003146260444E+16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-63966679776085.18</v>
      </c>
      <c r="L5937" s="444">
        <f t="shared" ca="1" si="199"/>
        <v>-1.541596982603653E+16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-1.541596982603653E+16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-64233207608485.539</v>
      </c>
      <c r="L5938" s="444">
        <f t="shared" ca="1" si="199"/>
        <v>-1.5480203033645016E+16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-1.5480203033645016E+16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-64500845973520.891</v>
      </c>
      <c r="L5939" s="444">
        <f t="shared" ca="1" si="199"/>
        <v>-1.5544703879618536E+16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-1.5544703879618536E+16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-64769599498410.563</v>
      </c>
      <c r="L5940" s="444">
        <f t="shared" ca="1" si="199"/>
        <v>-1.5609473479116946E+16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-1.5609473479116946E+16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-65039472829653.938</v>
      </c>
      <c r="L5941" s="444">
        <f t="shared" ca="1" si="199"/>
        <v>-1.56745129519466E+16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-1.56745129519466E+16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-65310470633110.844</v>
      </c>
      <c r="L5942" s="444">
        <f t="shared" ca="1" si="199"/>
        <v>-1.573982342257971E+16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-1.573982342257971E+16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-65582597594082.117</v>
      </c>
      <c r="L5943" s="444">
        <f t="shared" ca="1" si="199"/>
        <v>-1.5805406020173792E+16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-1.5805406020173792E+16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-65855858417390.789</v>
      </c>
      <c r="L5944" s="444">
        <f t="shared" ca="1" si="199"/>
        <v>-1.5871261878591182E+16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-1.5871261878591182E+16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-66130257827463.258</v>
      </c>
      <c r="L5945" s="444">
        <f t="shared" ca="1" si="199"/>
        <v>-1.5937392136418646E+16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-1.5937392136418646E+16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-66405800568411.023</v>
      </c>
      <c r="L5946" s="444">
        <f t="shared" ca="1" si="199"/>
        <v>-1.6003797936987058E+16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-1.6003797936987058E+16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-66682491404112.742</v>
      </c>
      <c r="L5947" s="444">
        <f t="shared" ca="1" si="199"/>
        <v>-1.607048042839117E+16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-1.607048042839117E+16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-66960335118296.531</v>
      </c>
      <c r="L5948" s="444">
        <f t="shared" ca="1" si="199"/>
        <v>-1.6137440763509466E+16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-1.6137440763509466E+16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-67239336514622.773</v>
      </c>
      <c r="L5949" s="444">
        <f t="shared" ca="1" si="199"/>
        <v>-1.6204680100024088E+16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-1.6204680100024088E+16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-67519500416767.031</v>
      </c>
      <c r="L5950" s="444">
        <f t="shared" ca="1" si="199"/>
        <v>-1.6272199600440856E+16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-1.6272199600440856E+16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-67800831668503.563</v>
      </c>
      <c r="L5951" s="444">
        <f t="shared" ca="1" si="199"/>
        <v>-1.634000043210936E+16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-1.634000043210936E+16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-68083335133788.992</v>
      </c>
      <c r="L5952" s="444">
        <f t="shared" ca="1" si="199"/>
        <v>-1.6408083767243148E+16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-1.6408083767243148E+16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-68367015696846.445</v>
      </c>
      <c r="L5953" s="444">
        <f t="shared" ca="1" si="199"/>
        <v>-1.6476450782939994E+16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-1.6476450782939994E+16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-68651878262249.969</v>
      </c>
      <c r="L5954" s="444">
        <f t="shared" ca="1" si="199"/>
        <v>-1.6545102661202244E+16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-1.6545102661202244E+16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-68937927755009.352</v>
      </c>
      <c r="L5955" s="444">
        <f t="shared" ca="1" si="199"/>
        <v>-1.6614040588957254E+16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-1.6614040588957254E+16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-69225169120655.219</v>
      </c>
      <c r="L5956" s="444">
        <f t="shared" ca="1" si="199"/>
        <v>-1.668326575807791E+16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-1.668326575807791E+16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-69513607325324.625</v>
      </c>
      <c r="L5957" s="444">
        <f t="shared" ca="1" si="199"/>
        <v>-1.6752779365403234E+16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-1.6752779365403234E+16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-69803247355846.805</v>
      </c>
      <c r="L5958" s="444">
        <f t="shared" ca="1" si="199"/>
        <v>-1.682258261275908E+16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-1.682258261275908E+16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-70094094219829.5</v>
      </c>
      <c r="L5959" s="444">
        <f t="shared" ca="1" si="199"/>
        <v>-1.689267670697891E+16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-1.689267670697891E+16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-70386152945745.453</v>
      </c>
      <c r="L5960" s="444">
        <f t="shared" ca="1" si="199"/>
        <v>-1.6963062859924656E+16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-1.6963062859924656E+16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-70679428583019.406</v>
      </c>
      <c r="L5961" s="444">
        <f t="shared" ca="1" si="199"/>
        <v>-1.7033742288507676E+16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-1.7033742288507676E+16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-70973926202115.313</v>
      </c>
      <c r="L5962" s="444">
        <f t="shared" ca="1" si="199"/>
        <v>-1.7104716214709792E+16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-1.7104716214709792E+16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-71269650894624.125</v>
      </c>
      <c r="L5963" s="444">
        <f t="shared" ca="1" si="199"/>
        <v>-1.7175985865604416E+16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-1.7175985865604416E+16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-71566607773351.734</v>
      </c>
      <c r="L5964" s="444">
        <f t="shared" ca="1" si="199"/>
        <v>-1.7247552473377768E+16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-1.7247552473377768E+16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-71864801972407.359</v>
      </c>
      <c r="L5965" s="444">
        <f t="shared" ca="1" si="199"/>
        <v>-1.7319417275350176E+16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-1.7319417275350176E+16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-72164238647292.406</v>
      </c>
      <c r="L5966" s="444">
        <f t="shared" ca="1" si="199"/>
        <v>-1.7391581513997468E+16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-1.7391581513997468E+16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-72464922974989.438</v>
      </c>
      <c r="L5967" s="444">
        <f t="shared" ca="1" si="199"/>
        <v>-1.7464046436972458E+16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-1.7464046436972458E+16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-72766860154051.906</v>
      </c>
      <c r="L5968" s="444">
        <f t="shared" ca="1" si="199"/>
        <v>-1.753681329712651E+16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-1.753681329712651E+16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-73070055404693.797</v>
      </c>
      <c r="L5969" s="444">
        <f t="shared" ca="1" si="199"/>
        <v>-1.7609883352531204E+16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-1.7609883352531204E+16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-73374513968880.016</v>
      </c>
      <c r="L5970" s="444">
        <f t="shared" ca="1" si="199"/>
        <v>-1.7683257866500084E+16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-1.7683257866500084E+16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-73680241110417.031</v>
      </c>
      <c r="L5971" s="444">
        <f t="shared" ca="1" si="199"/>
        <v>-1.7756938107610502E+16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-1.7756938107610502E+16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-73987242115043.75</v>
      </c>
      <c r="L5972" s="444">
        <f t="shared" ca="1" si="199"/>
        <v>-1.7830925349725546E+16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-1.7830925349725546E+16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-74295522290523.109</v>
      </c>
      <c r="L5973" s="444">
        <f t="shared" ca="1" si="199"/>
        <v>-1.790522087201607E+16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-1.790522087201607E+16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-74605086966733.625</v>
      </c>
      <c r="L5974" s="444">
        <f t="shared" ca="1" si="199"/>
        <v>-1.7979825958982804E+16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-1.7979825958982804E+16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-74915941495761.688</v>
      </c>
      <c r="L5975" s="444">
        <f t="shared" ca="1" si="199"/>
        <v>-1.8054741900478564E+16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-1.8054741900478564E+16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-75228091251994.016</v>
      </c>
      <c r="L5976" s="444">
        <f t="shared" ca="1" si="199"/>
        <v>-1.812996999173056E+16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-1.812996999173056E+16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-75541541632210.672</v>
      </c>
      <c r="L5977" s="444">
        <f t="shared" ca="1" si="199"/>
        <v>-1.8205511533362772E+16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-1.8205511533362772E+16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-75856298055678.219</v>
      </c>
      <c r="L5978" s="444">
        <f t="shared" ca="1" si="199"/>
        <v>-1.8281367831418452E+16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-1.8281367831418452E+16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-76172365964243.547</v>
      </c>
      <c r="L5979" s="444">
        <f t="shared" ca="1" si="199"/>
        <v>-1.8357540197382696E+16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-1.8357540197382696E+16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-76489750822427.906</v>
      </c>
      <c r="L5980" s="444">
        <f t="shared" ca="1" si="199"/>
        <v>-1.8434029948205124E+16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-1.8434029948205124E+16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-76808458117521.344</v>
      </c>
      <c r="L5981" s="444">
        <f t="shared" ca="1" si="199"/>
        <v>-1.8510838406322644E+16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-1.8510838406322644E+16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-77128493359677.688</v>
      </c>
      <c r="L5982" s="444">
        <f t="shared" ca="1" si="199"/>
        <v>-1.858796689968232E+16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-1.858796689968232E+16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-77449862082009.672</v>
      </c>
      <c r="L5983" s="444">
        <f t="shared" ca="1" si="199"/>
        <v>-1.8665416761764328E+16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-1.8665416761764328E+16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-77772569840684.703</v>
      </c>
      <c r="L5984" s="444">
        <f t="shared" ca="1" si="199"/>
        <v>-1.8743189331605012E+16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-1.8743189331605012E+16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-78096622215020.875</v>
      </c>
      <c r="L5985" s="444">
        <f t="shared" ca="1" si="199"/>
        <v>-1.8821285953820032E+16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-1.8821285953820032E+16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-78422024807583.469</v>
      </c>
      <c r="L5986" s="444">
        <f t="shared" ca="1" si="199"/>
        <v>-1.8899707978627616E+16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-1.8899707978627616E+16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-78748783244281.734</v>
      </c>
      <c r="L5987" s="444">
        <f t="shared" ca="1" si="199"/>
        <v>-1.8978456761871896E+16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-1.8978456761871896E+16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-79076903174466.234</v>
      </c>
      <c r="L5988" s="444">
        <f t="shared" ca="1" si="199"/>
        <v>-1.9057533665046364E+16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-1.9057533665046364E+16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-79406390271026.516</v>
      </c>
      <c r="L5989" s="444">
        <f t="shared" ca="1" si="199"/>
        <v>-1.9136940055317392E+16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-1.9136940055317392E+16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-79737250230489.125</v>
      </c>
      <c r="L5990" s="444">
        <f t="shared" ca="1" si="199"/>
        <v>-1.921667730554788E+16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-1.921667730554788E+16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-80069488773116.172</v>
      </c>
      <c r="L5991" s="444">
        <f t="shared" ca="1" si="199"/>
        <v>-1.9296746794320996E+16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-1.9296746794320996E+16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-80403111643004.156</v>
      </c>
      <c r="L5992" s="444">
        <f t="shared" ca="1" si="199"/>
        <v>-1.9377149905964E+16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-1.9377149905964E+16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-80738124608183.328</v>
      </c>
      <c r="L5993" s="444">
        <f t="shared" ca="1" si="199"/>
        <v>-1.9457888030572184E+16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-1.9457888030572184E+16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-81074533460717.438</v>
      </c>
      <c r="L5994" s="444">
        <f t="shared" ca="1" si="199"/>
        <v>-1.95389625640329E+16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-1.95389625640329E+16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-81412344016803.75</v>
      </c>
      <c r="L5995" s="444">
        <f t="shared" ca="1" si="199"/>
        <v>-1.9620374908049704E+16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-1.9620374908049704E+16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-81751562116873.766</v>
      </c>
      <c r="L5996" s="444">
        <f t="shared" ca="1" si="199"/>
        <v>-1.9702126470166576E+16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-1.9702126470166576E+16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-82092193625694.063</v>
      </c>
      <c r="L5997" s="444">
        <f t="shared" ca="1" si="199"/>
        <v>-1.9784218663792272E+16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-1.9784218663792272E+16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-82434244432467.797</v>
      </c>
      <c r="L5998" s="444">
        <f t="shared" ca="1" si="199"/>
        <v>-1.986665290822474E+16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-1.986665290822474E+16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-82777720450936.422</v>
      </c>
      <c r="L5999" s="444">
        <f t="shared" ca="1" si="199"/>
        <v>-1.9949430628675676E+16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-1.9949430628675676E+16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-83122627619481.984</v>
      </c>
      <c r="L6000" s="444">
        <f t="shared" ca="1" si="199"/>
        <v>-2.0032553256295156E+16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-2.0032553256295156E+16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-83468971901229.813</v>
      </c>
      <c r="L6001" s="444">
        <f t="shared" ca="1" si="199"/>
        <v>-2.0116022228196384E+16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-2.0116022228196384E+16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-83816759284151.594</v>
      </c>
      <c r="L6002" s="444">
        <f t="shared" ca="1" si="199"/>
        <v>-2.0199838987480536E+16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-2.0199838987480536E+16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-84165995781168.906</v>
      </c>
      <c r="L6003" s="444">
        <f t="shared" ca="1" si="199"/>
        <v>-2.0284004983261704E+16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-2.0284004983261704E+16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-84516687430257.094</v>
      </c>
      <c r="L6004" s="444">
        <f t="shared" ca="1" si="199"/>
        <v>-2.036852167069196E+16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-2.036852167069196E+16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-84868840294549.828</v>
      </c>
      <c r="L6005" s="444">
        <f t="shared" ca="1" si="199"/>
        <v>-2.0453390510986508E+16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-2.0453390510986508E+16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-85222460462443.781</v>
      </c>
      <c r="L6006" s="444">
        <f t="shared" ca="1" si="199"/>
        <v>-2.0538612971448952E+16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-2.0538612971448952E+16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-85577554047703.969</v>
      </c>
      <c r="L6007" s="444">
        <f t="shared" ca="1" si="199"/>
        <v>-2.0624190525496656E+16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-2.0624190525496656E+16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-85934127189569.406</v>
      </c>
      <c r="L6008" s="444">
        <f t="shared" ca="1" si="199"/>
        <v>-2.0710124652686224E+16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-2.0710124652686224E+16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-86292186052859.266</v>
      </c>
      <c r="L6009" s="444">
        <f t="shared" ca="1" si="199"/>
        <v>-2.0796416838739084E+16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-2.0796416838739084E+16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-86651736828079.516</v>
      </c>
      <c r="L6010" s="444">
        <f t="shared" ca="1" si="199"/>
        <v>-2.0883068575567164E+16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-2.0883068575567164E+16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-87012785731529.844</v>
      </c>
      <c r="L6011" s="444">
        <f t="shared" ca="1" si="199"/>
        <v>-2.0970081361298692E+16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-2.0970081361298692E+16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-87375339005411.219</v>
      </c>
      <c r="L6012" s="444">
        <f t="shared" ca="1" si="199"/>
        <v>-2.1057456700304104E+16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-2.1057456700304104E+16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-87739402917933.766</v>
      </c>
      <c r="L6013" s="444">
        <f t="shared" ca="1" si="199"/>
        <v>-2.1145196103222036E+16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-2.1145196103222036E+16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-88104983763425.156</v>
      </c>
      <c r="L6014" s="444">
        <f t="shared" ca="1" si="199"/>
        <v>-2.123330108698546E+16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-2.123330108698546E+16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-88472087862439.422</v>
      </c>
      <c r="L6015" s="444">
        <f t="shared" ca="1" si="199"/>
        <v>-2.13217731748479E+16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-2.13217731748479E+16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-88840721561866.25</v>
      </c>
      <c r="L6016" s="444">
        <f t="shared" ca="1" si="199"/>
        <v>-2.1410613896409768E+16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-2.1410613896409768E+16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-89210891235040.703</v>
      </c>
      <c r="L6017" s="444">
        <f t="shared" ca="1" si="199"/>
        <v>-2.1499824787644808E+16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-2.1499824787644808E+16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-89582603281853.359</v>
      </c>
      <c r="L6018" s="444">
        <f t="shared" ca="1" si="199"/>
        <v>-2.158940739092666E+16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-2.158940739092666E+16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-89955864128861.078</v>
      </c>
      <c r="L6019" s="444">
        <f t="shared" ca="1" si="199"/>
        <v>-2.167936325505552E+16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-2.167936325505552E+16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-90330680229398</v>
      </c>
      <c r="L6020" s="444">
        <f t="shared" ca="1" si="199"/>
        <v>-2.176969393528492E+16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-2.176969393528492E+16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-90707058063687.172</v>
      </c>
      <c r="L6021" s="444">
        <f t="shared" ca="1" si="199"/>
        <v>-2.1860400993348608E+16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-2.1860400993348608E+16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-91085004138952.531</v>
      </c>
      <c r="L6022" s="444">
        <f t="shared" ca="1" si="199"/>
        <v>-2.195148599748756E+16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-2.195148599748756E+16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-91464524989531.5</v>
      </c>
      <c r="L6023" s="444">
        <f t="shared" ca="1" si="199"/>
        <v>-2.2042950522477092E+16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-2.2042950522477092E+16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-91845627176987.875</v>
      </c>
      <c r="L6024" s="444">
        <f t="shared" ca="1" si="199"/>
        <v>-2.213479614965408E+16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-2.213479614965408E+16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-92228317290225.328</v>
      </c>
      <c r="L6025" s="444">
        <f t="shared" ca="1" si="199"/>
        <v>-2.2227024466944304E+16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-2.2227024466944304E+16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-92612601945601.266</v>
      </c>
      <c r="L6026" s="444">
        <f t="shared" ca="1" si="199"/>
        <v>-2.2319637068889904E+16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-2.2319637068889904E+16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-92998487787041.266</v>
      </c>
      <c r="L6027" s="444">
        <f t="shared" ca="1" si="199"/>
        <v>-2.2412635556676944E+16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-2.2412635556676944E+16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-93385981486153.938</v>
      </c>
      <c r="L6028" s="444">
        <f t="shared" ca="1" si="199"/>
        <v>-2.2506021538163096E+16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-2.2506021538163096E+16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-93775089742346.234</v>
      </c>
      <c r="L6029" s="444">
        <f t="shared" ca="1" si="199"/>
        <v>-2.2599796627905444E+16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-2.2599796627905444E+16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-94165819282939.344</v>
      </c>
      <c r="L6030" s="444">
        <f t="shared" ca="1" si="199"/>
        <v>-2.2693962447188384E+16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-2.2693962447188384E+16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-94558176863284.938</v>
      </c>
      <c r="L6031" s="444">
        <f t="shared" ca="1" si="199"/>
        <v>-2.2788520624051668E+16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-2.2788520624051668E+16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-94952169266881.953</v>
      </c>
      <c r="L6032" s="444">
        <f t="shared" ca="1" si="199"/>
        <v>-2.2883472793318548E+16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-2.2883472793318548E+16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-95347803305493.953</v>
      </c>
      <c r="L6033" s="444">
        <f t="shared" ca="1" si="199"/>
        <v>-2.297882059662404E+16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-2.297882059662404E+16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-95745085819266.828</v>
      </c>
      <c r="L6034" s="444">
        <f t="shared" ca="1" si="199"/>
        <v>-2.3074565682443308E+16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-2.3074565682443308E+16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-96144023676847.109</v>
      </c>
      <c r="L6035" s="444">
        <f t="shared" ca="1" si="199"/>
        <v>-2.3170709706120156E+16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-2.3170709706120156E+16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-96544623775500.656</v>
      </c>
      <c r="L6036" s="444">
        <f t="shared" ca="1" si="199"/>
        <v>-2.3267254329895656E+16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-2.3267254329895656E+16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-96946893041231.906</v>
      </c>
      <c r="L6037" s="444">
        <f t="shared" ca="1" si="199"/>
        <v>-2.3364201222936888E+16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-2.3364201222936888E+16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-97350838428903.703</v>
      </c>
      <c r="L6038" s="444">
        <f t="shared" ca="1" si="199"/>
        <v>-2.3461552061365792E+16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-2.3461552061365792E+16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-97756466922357.469</v>
      </c>
      <c r="L6039" s="444">
        <f t="shared" ca="1" si="199"/>
        <v>-2.3559308528288148E+16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-2.3559308528288148E+16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-98163785534533.953</v>
      </c>
      <c r="L6040" s="444">
        <f t="shared" ca="1" si="199"/>
        <v>-2.365747231382268E+16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-2.365747231382268E+16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-98572801307594.5</v>
      </c>
      <c r="L6041" s="444">
        <f t="shared" ca="1" si="199"/>
        <v>-2.3756045115130276E+16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-2.3756045115130276E+16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-98983521313042.813</v>
      </c>
      <c r="L6042" s="444">
        <f t="shared" ca="1" si="199"/>
        <v>-2.385502863644332E+16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-2.385502863644332E+16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-99395952651847.172</v>
      </c>
      <c r="L6043" s="444">
        <f t="shared" ca="1" si="199"/>
        <v>-2.3954424589095168E+16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-2.3954424589095168E+16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-99810102454563.203</v>
      </c>
      <c r="L6044" s="444">
        <f t="shared" ca="1" si="199"/>
        <v>-2.4054234691549732E+16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-2.4054234691549732E+16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-100225977881457.22</v>
      </c>
      <c r="L6045" s="444">
        <f t="shared" ca="1" si="199"/>
        <v>-2.4154460669431188E+16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-2.4154460669431188E+16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-100643586122629.95</v>
      </c>
      <c r="L6046" s="444">
        <f t="shared" ca="1" si="199"/>
        <v>-2.4255104255553816E+16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-2.4255104255553816E+16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-101062934398140.91</v>
      </c>
      <c r="L6047" s="444">
        <f t="shared" ca="1" si="199"/>
        <v>-2.4356167189951956E+16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-2.4356167189951956E+16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-101484029958133.16</v>
      </c>
      <c r="L6048" s="444">
        <f t="shared" ca="1" si="199"/>
        <v>-2.4457651219910088E+16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-2.4457651219910088E+16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-101906880082958.7</v>
      </c>
      <c r="L6049" s="444">
        <f t="shared" ca="1" si="199"/>
        <v>-2.4559558099993048E+16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-2.4559558099993048E+16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-102331492083304.36</v>
      </c>
      <c r="L6050" s="444">
        <f t="shared" ca="1" si="199"/>
        <v>-2.4661889592076352E+16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-2.4661889592076352E+16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-102757873300318.13</v>
      </c>
      <c r="L6051" s="444">
        <f t="shared" ca="1" si="199"/>
        <v>-2.4764647465376672E+16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-2.4764647465376672E+16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-103186031105736.13</v>
      </c>
      <c r="L6052" s="444">
        <f t="shared" ca="1" si="199"/>
        <v>-2.4867833496482408E+16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-2.4867833496482408E+16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-103615972902010.03</v>
      </c>
      <c r="L6053" s="444">
        <f t="shared" ca="1" si="199"/>
        <v>-2.497144946938442E+16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-2.497144946938442E+16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-104047706122435.08</v>
      </c>
      <c r="L6054" s="444">
        <f t="shared" ca="1" si="199"/>
        <v>-2.5075497175506856E+16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-2.5075497175506856E+16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-104481238231278.56</v>
      </c>
      <c r="L6055" s="444">
        <f t="shared" ca="1" si="199"/>
        <v>-2.5179978413738136E+16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-2.5179978413738136E+16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-104916576723908.91</v>
      </c>
      <c r="L6056" s="444">
        <f t="shared" ca="1" si="199"/>
        <v>-2.5284894990462044E+16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-2.5284894990462044E+16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-105353729126925.19</v>
      </c>
      <c r="L6057" s="444">
        <f t="shared" ca="1" si="199"/>
        <v>-2.5390248719588968E+16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-2.5390248719588968E+16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-105792702998287.36</v>
      </c>
      <c r="L6058" s="444">
        <f t="shared" ca="1" si="199"/>
        <v>-2.5496041422587256E+16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-2.5496041422587256E+16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-106233505927446.91</v>
      </c>
      <c r="L6059" s="444">
        <f t="shared" ca="1" si="199"/>
        <v>-2.5602274928514704E+16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-2.5602274928514704E+16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-106676145535477.94</v>
      </c>
      <c r="L6060" s="444">
        <f t="shared" ca="1" si="199"/>
        <v>-2.570895107405018E+16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-2.570895107405018E+16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-107120629475209.08</v>
      </c>
      <c r="L6061" s="444">
        <f t="shared" ca="1" si="199"/>
        <v>-2.5816071703525388E+16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-2.5816071703525388E+16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-107566965431355.78</v>
      </c>
      <c r="L6062" s="444">
        <f t="shared" ca="1" si="199"/>
        <v>-2.5923638668956744E+16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-2.5923638668956744E+16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-108015161120653.09</v>
      </c>
      <c r="L6063" s="444">
        <f t="shared" ca="1" si="199"/>
        <v>-2.6031653830077396E+16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-2.6031653830077396E+16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-108465224291989.16</v>
      </c>
      <c r="L6064" s="444">
        <f t="shared" ca="1" si="199"/>
        <v>-2.6140119054369384E+16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-2.6140119054369384E+16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-108917162726539.09</v>
      </c>
      <c r="L6065" s="444">
        <f t="shared" ca="1" si="199"/>
        <v>-2.6249036217095924E+16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-2.6249036217095924E+16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-109370984237899.69</v>
      </c>
      <c r="L6066" s="444">
        <f t="shared" ca="1" si="199"/>
        <v>-2.6358407201333824E+16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-2.6358407201333824E+16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-109826696672224.27</v>
      </c>
      <c r="L6067" s="444">
        <f t="shared" ca="1" si="199"/>
        <v>-2.6468233898006048E+16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-2.6468233898006048E+16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-110284307908358.53</v>
      </c>
      <c r="L6068" s="444">
        <f t="shared" ca="1" si="199"/>
        <v>-2.6578518205914408E+16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-2.6578518205914408E+16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-110743825857976.7</v>
      </c>
      <c r="L6069" s="444">
        <f t="shared" ca="1" si="199"/>
        <v>-2.6689262031772384E+16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-2.6689262031772384E+16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-111205258465718.27</v>
      </c>
      <c r="L6070" s="444">
        <f t="shared" ca="1" si="199"/>
        <v>-2.6800467290238104E+16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-2.6800467290238104E+16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-111668613709325.44</v>
      </c>
      <c r="L6071" s="444">
        <f t="shared" ca="1" si="199"/>
        <v>-2.6912135903947428E+16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-2.6912135903947428E+16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-112133899599780.95</v>
      </c>
      <c r="L6072" s="444">
        <f t="shared" ca="1" si="199"/>
        <v>-2.7024269803547208E+16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-2.7024269803547208E+16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-112601124181446.7</v>
      </c>
      <c r="L6073" s="444">
        <f t="shared" ca="1" si="199"/>
        <v>-2.7136870927728656E+16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-2.7136870927728656E+16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-113070295532202.73</v>
      </c>
      <c r="L6074" s="444">
        <f t="shared" ca="1" si="199"/>
        <v>-2.724994122326086E+16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-2.724994122326086E+16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-113541421763586.92</v>
      </c>
      <c r="L6075" s="444">
        <f t="shared" ca="1" si="199"/>
        <v>-2.7363482645024448E+16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-2.7363482645024448E+16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-114014511020935.2</v>
      </c>
      <c r="L6076" s="444">
        <f t="shared" ca="1" si="199"/>
        <v>-2.7477497156045384E+16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-2.7477497156045384E+16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-114489571483522.44</v>
      </c>
      <c r="L6077" s="444">
        <f t="shared" ca="1" si="199"/>
        <v>-2.7591986727528908E+16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-2.7591986727528908E+16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-114966611364703.78</v>
      </c>
      <c r="L6078" s="444">
        <f t="shared" ca="1" si="199"/>
        <v>-2.7706953338893612E+16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-2.7706953338893612E+16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-115445638912056.72</v>
      </c>
      <c r="L6079" s="444">
        <f t="shared" ca="1" si="199"/>
        <v>-2.7822398977805668E+16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-2.7822398977805668E+16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-115926662407523.61</v>
      </c>
      <c r="L6080" s="444">
        <f t="shared" ca="1" si="199"/>
        <v>-2.7938325640213192E+16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-2.7938325640213192E+16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-116409690167554.97</v>
      </c>
      <c r="L6081" s="444">
        <f t="shared" ca="1" si="199"/>
        <v>-2.8054735330380748E+16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-2.8054735330380748E+16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-116894730543253.11</v>
      </c>
      <c r="L6082" s="444">
        <f t="shared" ca="1" si="199"/>
        <v>-2.8171630060924E+16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-2.8171630060924E+16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-117381791920516.67</v>
      </c>
      <c r="L6083" s="444">
        <f t="shared" ca="1" si="199"/>
        <v>-2.8289011852844516E+16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-2.8289011852844516E+16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-117870882720185.5</v>
      </c>
      <c r="L6084" s="444">
        <f t="shared" ca="1" si="199"/>
        <v>-2.84068827355647E+16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-2.84068827355647E+16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-118362011398186.25</v>
      </c>
      <c r="L6085" s="444">
        <f t="shared" ca="1" si="199"/>
        <v>-2.8525244746962888E+16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-2.8525244746962888E+16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-118855186445678.7</v>
      </c>
      <c r="L6086" s="444">
        <f t="shared" ca="1" si="199"/>
        <v>-2.8644099933408568E+16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-2.8644099933408568E+16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-119350416389202.36</v>
      </c>
      <c r="L6087" s="444">
        <f t="shared" ca="1" si="199"/>
        <v>-2.8763450349797772E+16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-2.8763450349797772E+16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-119847709790824.06</v>
      </c>
      <c r="L6088" s="444">
        <f t="shared" ca="1" si="199"/>
        <v>-2.8883298059588596E+16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-2.8883298059588596E+16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-120347075248285.81</v>
      </c>
      <c r="L6089" s="444">
        <f t="shared" ca="1" si="199"/>
        <v>-2.900364513483688E+16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-2.900364513483688E+16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-120848521395153.67</v>
      </c>
      <c r="L6090" s="444">
        <f t="shared" ca="1" si="199"/>
        <v>-2.9124493656232032E+16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-2.9124493656232032E+16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-121352056900966.8</v>
      </c>
      <c r="L6091" s="444">
        <f t="shared" ca="1" si="199"/>
        <v>-2.9245845713133E+16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-2.9245845713133E+16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-121857690471387.48</v>
      </c>
      <c r="L6092" s="444">
        <f t="shared" ca="1" si="199"/>
        <v>-2.9367703403604388E+16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-2.9367703403604388E+16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-122365430848351.61</v>
      </c>
      <c r="L6093" s="444">
        <f t="shared" ca="1" si="199"/>
        <v>-2.949006883445274E+16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-2.949006883445274E+16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-122875286810219.75</v>
      </c>
      <c r="L6094" s="444">
        <f t="shared" ca="1" si="199"/>
        <v>-2.961294412126296E+16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-2.961294412126296E+16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-123387267171929</v>
      </c>
      <c r="L6095" s="444">
        <f t="shared" ca="1" si="199"/>
        <v>-2.9736331388434888E+16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-2.9736331388434888E+16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-123901380785145.34</v>
      </c>
      <c r="L6096" s="444">
        <f t="shared" ca="1" si="199"/>
        <v>-2.9860232769220032E+16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-2.9860232769220032E+16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-124417636538416.78</v>
      </c>
      <c r="L6097" s="444">
        <f t="shared" ca="1" si="199"/>
        <v>-2.9984650405758448E+16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-2.9984650405758448E+16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-124936043357326.86</v>
      </c>
      <c r="L6098" s="444">
        <f t="shared" ca="1" si="199"/>
        <v>-3.0109586449115776E+16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-3.0109586449115776E+16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-125456610204649.05</v>
      </c>
      <c r="L6099" s="444">
        <f t="shared" ca="1" si="199"/>
        <v>-3.0235043059320424E+16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-3.0235043059320424E+16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-125979346080501.77</v>
      </c>
      <c r="L6100" s="444">
        <f t="shared" ca="1" si="199"/>
        <v>-3.0361022405400924E+16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-3.0361022405400924E+16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-126504260022503.84</v>
      </c>
      <c r="L6101" s="444">
        <f t="shared" ca="1" si="199"/>
        <v>-3.0487526665423428E+16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-3.0487526665423428E+16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-127031361105930.95</v>
      </c>
      <c r="L6102" s="444">
        <f t="shared" ca="1" si="199"/>
        <v>-3.061455802652936E+16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-3.061455802652936E+16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-127560658443872.31</v>
      </c>
      <c r="L6103" s="444">
        <f t="shared" ca="1" si="199"/>
        <v>-3.0742118684973232E+16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-3.0742118684973232E+16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-128092161187388.45</v>
      </c>
      <c r="L6104" s="444">
        <f t="shared" ca="1" si="199"/>
        <v>-3.087021084616062E+16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-3.087021084616062E+16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-128625878525669.25</v>
      </c>
      <c r="L6105" s="444">
        <f t="shared" ca="1" si="199"/>
        <v>-3.0998836724686288E+16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-3.0998836724686288E+16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-129161819686192.86</v>
      </c>
      <c r="L6106" s="444">
        <f t="shared" ca="1" si="199"/>
        <v>-3.112799854437248E+16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-3.112799854437248E+16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-129699993934885.33</v>
      </c>
      <c r="L6107" s="444">
        <f t="shared" ca="1" si="199"/>
        <v>-3.1257698538307364E+16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-3.1257698538307364E+16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-130240410576280.7</v>
      </c>
      <c r="L6108" s="444">
        <f t="shared" ca="1" si="199"/>
        <v>-3.1387938948883644E+16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-3.1387938948883644E+16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-130783078953681.84</v>
      </c>
      <c r="L6109" s="444">
        <f t="shared" ca="1" si="199"/>
        <v>-3.1518722027837324E+16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-3.1518722027837324E+16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-131328008449322.19</v>
      </c>
      <c r="L6110" s="444">
        <f t="shared" ca="1" si="199"/>
        <v>-3.1650050036286648E+16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-3.1650050036286648E+16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-131875208484527.7</v>
      </c>
      <c r="L6111" s="444">
        <f t="shared" ca="1" si="199"/>
        <v>-3.1781925244771176E+16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-3.1781925244771176E+16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-132424688519879.89</v>
      </c>
      <c r="L6112" s="444">
        <f t="shared" ca="1" si="199"/>
        <v>-3.1914349933291056E+16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-3.1914349933291056E+16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-132976458055379.39</v>
      </c>
      <c r="L6113" s="444">
        <f t="shared" ca="1" si="199"/>
        <v>-3.2047326391346436E+16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-3.2047326391346436E+16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-133530526630610.17</v>
      </c>
      <c r="L6114" s="444">
        <f t="shared" ca="1" si="199"/>
        <v>-3.2180856917977048E+16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-3.2180856917977048E+16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-134086903824904.36</v>
      </c>
      <c r="L6115" s="444">
        <f t="shared" ca="1" si="199"/>
        <v>-3.2314943821801952E+16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-3.2314943821801952E+16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-134645599257508.13</v>
      </c>
      <c r="L6116" s="444">
        <f t="shared" ca="1" si="199"/>
        <v>-3.244958942105946E+16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-3.244958942105946E+16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-135206622587747.75</v>
      </c>
      <c r="L6117" s="444">
        <f t="shared" ca="1" si="199"/>
        <v>-3.2584796043647208E+16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-3.2584796043647208E+16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-135769983515196.7</v>
      </c>
      <c r="L6118" s="444">
        <f t="shared" ca="1" si="199"/>
        <v>-3.2720566027162404E+16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-3.2720566027162404E+16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-136335691779843.34</v>
      </c>
      <c r="L6119" s="444">
        <f t="shared" ca="1" si="199"/>
        <v>-3.2856901718942248E+16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-3.2856901718942248E+16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-136903757162259.36</v>
      </c>
      <c r="L6120" s="444">
        <f t="shared" ca="1" si="199"/>
        <v>-3.2993805476104508E+16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-3.2993805476104508E+16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-137474189483768.78</v>
      </c>
      <c r="L6121" s="444">
        <f t="shared" ca="1" si="199"/>
        <v>-3.3131279665588276E+16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-3.3131279665588276E+16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-138046998606617.81</v>
      </c>
      <c r="L6122" s="444">
        <f t="shared" ca="1" si="199"/>
        <v>-3.3269326664194892E+16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-3.3269326664194892E+16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-138622194434145.39</v>
      </c>
      <c r="L6123" s="444">
        <f t="shared" ca="1" si="199"/>
        <v>-3.3407948858629036E+16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-3.3407948858629036E+16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-139199786910954.31</v>
      </c>
      <c r="L6124" s="444">
        <f t="shared" ca="1" si="199"/>
        <v>-3.3547148645539992E+16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-3.3547148645539992E+16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-139779786023083.3</v>
      </c>
      <c r="L6125" s="444">
        <f t="shared" ca="1" si="199"/>
        <v>-3.3686928431563076E+16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-3.3686928431563076E+16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-140362201798179.48</v>
      </c>
      <c r="L6126" s="444">
        <f t="shared" ca="1" si="199"/>
        <v>-3.3827290633361256E+16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-3.3827290633361256E+16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-140947044305671.91</v>
      </c>
      <c r="L6127" s="444">
        <f t="shared" ca="1" si="199"/>
        <v>-3.3968237677666928E+16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-3.3968237677666928E+16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-141534323656945.53</v>
      </c>
      <c r="L6128" s="444">
        <f t="shared" ref="L6128:L6250" ca="1" si="204">I6128-J6128+K6128</f>
        <v>-3.4109772001323872E+16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-3.4109772001323872E+16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-142124050005516.13</v>
      </c>
      <c r="L6129" s="444">
        <f t="shared" ca="1" si="204"/>
        <v>-3.4251896051329388E+16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-3.4251896051329388E+16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-142716233547205.78</v>
      </c>
      <c r="L6130" s="444">
        <f t="shared" ca="1" si="204"/>
        <v>-3.4394612284876592E+16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-3.4394612284876592E+16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-143310884520319.13</v>
      </c>
      <c r="L6131" s="444">
        <f t="shared" ca="1" si="204"/>
        <v>-3.4537923169396912E+16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-3.4537923169396912E+16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-143908013205820.47</v>
      </c>
      <c r="L6132" s="444">
        <f t="shared" ca="1" si="204"/>
        <v>-3.4681831182602732E+16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-3.4681831182602732E+16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-144507629927511.38</v>
      </c>
      <c r="L6133" s="444">
        <f t="shared" ca="1" si="204"/>
        <v>-3.4826338812530244E+16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-3.4826338812530244E+16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-145109745052209.34</v>
      </c>
      <c r="L6134" s="444">
        <f t="shared" ca="1" si="204"/>
        <v>-3.4971448557582452E+16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-3.4971448557582452E+16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-145714368989926.88</v>
      </c>
      <c r="L6135" s="444">
        <f t="shared" ca="1" si="204"/>
        <v>-3.511716292657238E+16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-3.511716292657238E+16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-146321512194051.59</v>
      </c>
      <c r="L6136" s="444">
        <f t="shared" ca="1" si="204"/>
        <v>-3.5263484438766432E+16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-3.5263484438766432E+16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-146931185161526.81</v>
      </c>
      <c r="L6137" s="444">
        <f t="shared" ca="1" si="204"/>
        <v>-3.541041562392796E+16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-3.541041562392796E+16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-147543398433033.16</v>
      </c>
      <c r="L6138" s="444">
        <f t="shared" ca="1" si="204"/>
        <v>-3.5557959022360992E+16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-3.5557959022360992E+16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-148158162593170.81</v>
      </c>
      <c r="L6139" s="444">
        <f t="shared" ca="1" si="204"/>
        <v>-3.5706117184954164E+16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-3.5706117184954164E+16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-148775488270642.34</v>
      </c>
      <c r="L6140" s="444">
        <f t="shared" ca="1" si="204"/>
        <v>-3.5854892673224808E+16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-3.5854892673224808E+16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-149395386138436.69</v>
      </c>
      <c r="L6141" s="444">
        <f t="shared" ca="1" si="204"/>
        <v>-3.6004288059363244E+16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-3.6004288059363244E+16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-150017866914013.5</v>
      </c>
      <c r="L6142" s="444">
        <f t="shared" ca="1" si="204"/>
        <v>-3.6154305926277256E+16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-3.6154305926277256E+16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-150642941359488.56</v>
      </c>
      <c r="L6143" s="444">
        <f t="shared" ca="1" si="204"/>
        <v>-3.6304948867636744E+16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-3.6304948867636744E+16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-151270620281819.75</v>
      </c>
      <c r="L6144" s="444">
        <f t="shared" ca="1" si="204"/>
        <v>-3.645621948791856E+16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-3.645621948791856E+16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-151900914532994</v>
      </c>
      <c r="L6145" s="444">
        <f t="shared" ca="1" si="204"/>
        <v>-3.6608120402451552E+16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-3.6608120402451552E+16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-152533835010214.81</v>
      </c>
      <c r="L6146" s="444">
        <f t="shared" ca="1" si="204"/>
        <v>-3.6760654237461768E+16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-3.6760654237461768E+16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-153169392656090.69</v>
      </c>
      <c r="L6147" s="444">
        <f t="shared" ca="1" si="204"/>
        <v>-3.6913823630117856E+16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-3.6913823630117856E+16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-153807598458824.41</v>
      </c>
      <c r="L6148" s="444">
        <f t="shared" ca="1" si="204"/>
        <v>-3.706763122857668E+16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-3.706763122857668E+16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-154448463452402.84</v>
      </c>
      <c r="L6149" s="444">
        <f t="shared" ca="1" si="204"/>
        <v>-3.722207969202908E+16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-3.722207969202908E+16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-155091998716787.84</v>
      </c>
      <c r="L6150" s="444">
        <f t="shared" ca="1" si="204"/>
        <v>-3.7377171690745864E+16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-3.7377171690745864E+16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-155738215378107.75</v>
      </c>
      <c r="L6151" s="444">
        <f t="shared" ca="1" si="204"/>
        <v>-3.7532909906123968E+16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-3.7532909906123968E+16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-156387124608849.88</v>
      </c>
      <c r="L6152" s="444">
        <f t="shared" ca="1" si="204"/>
        <v>-3.7689297030732816E+16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-3.7689297030732816E+16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-157038737628053.41</v>
      </c>
      <c r="L6153" s="444">
        <f t="shared" ca="1" si="204"/>
        <v>-3.7846335768360872E+16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-3.7846335768360872E+16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-157693065701503.63</v>
      </c>
      <c r="L6154" s="444">
        <f t="shared" ca="1" si="204"/>
        <v>-3.8004028834062376E+16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-3.8004028834062376E+16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-158350120141926.56</v>
      </c>
      <c r="L6155" s="444">
        <f t="shared" ca="1" si="204"/>
        <v>-3.8162378954204304E+16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-3.8162378954204304E+16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-159009912309184.59</v>
      </c>
      <c r="L6156" s="444">
        <f t="shared" ca="1" si="204"/>
        <v>-3.8321388866513488E+16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-3.8321388866513488E+16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-159672453610472.88</v>
      </c>
      <c r="L6157" s="444">
        <f t="shared" ca="1" si="204"/>
        <v>-3.848106132012396E+16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-3.848106132012396E+16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-160337755500516.5</v>
      </c>
      <c r="L6158" s="444">
        <f t="shared" ca="1" si="204"/>
        <v>-3.864139907562448E+16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-3.864139907562448E+16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-161005829481768.66</v>
      </c>
      <c r="L6159" s="444">
        <f t="shared" ca="1" si="204"/>
        <v>-3.8802404905106248E+16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-3.8802404905106248E+16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-161676687104609.38</v>
      </c>
      <c r="L6160" s="444">
        <f t="shared" ca="1" si="204"/>
        <v>-3.8964081592210856E+16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-3.8964081592210856E+16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-162350339967545.22</v>
      </c>
      <c r="L6161" s="444">
        <f t="shared" ca="1" si="204"/>
        <v>-3.91264319321784E+16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-3.91264319321784E+16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-163026799717410</v>
      </c>
      <c r="L6162" s="444">
        <f t="shared" ca="1" si="204"/>
        <v>-3.9289458731895808E+16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-3.9289458731895808E+16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-163706078049565.88</v>
      </c>
      <c r="L6163" s="444">
        <f t="shared" ca="1" si="204"/>
        <v>-3.9453164809945376E+16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-3.9453164809945376E+16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-164388186708105.72</v>
      </c>
      <c r="L6164" s="444">
        <f t="shared" ca="1" si="204"/>
        <v>-3.961755299665348E+16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-3.961755299665348E+16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-165073137486056.16</v>
      </c>
      <c r="L6165" s="444">
        <f t="shared" ca="1" si="204"/>
        <v>-3.9782626134139536E+16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-3.9782626134139536E+16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-165760942225581.41</v>
      </c>
      <c r="L6166" s="444">
        <f t="shared" ca="1" si="204"/>
        <v>-3.994838707636512E+16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-3.994838707636512E+16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-166451612818188</v>
      </c>
      <c r="L6167" s="444">
        <f t="shared" ca="1" si="204"/>
        <v>-4.0114838689183312E+16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-4.0114838689183312E+16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-167145161204930.47</v>
      </c>
      <c r="L6168" s="444">
        <f t="shared" ca="1" si="204"/>
        <v>-4.028198385038824E+16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-4.028198385038824E+16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-167841599376617.66</v>
      </c>
      <c r="L6169" s="444">
        <f t="shared" ca="1" si="204"/>
        <v>-4.0449825449764856E+16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-4.0449825449764856E+16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-168540939374020.22</v>
      </c>
      <c r="L6170" s="444">
        <f t="shared" ca="1" si="204"/>
        <v>-4.061836638913888E+16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-4.061836638913888E+16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-169243193288078.66</v>
      </c>
      <c r="L6171" s="444">
        <f t="shared" ca="1" si="204"/>
        <v>-4.078760958242696E+16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-4.078760958242696E+16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-169948373260112.34</v>
      </c>
      <c r="L6172" s="444">
        <f t="shared" ca="1" si="204"/>
        <v>-4.0957557955687072E+16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-4.0957557955687072E+16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-170656491482029.47</v>
      </c>
      <c r="L6173" s="444">
        <f t="shared" ca="1" si="204"/>
        <v>-4.1128214447169104E+16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-4.1128214447169104E+16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-171367560196537.94</v>
      </c>
      <c r="L6174" s="444">
        <f t="shared" ca="1" si="204"/>
        <v>-4.129958200736564E+16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-4.129958200736564E+16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-172081591697356.84</v>
      </c>
      <c r="L6175" s="444">
        <f t="shared" ca="1" si="204"/>
        <v>-4.1471663599063E+16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-4.1471663599063E+16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-172798598329429.16</v>
      </c>
      <c r="L6176" s="444">
        <f t="shared" ca="1" si="204"/>
        <v>-4.1644462197392432E+16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-4.1644462197392432E+16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-173518592489135.13</v>
      </c>
      <c r="L6177" s="444">
        <f t="shared" ca="1" si="204"/>
        <v>-4.1817980789881568E+16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-4.1817980789881568E+16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-174241586624506.53</v>
      </c>
      <c r="L6178" s="444">
        <f t="shared" ca="1" si="204"/>
        <v>-4.1992222376506072E+16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-4.1992222376506072E+16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-174967593235441.97</v>
      </c>
      <c r="L6179" s="444">
        <f t="shared" ca="1" si="204"/>
        <v>-4.2167189969741512E+16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-4.2167189969741512E+16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-175696624873922.97</v>
      </c>
      <c r="L6180" s="444">
        <f t="shared" ca="1" si="204"/>
        <v>-4.2342886594615432E+16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-4.2342886594615432E+16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-176428694144230.97</v>
      </c>
      <c r="L6181" s="444">
        <f t="shared" ca="1" si="204"/>
        <v>-4.2519315288759664E+16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-4.2519315288759664E+16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-177163813703165.25</v>
      </c>
      <c r="L6182" s="444">
        <f t="shared" ca="1" si="204"/>
        <v>-4.2696479102462832E+16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-4.2696479102462832E+16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-177901996260261.81</v>
      </c>
      <c r="L6183" s="444">
        <f t="shared" ca="1" si="204"/>
        <v>-4.2874381098723096E+16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-4.2874381098723096E+16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-178643254578012.91</v>
      </c>
      <c r="L6184" s="444">
        <f t="shared" ca="1" si="204"/>
        <v>-4.3053024353301112E+16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-4.3053024353301112E+16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-179387601472087.97</v>
      </c>
      <c r="L6185" s="444">
        <f t="shared" ca="1" si="204"/>
        <v>-4.32324119547732E+16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-4.32324119547732E+16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-180135049811555</v>
      </c>
      <c r="L6186" s="444">
        <f t="shared" ca="1" si="204"/>
        <v>-4.3412547004584752E+16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-4.3412547004584752E+16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-180885612519103.13</v>
      </c>
      <c r="L6187" s="444">
        <f t="shared" ca="1" si="204"/>
        <v>-4.3593432617103856E+16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-4.3593432617103856E+16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-181639302571266.06</v>
      </c>
      <c r="L6188" s="444">
        <f t="shared" ca="1" si="204"/>
        <v>-4.377507191967512E+16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-4.377507191967512E+16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-182396132998646.34</v>
      </c>
      <c r="L6189" s="444">
        <f t="shared" ca="1" si="204"/>
        <v>-4.3957468052673768E+16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-4.3957468052673768E+16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-183156116886140.69</v>
      </c>
      <c r="L6190" s="444">
        <f t="shared" ca="1" si="204"/>
        <v>-4.4140624169559912E+16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-4.4140624169559912E+16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-183919267373166.31</v>
      </c>
      <c r="L6191" s="444">
        <f t="shared" ca="1" si="204"/>
        <v>-4.432454343693308E+16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-4.432454343693308E+16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-184685597653887.84</v>
      </c>
      <c r="L6192" s="444">
        <f t="shared" ca="1" si="204"/>
        <v>-4.4509229034586968E+16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-4.4509229034586968E+16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-185455120977445.69</v>
      </c>
      <c r="L6193" s="444">
        <f t="shared" ca="1" si="204"/>
        <v>-4.4694684155564416E+16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-4.4694684155564416E+16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-186227850648185.06</v>
      </c>
      <c r="L6194" s="444">
        <f t="shared" ca="1" si="204"/>
        <v>-4.48809120062126E+16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-4.48809120062126E+16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-187003800025885.84</v>
      </c>
      <c r="L6195" s="444">
        <f t="shared" ca="1" si="204"/>
        <v>-4.5067915806238488E+16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-4.5067915806238488E+16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-187782982525993.69</v>
      </c>
      <c r="L6196" s="444">
        <f t="shared" ca="1" si="204"/>
        <v>-4.525569878876448E+16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-4.525569878876448E+16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-188565411619852</v>
      </c>
      <c r="L6197" s="444">
        <f t="shared" ca="1" si="204"/>
        <v>-4.5444264200384336E+16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-4.5444264200384336E+16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-189351100834934.72</v>
      </c>
      <c r="L6198" s="444">
        <f t="shared" ca="1" si="204"/>
        <v>-4.5633615301219272E+16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-4.5633615301219272E+16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-190140063755080.31</v>
      </c>
      <c r="L6199" s="444">
        <f t="shared" ca="1" si="204"/>
        <v>-4.5823755364974352E+16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-4.5823755364974352E+16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-190932314020726.47</v>
      </c>
      <c r="L6200" s="444">
        <f t="shared" ca="1" si="204"/>
        <v>-4.601468767899508E+16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-4.601468767899508E+16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-191727865329146.16</v>
      </c>
      <c r="L6201" s="444">
        <f t="shared" ca="1" si="204"/>
        <v>-4.6206415544324224E+16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-4.6206415544324224E+16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-192526731434684.25</v>
      </c>
      <c r="L6202" s="444">
        <f t="shared" ca="1" si="204"/>
        <v>-4.6398942275758912E+16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-4.6398942275758912E+16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-193328926148995.47</v>
      </c>
      <c r="L6203" s="444">
        <f t="shared" ca="1" si="204"/>
        <v>-4.6592271201907904E+16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-4.6592271201907904E+16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-194134463341282.94</v>
      </c>
      <c r="L6204" s="444">
        <f t="shared" ca="1" si="204"/>
        <v>-4.6786405665249184E+16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-4.6786405665249184E+16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-194943356938538.25</v>
      </c>
      <c r="L6205" s="444">
        <f t="shared" ca="1" si="204"/>
        <v>-4.698134902218772E+16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-4.698134902218772E+16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-195755620925782.16</v>
      </c>
      <c r="L6206" s="444">
        <f t="shared" ca="1" si="204"/>
        <v>-4.7177104643113504E+16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-4.7177104643113504E+16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-196571269346306.25</v>
      </c>
      <c r="L6207" s="444">
        <f t="shared" ca="1" si="204"/>
        <v>-4.7373675912459808E+16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-4.7373675912459808E+16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-197390316301915.88</v>
      </c>
      <c r="L6208" s="444">
        <f t="shared" ca="1" si="204"/>
        <v>-4.757106622876172E+16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-4.757106622876172E+16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-198212775953173.84</v>
      </c>
      <c r="L6209" s="444">
        <f t="shared" ca="1" si="204"/>
        <v>-4.7769279004714896E+16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-4.7769279004714896E+16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-199038662519645.41</v>
      </c>
      <c r="L6210" s="444">
        <f t="shared" ca="1" si="204"/>
        <v>-4.7968317667234544E+16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-4.7968317667234544E+16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-199867990280143.94</v>
      </c>
      <c r="L6211" s="444">
        <f t="shared" ca="1" si="204"/>
        <v>-4.8168185657514688E+16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-4.8168185657514688E+16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-200700773572977.88</v>
      </c>
      <c r="L6212" s="444">
        <f t="shared" ca="1" si="204"/>
        <v>-4.8368886431087664E+16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-4.8368886431087664E+16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-201537026796198.59</v>
      </c>
      <c r="L6213" s="444">
        <f t="shared" ca="1" si="204"/>
        <v>-4.8570423457883864E+16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-4.8570423457883864E+16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-202376764407849.44</v>
      </c>
      <c r="L6214" s="444">
        <f t="shared" ca="1" si="204"/>
        <v>-4.8772800222291712E+16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-4.8772800222291712E+16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-203220000926215.47</v>
      </c>
      <c r="L6215" s="444">
        <f t="shared" ca="1" si="204"/>
        <v>-4.8976020223217928E+16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-4.8976020223217928E+16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-204066750930074.69</v>
      </c>
      <c r="L6216" s="444">
        <f t="shared" ca="1" si="204"/>
        <v>-4.9180086974148E+16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-4.9180086974148E+16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-204917029058950</v>
      </c>
      <c r="L6217" s="444">
        <f t="shared" ca="1" si="204"/>
        <v>-4.9385004003206952E+16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-4.9385004003206952E+16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-205770850013362.31</v>
      </c>
      <c r="L6218" s="444">
        <f t="shared" ca="1" si="204"/>
        <v>-4.9590774853220312E+16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-4.9590774853220312E+16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-206628228555084.63</v>
      </c>
      <c r="L6219" s="444">
        <f t="shared" ca="1" si="204"/>
        <v>-4.97974030817754E+16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-4.97974030817754E+16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-207489179507397.5</v>
      </c>
      <c r="L6220" s="444">
        <f t="shared" ca="1" si="204"/>
        <v>-5.00048922612828E+16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-5.00048922612828E+16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-208353717755345</v>
      </c>
      <c r="L6221" s="444">
        <f t="shared" ca="1" si="204"/>
        <v>-5.0213245979038144E+16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-5.0213245979038144E+16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-209221858245992.25</v>
      </c>
      <c r="L6222" s="444">
        <f t="shared" ca="1" si="204"/>
        <v>-5.0422467837284136E+16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-5.0422467837284136E+16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-210093615988683.91</v>
      </c>
      <c r="L6223" s="444">
        <f t="shared" ca="1" si="204"/>
        <v>-5.0632561453272816E+16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-5.0632561453272816E+16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-210969006055303.41</v>
      </c>
      <c r="L6224" s="444">
        <f t="shared" ca="1" si="204"/>
        <v>-5.084353045932812E+16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-5.084353045932812E+16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-211848043580533.84</v>
      </c>
      <c r="L6225" s="444">
        <f t="shared" ca="1" si="204"/>
        <v>-5.1055378502908656E+16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-5.1055378502908656E+16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-212730743762119.41</v>
      </c>
      <c r="L6226" s="444">
        <f t="shared" ca="1" si="204"/>
        <v>-5.1268109246670776E+16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-5.1268109246670776E+16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-213617121861128.22</v>
      </c>
      <c r="L6227" s="444">
        <f t="shared" ca="1" si="204"/>
        <v>-5.1481726368531904E+16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-5.1481726368531904E+16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-214507193202216.25</v>
      </c>
      <c r="L6228" s="444">
        <f t="shared" ca="1" si="204"/>
        <v>-5.169623356173412E+16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-5.169623356173412E+16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-215400973173892.16</v>
      </c>
      <c r="L6229" s="444">
        <f t="shared" ca="1" si="204"/>
        <v>-5.1911634534908016E+16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-5.1911634534908016E+16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-216298477228783.41</v>
      </c>
      <c r="L6230" s="444">
        <f t="shared" ca="1" si="204"/>
        <v>-5.21279330121368E+16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-5.21279330121368E+16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-217199720883903.34</v>
      </c>
      <c r="L6231" s="444">
        <f t="shared" ca="1" si="204"/>
        <v>-5.2345132733020704E+16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-5.2345132733020704E+16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-218104719720919.59</v>
      </c>
      <c r="L6232" s="444">
        <f t="shared" ca="1" si="204"/>
        <v>-5.2563237452741624E+16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-5.2563237452741624E+16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-219013489386423.44</v>
      </c>
      <c r="L6233" s="444">
        <f t="shared" ca="1" si="204"/>
        <v>-5.2782250942128048E+16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-5.2782250942128048E+16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-219926045592200.19</v>
      </c>
      <c r="L6234" s="444">
        <f t="shared" ca="1" si="204"/>
        <v>-5.3002176987720248E+16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-5.3002176987720248E+16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-220842404115501.03</v>
      </c>
      <c r="L6235" s="444">
        <f t="shared" ca="1" si="204"/>
        <v>-5.3223019391835752E+16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-5.3223019391835752E+16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-221762580799315.63</v>
      </c>
      <c r="L6236" s="444">
        <f t="shared" ca="1" si="204"/>
        <v>-5.3444781972635064E+16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-5.3444781972635064E+16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-222686591552646.09</v>
      </c>
      <c r="L6237" s="444">
        <f t="shared" ca="1" si="204"/>
        <v>-5.3667468564187712E+16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-5.3667468564187712E+16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-223614452350782.13</v>
      </c>
      <c r="L6238" s="444">
        <f t="shared" ca="1" si="204"/>
        <v>-5.3891083016538496E+16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-5.3891083016538496E+16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-224546179235577.06</v>
      </c>
      <c r="L6239" s="444">
        <f t="shared" ca="1" si="204"/>
        <v>-5.4115629195774072E+16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-5.4115629195774072E+16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-225481788315725.31</v>
      </c>
      <c r="L6240" s="444">
        <f t="shared" ca="1" si="204"/>
        <v>-5.43411109840898E+16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-5.43411109840898E+16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-226421295767040.84</v>
      </c>
      <c r="L6241" s="444">
        <f t="shared" ca="1" si="204"/>
        <v>-5.456753227985684E+16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-5.456753227985684E+16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-227364717832736.84</v>
      </c>
      <c r="L6242" s="444">
        <f t="shared" ca="1" si="204"/>
        <v>-5.4794896997689576E+16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-5.4794896997689576E+16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-228312070823706.56</v>
      </c>
      <c r="L6243" s="444">
        <f t="shared" ca="1" si="204"/>
        <v>-5.502320906851328E+16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-5.502320906851328E+16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-229263371118805.34</v>
      </c>
      <c r="L6244" s="444">
        <f t="shared" ca="1" si="204"/>
        <v>-5.5252472439632088E+16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-5.5252472439632088E+16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-230218635165133.69</v>
      </c>
      <c r="L6245" s="444">
        <f t="shared" ca="1" si="204"/>
        <v>-5.5482691074797224E+16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-5.5482691074797224E+16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-231177879478321.75</v>
      </c>
      <c r="L6246" s="444">
        <f t="shared" ca="1" si="204"/>
        <v>-5.5713868954275544E+16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-5.5713868954275544E+16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-232141120642814.75</v>
      </c>
      <c r="L6247" s="444">
        <f t="shared" ca="1" si="204"/>
        <v>-5.594601007491836E+16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-5.594601007491836E+16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-233108375312159.84</v>
      </c>
      <c r="L6248" s="444">
        <f t="shared" ca="1" si="204"/>
        <v>-5.617911845023052E+16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-5.617911845023052E+16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-234079660209293.88</v>
      </c>
      <c r="L6249" s="444">
        <f t="shared" ca="1" si="204"/>
        <v>-5.6413198110439816E+16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-5.6413198110439816E+16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-235054992126832.56</v>
      </c>
      <c r="L6250" s="444">
        <f t="shared" ca="1" si="204"/>
        <v>-5.6648253102566648E+16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61"/>
      <c r="F5" s="572" t="s">
        <v>674</v>
      </c>
      <c r="G5" s="561"/>
      <c r="H5" s="572" t="s">
        <v>675</v>
      </c>
      <c r="I5" s="561"/>
      <c r="J5" s="572" t="s">
        <v>676</v>
      </c>
      <c r="K5" s="561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2026-08-28T10:49:49Z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