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14909FD0-3A12-49FB-8585-30709C5AF541}" xr6:coauthVersionLast="47" xr6:coauthVersionMax="47" xr10:uidLastSave="{00000000-0000-0000-0000-000000000000}"/>
  <bookViews>
    <workbookView xWindow="-57720" yWindow="-120" windowWidth="29040" windowHeight="15840" activeTab="2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Log'!$A$1:$G$1684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19" i="7" l="1"/>
  <c r="G20" i="7"/>
  <c r="G21" i="7"/>
  <c r="B7" i="8"/>
  <c r="B8" i="8"/>
  <c r="J34" i="5"/>
  <c r="E34" i="5"/>
  <c r="O16" i="5"/>
  <c r="J16" i="5"/>
  <c r="E16" i="5"/>
  <c r="B9" i="8"/>
  <c r="B10" i="8"/>
  <c r="B12" i="8"/>
  <c r="B11" i="8"/>
  <c r="B13" i="8"/>
  <c r="B16" i="8"/>
  <c r="B17" i="8"/>
  <c r="B15" i="8"/>
  <c r="B19" i="8"/>
  <c r="B14" i="8"/>
  <c r="B18" i="8"/>
  <c r="B20" i="8"/>
  <c r="B21" i="8"/>
  <c r="B22" i="8"/>
  <c r="B23" i="8"/>
  <c r="B24" i="8"/>
  <c r="B25" i="8"/>
  <c r="B27" i="8"/>
  <c r="B28" i="8"/>
  <c r="B26" i="8"/>
  <c r="B30" i="8"/>
  <c r="B31" i="8"/>
  <c r="B35" i="8"/>
  <c r="B39" i="8"/>
  <c r="B29" i="8"/>
  <c r="B32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33" i="8"/>
  <c r="B38" i="8"/>
  <c r="B36" i="8"/>
  <c r="B40" i="8"/>
  <c r="B34" i="8"/>
  <c r="B37" i="8"/>
  <c r="B46" i="8"/>
  <c r="B42" i="8"/>
  <c r="B43" i="8"/>
  <c r="B41" i="8"/>
  <c r="B44" i="8"/>
  <c r="B45" i="8"/>
  <c r="B47" i="8"/>
  <c r="B48" i="8"/>
  <c r="B49" i="8"/>
  <c r="B50" i="8"/>
  <c r="B58" i="8"/>
  <c r="B57" i="8"/>
  <c r="B56" i="8"/>
  <c r="B55" i="8"/>
  <c r="B54" i="8"/>
  <c r="B53" i="8"/>
  <c r="B52" i="8"/>
  <c r="B51" i="8"/>
  <c r="G82" i="11" l="1"/>
  <c r="A18" i="11" s="1"/>
  <c r="A74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61" i="8"/>
  <c r="B60" i="8"/>
  <c r="B62" i="8"/>
  <c r="B63" i="8"/>
  <c r="B64" i="8"/>
  <c r="B65" i="8"/>
  <c r="B66" i="8"/>
  <c r="B59" i="8"/>
  <c r="B67" i="8"/>
  <c r="B68" i="8"/>
  <c r="B69" i="8"/>
  <c r="B70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73" i="8"/>
  <c r="B72" i="8"/>
  <c r="B75" i="8"/>
  <c r="B74" i="8"/>
  <c r="B78" i="8"/>
  <c r="B77" i="8"/>
  <c r="B71" i="8"/>
  <c r="F14" i="2"/>
  <c r="F2" i="2" s="1"/>
  <c r="B76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683" i="7"/>
  <c r="G1682" i="7" s="1"/>
  <c r="G1681" i="7" s="1"/>
  <c r="G1680" i="7" s="1"/>
  <c r="G1679" i="7" s="1"/>
  <c r="G1678" i="7" s="1"/>
  <c r="G1677" i="7" s="1"/>
  <c r="G1676" i="7" s="1"/>
  <c r="G1675" i="7" s="1"/>
  <c r="G1674" i="7" s="1"/>
  <c r="G1673" i="7" s="1"/>
  <c r="G1672" i="7" s="1"/>
  <c r="G1671" i="7" s="1"/>
  <c r="G1670" i="7" s="1"/>
  <c r="G1669" i="7" s="1"/>
  <c r="G1668" i="7" s="1"/>
  <c r="G1667" i="7" s="1"/>
  <c r="G1666" i="7" s="1"/>
  <c r="G1665" i="7" s="1"/>
  <c r="G1664" i="7" s="1"/>
  <c r="G1663" i="7" s="1"/>
  <c r="G1662" i="7" s="1"/>
  <c r="G1661" i="7" s="1"/>
  <c r="G1660" i="7" s="1"/>
  <c r="G1659" i="7" s="1"/>
  <c r="G1658" i="7" s="1"/>
  <c r="G1657" i="7" s="1"/>
  <c r="G1656" i="7" s="1"/>
  <c r="G1655" i="7" s="1"/>
  <c r="G1654" i="7" s="1"/>
  <c r="G1653" i="7" s="1"/>
  <c r="G1652" i="7" s="1"/>
  <c r="G1651" i="7" s="1"/>
  <c r="G1650" i="7" s="1"/>
  <c r="G1649" i="7" s="1"/>
  <c r="G1648" i="7" s="1"/>
  <c r="G1647" i="7" s="1"/>
  <c r="G1646" i="7" s="1"/>
  <c r="G1645" i="7" s="1"/>
  <c r="G1644" i="7" s="1"/>
  <c r="G1643" i="7" s="1"/>
  <c r="G1642" i="7" s="1"/>
  <c r="G1641" i="7" s="1"/>
  <c r="G1640" i="7" s="1"/>
  <c r="G1639" i="7" s="1"/>
  <c r="G1638" i="7" s="1"/>
  <c r="G1637" i="7" s="1"/>
  <c r="G1636" i="7" s="1"/>
  <c r="G1635" i="7" s="1"/>
  <c r="G1634" i="7" s="1"/>
  <c r="G1633" i="7" s="1"/>
  <c r="G1632" i="7" s="1"/>
  <c r="G1631" i="7" s="1"/>
  <c r="G1630" i="7" s="1"/>
  <c r="G1629" i="7" s="1"/>
  <c r="G1628" i="7" s="1"/>
  <c r="G1627" i="7" s="1"/>
  <c r="G1626" i="7" s="1"/>
  <c r="G1625" i="7" s="1"/>
  <c r="G1624" i="7" s="1"/>
  <c r="G1623" i="7" s="1"/>
  <c r="G1622" i="7" s="1"/>
  <c r="G1621" i="7" s="1"/>
  <c r="G1620" i="7" s="1"/>
  <c r="G1619" i="7" s="1"/>
  <c r="G1618" i="7" s="1"/>
  <c r="G1617" i="7" s="1"/>
  <c r="G1616" i="7" s="1"/>
  <c r="G1615" i="7" s="1"/>
  <c r="G1614" i="7" s="1"/>
  <c r="G1613" i="7" s="1"/>
  <c r="G1612" i="7" s="1"/>
  <c r="G1611" i="7" s="1"/>
  <c r="G1610" i="7" s="1"/>
  <c r="G1609" i="7" s="1"/>
  <c r="G1608" i="7" s="1"/>
  <c r="G1607" i="7" s="1"/>
  <c r="G1606" i="7" s="1"/>
  <c r="G1605" i="7" s="1"/>
  <c r="G1604" i="7" s="1"/>
  <c r="G1603" i="7" s="1"/>
  <c r="G1602" i="7" s="1"/>
  <c r="G1601" i="7" s="1"/>
  <c r="G1600" i="7" s="1"/>
  <c r="G1599" i="7" s="1"/>
  <c r="G1598" i="7" s="1"/>
  <c r="G1597" i="7" s="1"/>
  <c r="G1596" i="7" s="1"/>
  <c r="G1595" i="7" s="1"/>
  <c r="G1594" i="7" s="1"/>
  <c r="G1593" i="7" s="1"/>
  <c r="G1592" i="7" s="1"/>
  <c r="G1591" i="7" s="1"/>
  <c r="G1590" i="7" s="1"/>
  <c r="G1589" i="7" s="1"/>
  <c r="G1588" i="7" s="1"/>
  <c r="G1587" i="7" s="1"/>
  <c r="G1586" i="7" s="1"/>
  <c r="G1585" i="7" s="1"/>
  <c r="G1584" i="7" s="1"/>
  <c r="G1583" i="7" s="1"/>
  <c r="G1582" i="7" s="1"/>
  <c r="G1581" i="7" s="1"/>
  <c r="G1580" i="7" s="1"/>
  <c r="G1579" i="7" s="1"/>
  <c r="G1578" i="7" s="1"/>
  <c r="G1577" i="7" s="1"/>
  <c r="G1576" i="7" s="1"/>
  <c r="G1575" i="7" s="1"/>
  <c r="G1574" i="7" s="1"/>
  <c r="G1573" i="7" s="1"/>
  <c r="G1572" i="7" s="1"/>
  <c r="G1571" i="7" s="1"/>
  <c r="G1570" i="7" s="1"/>
  <c r="G1569" i="7" s="1"/>
  <c r="G1568" i="7" s="1"/>
  <c r="G1567" i="7" s="1"/>
  <c r="G1566" i="7" s="1"/>
  <c r="G1565" i="7" s="1"/>
  <c r="G1564" i="7" s="1"/>
  <c r="G1563" i="7" s="1"/>
  <c r="G1562" i="7" s="1"/>
  <c r="G1561" i="7" s="1"/>
  <c r="G1560" i="7" s="1"/>
  <c r="G1559" i="7" s="1"/>
  <c r="G1558" i="7" s="1"/>
  <c r="G1557" i="7" s="1"/>
  <c r="G1556" i="7" s="1"/>
  <c r="G1555" i="7" s="1"/>
  <c r="G1554" i="7" s="1"/>
  <c r="G1553" i="7" s="1"/>
  <c r="G1552" i="7" s="1"/>
  <c r="G1551" i="7" s="1"/>
  <c r="G1550" i="7" s="1"/>
  <c r="G1549" i="7" s="1"/>
  <c r="G1548" i="7" s="1"/>
  <c r="G1547" i="7" s="1"/>
  <c r="G1546" i="7" s="1"/>
  <c r="G1545" i="7" s="1"/>
  <c r="G1544" i="7" s="1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66" i="11" l="1"/>
  <c r="A78" i="11"/>
  <c r="J5" i="6"/>
  <c r="E5" i="6"/>
  <c r="A11" i="1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928" i="7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K34" i="5" l="1"/>
  <c r="M34" i="5" s="1"/>
  <c r="F16" i="5"/>
  <c r="P16" i="5"/>
  <c r="H29" i="5"/>
  <c r="F34" i="5"/>
  <c r="H34" i="5" s="1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900" i="7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888" i="7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854" i="7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697" i="7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647" i="7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576" i="7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517" i="7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481" i="7"/>
  <c r="G480" i="7" s="1"/>
  <c r="G479" i="7" s="1"/>
  <c r="G478" i="7" s="1"/>
  <c r="G477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Q10" i="5"/>
  <c r="R16" i="5"/>
  <c r="O18" i="11"/>
  <c r="P18" i="11"/>
  <c r="F17" i="11"/>
  <c r="G18" i="11" s="1"/>
  <c r="G476" i="7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400" i="7" l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G337" i="7"/>
  <c r="O20" i="11"/>
  <c r="F19" i="11"/>
  <c r="G20" i="11" s="1"/>
  <c r="P20" i="11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336" i="7" l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295" i="7" l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243" i="7" l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G177" i="7" l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G137" i="7" l="1"/>
  <c r="G136" i="7" s="1"/>
  <c r="G135" i="7" s="1"/>
  <c r="O25" i="1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G134" i="7" l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G18" i="7" l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O28" i="1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G1" i="7"/>
  <c r="B5" i="2" l="1"/>
  <c r="B7" i="2" s="1"/>
  <c r="F25" i="2" s="1"/>
  <c r="F28" i="1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F16" i="2" l="1"/>
  <c r="P30" i="1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<sst xmlns="http://schemas.openxmlformats.org/spreadsheetml/2006/main" count="4675" uniqueCount="1080">
  <si>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</si>
  <si>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</si>
  <si>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</si>
  <si>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</si>
  <si>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</si>
  <si>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</si>
  <si>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</si>
  <si>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</si>
  <si>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</si>
  <si>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</si>
  <si>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</si>
  <si>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</si>
  <si>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</si>
  <si>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</si>
  <si>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</si>
  <si>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</si>
  <si>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</si>
  <si>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</si>
  <si>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</si>
  <si>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</si>
  <si>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</si>
  <si>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</si>
  <si>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</si>
  <si>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</si>
  <si>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</si>
  <si>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</si>
  <si>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</si>
  <si>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</si>
  <si>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</si>
  <si>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</si>
  <si>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</si>
  <si>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</si>
  <si>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</si>
  <si>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</si>
  <si>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</si>
  <si>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</si>
  <si>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</si>
  <si>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</si>
  <si>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</si>
  <si>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</si>
  <si>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</si>
  <si>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</si>
  <si>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</si>
  <si>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</si>
  <si>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</si>
  <si>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</si>
  <si>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</si>
  <si>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</si>
  <si>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</si>
  <si>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</si>
  <si>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</si>
  <si>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</si>
  <si>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</si>
  <si>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</si>
  <si>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</si>
  <si>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</si>
  <si>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</si>
  <si>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</si>
  <si>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</si>
  <si>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</si>
  <si>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</si>
  <si>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</si>
  <si>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</si>
  <si>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</si>
  <si>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</si>
  <si>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</si>
  <si>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</si>
  <si>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</si>
  <si>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</si>
  <si>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</si>
  <si>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</si>
  <si>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</si>
  <si>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</si>
  <si>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</si>
  <si>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</si>
  <si>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</si>
  <si>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</si>
  <si>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</si>
  <si>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</si>
  <si>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</si>
  <si>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</si>
  <si>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</si>
  <si>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</si>
  <si>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</si>
  <si>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</si>
  <si>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</si>
  <si>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</si>
  <si>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</si>
  <si>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</si>
  <si>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</si>
  <si>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</si>
  <si>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</si>
  <si>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</si>
  <si>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</si>
  <si>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</si>
  <si>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</si>
  <si>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</si>
  <si>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</si>
  <si>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</si>
  <si>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</si>
  <si>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</si>
  <si>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</si>
  <si>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</si>
  <si>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</si>
  <si>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</si>
  <si>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</si>
  <si>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</si>
  <si>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</si>
  <si>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</si>
  <si>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</si>
  <si>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</si>
  <si>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</si>
  <si>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</si>
  <si>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</si>
  <si>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</si>
  <si>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</si>
  <si>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</si>
  <si>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</si>
  <si>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</si>
  <si>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</si>
  <si>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</si>
  <si>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</si>
  <si>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</si>
  <si>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</si>
  <si>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</si>
  <si>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</si>
  <si>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</si>
  <si>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</si>
  <si>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</si>
  <si>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</si>
  <si>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</si>
  <si>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</si>
  <si>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</si>
  <si>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</si>
  <si>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</si>
  <si>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</si>
  <si>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</si>
  <si>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</si>
  <si>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</si>
  <si>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</si>
  <si>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</si>
  <si>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</si>
  <si>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</si>
  <si>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</si>
  <si>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</si>
  <si>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</si>
  <si>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</si>
  <si>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</si>
  <si>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</si>
  <si>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</si>
  <si>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</si>
  <si>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</si>
  <si>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</si>
  <si>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</si>
  <si>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</si>
  <si>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</si>
  <si>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</si>
  <si>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</si>
  <si>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</si>
  <si>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</si>
  <si>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</si>
  <si>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</si>
  <si>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</si>
  <si>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</si>
  <si>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</si>
  <si>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</si>
  <si>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</si>
  <si>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</si>
  <si>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</si>
  <si>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</si>
  <si>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</si>
  <si>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</si>
  <si>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</si>
  <si>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</si>
  <si>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</si>
  <si>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</si>
  <si>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</si>
  <si>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</si>
  <si>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</si>
  <si>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</si>
  <si>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</si>
  <si>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</si>
  <si>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</si>
  <si>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</si>
  <si>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</si>
  <si>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</si>
  <si>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</si>
  <si>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</si>
  <si>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</si>
  <si>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</si>
  <si>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</si>
  <si>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</si>
  <si>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</si>
  <si>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</si>
  <si>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</si>
  <si>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</si>
  <si>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</si>
  <si>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</si>
  <si>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</si>
  <si>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</si>
  <si>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</si>
  <si>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</si>
  <si>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</si>
  <si>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</si>
  <si>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</si>
  <si>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</si>
  <si>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</si>
  <si>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</si>
  <si>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</si>
  <si>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</si>
  <si>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</si>
  <si>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</si>
  <si>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</si>
  <si>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</si>
  <si>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</si>
  <si>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</si>
  <si>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</si>
  <si>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</si>
  <si>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</si>
  <si>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</si>
  <si>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</si>
  <si>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</si>
  <si>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</si>
  <si>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</si>
  <si>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</si>
  <si>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</si>
  <si>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</si>
  <si>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</si>
  <si>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</si>
  <si>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</si>
  <si>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</si>
  <si>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</si>
  <si>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</si>
  <si>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</si>
  <si>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</si>
  <si>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</si>
  <si>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</si>
  <si>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</si>
  <si>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</si>
  <si>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</si>
  <si>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</si>
  <si>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</si>
  <si>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</si>
  <si>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</si>
  <si>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</si>
  <si>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</si>
  <si>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</si>
  <si>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</si>
  <si>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</si>
  <si>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</si>
  <si>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</si>
  <si>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</si>
  <si>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</si>
  <si>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</si>
  <si>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</si>
  <si>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</si>
  <si>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</si>
  <si>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</si>
  <si>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</si>
  <si>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</si>
  <si>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</si>
  <si>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</si>
  <si>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</si>
  <si>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</si>
  <si>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</si>
  <si>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</si>
  <si>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</si>
  <si>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</si>
  <si>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</si>
  <si>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</si>
  <si>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</si>
  <si>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</si>
  <si>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</si>
  <si>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</si>
  <si>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</si>
  <si>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</si>
  <si>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</si>
  <si>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</si>
  <si>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</si>
  <si>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</si>
  <si>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</si>
  <si>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</si>
  <si>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</si>
  <si>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</si>
  <si>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</si>
  <si>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</si>
  <si>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</si>
  <si>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</si>
  <si>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</si>
  <si>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</si>
  <si>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</si>
  <si>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</si>
  <si>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</si>
  <si>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</si>
  <si>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</si>
  <si>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</si>
  <si>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</si>
  <si>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</si>
  <si>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</si>
  <si>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</si>
  <si>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</si>
  <si>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</si>
  <si>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</si>
  <si>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</si>
  <si>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</si>
  <si>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</si>
  <si>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</si>
  <si>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</si>
  <si>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</si>
  <si>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</si>
  <si>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</si>
  <si>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</si>
  <si>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</si>
  <si>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</si>
  <si>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</si>
  <si>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</si>
  <si>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</si>
  <si>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</si>
  <si>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</si>
  <si>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</si>
  <si>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</si>
  <si>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</si>
  <si>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</si>
  <si>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</si>
  <si>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</si>
  <si>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</si>
  <si>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</si>
  <si>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</si>
  <si>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</si>
  <si>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</si>
  <si>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</si>
  <si>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</si>
  <si>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</si>
  <si>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</si>
  <si>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</si>
  <si>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</si>
  <si>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</si>
  <si>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</si>
  <si>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</si>
  <si>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</si>
  <si>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</si>
  <si>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</si>
  <si>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</si>
  <si>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</si>
  <si>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</si>
  <si>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</si>
  <si>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</si>
  <si>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</si>
  <si>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</si>
  <si>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</si>
  <si>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</si>
  <si>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</si>
  <si>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</si>
  <si>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</si>
  <si>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</si>
  <si>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</si>
  <si>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</si>
  <si>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</si>
  <si>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</si>
  <si>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</si>
  <si>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</si>
  <si>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</si>
  <si>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</si>
  <si>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</si>
  <si>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</si>
  <si>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</si>
  <si>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</si>
  <si>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</si>
  <si>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</si>
  <si>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</si>
  <si>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</si>
  <si>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</si>
  <si>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</si>
  <si>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</si>
  <si>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</si>
  <si>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</si>
  <si>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</si>
  <si>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</si>
  <si>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</si>
  <si>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</si>
  <si>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</si>
  <si>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</si>
  <si>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</si>
  <si>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</si>
  <si>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</si>
  <si>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</si>
  <si>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</si>
  <si>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</si>
  <si>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</si>
  <si>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</si>
  <si>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</si>
  <si>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</si>
  <si>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</si>
  <si>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</si>
  <si>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</si>
  <si>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</si>
  <si>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</si>
  <si>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</si>
  <si>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</si>
  <si>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</si>
  <si>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</si>
  <si>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</si>
  <si>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</si>
  <si>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</si>
  <si>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</si>
  <si>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</si>
  <si>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</si>
  <si>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</si>
  <si>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</si>
  <si>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</si>
  <si>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</si>
  <si>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</si>
  <si>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</si>
  <si>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</si>
  <si>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</si>
  <si>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</si>
  <si>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</si>
  <si>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</si>
  <si>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</si>
  <si>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</si>
  <si>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</si>
  <si>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</si>
  <si>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</si>
  <si>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</si>
  <si>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</si>
  <si>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</si>
  <si>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</si>
  <si>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</si>
  <si>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</si>
  <si>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</si>
  <si>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</si>
  <si>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</si>
  <si>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</si>
  <si>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</si>
  <si>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</si>
  <si>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</si>
  <si>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</si>
  <si>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</si>
  <si>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</si>
  <si>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</si>
  <si>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</si>
  <si>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</si>
  <si>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</si>
  <si>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</si>
  <si>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</si>
  <si>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</si>
  <si>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</si>
  <si>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</si>
  <si>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</si>
  <si>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</si>
  <si>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</si>
  <si>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</si>
  <si>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</si>
  <si>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</si>
  <si>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</si>
  <si>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</si>
  <si>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</si>
  <si>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</si>
  <si>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</si>
  <si>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</si>
  <si>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</si>
  <si>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</si>
  <si>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</si>
  <si>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</si>
  <si>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</si>
  <si>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</si>
  <si>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</si>
  <si>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</si>
  <si>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</si>
  <si>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</si>
  <si>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</si>
  <si>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</si>
  <si>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</si>
  <si>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</si>
  <si>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</si>
  <si>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</si>
  <si>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</si>
  <si>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</si>
  <si>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</si>
  <si>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</si>
  <si>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</si>
  <si>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</si>
  <si>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</si>
  <si>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</si>
  <si>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</si>
  <si>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</si>
  <si>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</si>
  <si>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</si>
  <si>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</si>
  <si>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</si>
  <si>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</si>
  <si>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</si>
  <si>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</si>
  <si>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</si>
  <si>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</si>
  <si>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</si>
  <si>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</si>
  <si>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</si>
  <si>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</si>
  <si>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</si>
  <si>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</si>
  <si>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</si>
  <si>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</si>
  <si>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</si>
  <si>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</si>
  <si>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</si>
  <si>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</si>
  <si>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</si>
  <si>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</si>
  <si>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</si>
  <si>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</si>
  <si>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</si>
  <si>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</si>
  <si>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</si>
  <si>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</si>
  <si>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</si>
  <si>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</si>
  <si>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</si>
  <si>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</si>
  <si>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</si>
  <si>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</si>
  <si>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</si>
  <si>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</si>
  <si>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</si>
  <si>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</si>
  <si>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</si>
  <si>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</si>
  <si>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</si>
  <si>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</si>
  <si>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</si>
  <si>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</si>
  <si>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</si>
  <si>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</si>
  <si>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</si>
  <si>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</si>
  <si>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</si>
  <si>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</si>
  <si>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</si>
  <si>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</si>
  <si>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</si>
  <si>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</si>
  <si>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</si>
  <si>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</si>
  <si>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</si>
  <si>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</si>
  <si>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</si>
  <si>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</si>
  <si>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</si>
  <si>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</si>
  <si>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</si>
  <si>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</si>
  <si>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</si>
  <si>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</si>
  <si>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</si>
  <si>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</si>
  <si>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</si>
  <si>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</si>
  <si>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</si>
  <si>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</si>
  <si>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</si>
  <si>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</si>
  <si>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</si>
  <si>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</si>
  <si>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</si>
  <si>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</si>
  <si>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</si>
  <si>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</si>
  <si>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</si>
  <si>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</si>
  <si>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</si>
  <si>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</si>
  <si>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</si>
  <si>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</si>
  <si>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</si>
  <si>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</si>
  <si>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</si>
  <si>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</si>
  <si>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</si>
  <si>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</si>
  <si>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</si>
  <si>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</si>
  <si>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</si>
  <si>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</si>
  <si>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</si>
  <si>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</si>
  <si>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</si>
  <si>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</si>
  <si>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</si>
  <si>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</si>
  <si>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</si>
  <si>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</si>
  <si>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</si>
  <si>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</si>
  <si>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</si>
  <si>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</si>
  <si>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</si>
  <si>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</si>
  <si>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</si>
  <si>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</si>
  <si>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</si>
  <si>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</si>
  <si>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</si>
  <si>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</si>
  <si>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</si>
  <si>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</si>
  <si>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</si>
  <si>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</si>
  <si>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</si>
  <si>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</si>
  <si>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</si>
  <si>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</si>
  <si>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</si>
  <si>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</si>
  <si>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</si>
  <si>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</si>
  <si>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</si>
  <si>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</si>
  <si>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</si>
  <si>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</si>
  <si>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</si>
  <si>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</si>
  <si>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</si>
  <si>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</si>
  <si>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</si>
  <si>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</si>
  <si>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</si>
  <si>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</si>
  <si>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</si>
  <si>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</si>
  <si>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</si>
  <si>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</si>
  <si>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</si>
  <si>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</si>
  <si>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</si>
  <si>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</si>
  <si>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</si>
  <si>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</si>
  <si>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</si>
  <si>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</si>
  <si>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</si>
  <si>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</si>
  <si>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</si>
  <si>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</si>
  <si>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</si>
  <si>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</si>
  <si>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</si>
  <si>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</si>
  <si>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</si>
  <si>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</si>
  <si>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</si>
  <si>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</si>
  <si>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</si>
  <si>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</si>
  <si>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</si>
  <si>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</si>
  <si>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</si>
  <si>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</si>
  <si>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</si>
  <si>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</si>
  <si>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</si>
  <si>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</si>
  <si>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</si>
  <si>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</si>
  <si>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</si>
  <si>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</si>
  <si>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</si>
  <si>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</si>
  <si>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</si>
  <si>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</si>
  <si>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</si>
  <si>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</si>
  <si>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</si>
  <si>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</si>
  <si>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</si>
  <si>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</si>
  <si>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</si>
  <si>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</si>
  <si>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</si>
  <si>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</si>
  <si>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</si>
  <si>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</si>
  <si>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</si>
  <si>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</si>
  <si>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</si>
  <si>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</si>
  <si>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</si>
  <si>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</si>
  <si>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</si>
  <si>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</si>
  <si>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</si>
  <si>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</si>
  <si>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</si>
  <si>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</si>
  <si>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</si>
  <si>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</si>
  <si>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</si>
  <si>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</si>
  <si>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</si>
  <si>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</si>
  <si>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</si>
  <si>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</si>
  <si>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</si>
  <si>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</si>
  <si>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</si>
  <si>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</si>
  <si>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</si>
  <si>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</si>
  <si>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</si>
  <si>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</si>
  <si>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</si>
  <si>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</si>
  <si>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</si>
  <si>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</si>
  <si>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</si>
  <si>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</si>
  <si>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</si>
  <si>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</si>
  <si>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</si>
  <si>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</si>
  <si>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</si>
  <si>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</si>
  <si>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</si>
  <si>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</si>
  <si>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</si>
  <si>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</si>
  <si>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</si>
  <si>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</si>
  <si>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</si>
  <si>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</si>
  <si>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</si>
  <si>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</si>
  <si>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</si>
  <si>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</si>
  <si>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</si>
  <si>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</si>
  <si>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</si>
  <si>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</si>
  <si>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</si>
  <si>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</si>
  <si>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</si>
  <si>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</si>
  <si>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</si>
  <si>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</si>
  <si>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</si>
  <si>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</si>
  <si>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</si>
  <si>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</si>
  <si>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</si>
  <si>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</si>
  <si>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</si>
  <si>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</si>
  <si>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</si>
  <si>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</si>
  <si>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</si>
  <si>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</si>
  <si>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</si>
  <si>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</si>
  <si>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</si>
  <si>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</si>
  <si>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</si>
  <si>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</si>
  <si>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</si>
  <si>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</si>
  <si>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</si>
  <si>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</si>
  <si>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</si>
  <si>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</si>
  <si>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</si>
  <si>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</si>
  <si>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</si>
  <si>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</si>
  <si>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</si>
  <si>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</si>
  <si>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</si>
  <si>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</si>
  <si>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</si>
  <si>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</si>
  <si>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</si>
  <si>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</si>
  <si>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</si>
  <si>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</si>
  <si>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</si>
  <si>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</si>
  <si>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</si>
  <si>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</si>
  <si>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</si>
  <si>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</si>
  <si>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</si>
  <si>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</si>
  <si>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</si>
  <si>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</si>
  <si>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</si>
  <si>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</si>
  <si>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</si>
  <si>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</si>
  <si>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</si>
  <si>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</si>
  <si>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</si>
  <si>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</si>
  <si>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</si>
  <si>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</si>
  <si>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</si>
  <si>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</si>
  <si>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</si>
  <si>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</si>
  <si>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</si>
  <si>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</si>
  <si>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</si>
  <si>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</si>
  <si>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</si>
  <si>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</si>
  <si>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</si>
  <si>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</si>
  <si>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</si>
  <si>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</si>
  <si>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</si>
  <si>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</si>
  <si>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</si>
  <si>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</si>
  <si>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</si>
  <si>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</si>
  <si>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</si>
  <si>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</si>
  <si>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</si>
  <si>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</si>
  <si>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</si>
  <si>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</si>
  <si>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</si>
  <si>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</si>
  <si>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</si>
  <si>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</si>
  <si>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</si>
  <si>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</si>
  <si>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</si>
  <si>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</si>
  <si>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</si>
  <si>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</si>
  <si>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</si>
  <si>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</si>
  <si>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</si>
  <si>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</si>
  <si>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</si>
  <si>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</si>
  <si>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</si>
  <si>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</si>
  <si>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</si>
  <si>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</si>
  <si>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</si>
  <si>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</si>
  <si>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</si>
  <si>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</si>
  <si>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</si>
  <si>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</si>
  <si>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</si>
  <si>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</si>
  <si>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</si>
  <si>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</si>
  <si>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</si>
  <si>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</si>
  <si>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</si>
  <si>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</si>
  <si>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</si>
  <si>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</si>
  <si>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</si>
  <si>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</si>
  <si>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</si>
  <si>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</si>
  <si>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</si>
  <si>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</si>
  <si>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</si>
  <si>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</si>
  <si>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</si>
  <si>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</si>
  <si>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</si>
  <si>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</si>
  <si>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</si>
  <si>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</si>
  <si>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</si>
  <si>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</si>
  <si>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</si>
  <si>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</si>
  <si>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</si>
  <si>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</si>
  <si>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</si>
  <si>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</si>
  <si>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</si>
  <si>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</si>
  <si>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</si>
  <si>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</si>
  <si>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</si>
  <si>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</si>
  <si>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</si>
  <si>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</si>
  <si>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</si>
  <si>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</si>
  <si>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</si>
  <si>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</si>
  <si>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</si>
  <si>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</si>
  <si>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</si>
  <si>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</si>
  <si>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</si>
  <si>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</si>
  <si>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</si>
  <si>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</si>
  <si>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</si>
  <si>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</si>
  <si>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</si>
  <si>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</si>
  <si>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</si>
  <si>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</si>
  <si>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</si>
  <si>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</si>
  <si>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</si>
  <si>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</si>
  <si>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</si>
  <si>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</si>
  <si>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</si>
  <si>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</si>
  <si>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</si>
  <si>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</si>
  <si>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</si>
  <si>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</si>
  <si>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</si>
  <si>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</si>
  <si>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</si>
  <si>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</si>
  <si>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</si>
  <si>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</si>
  <si>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</si>
  <si>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</si>
  <si>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</si>
  <si>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</si>
  <si>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</si>
  <si>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</si>
  <si>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</si>
  <si>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</si>
  <si>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</si>
  <si>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</si>
  <si>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</si>
  <si>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</si>
  <si>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</si>
  <si>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</si>
  <si>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</si>
  <si>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</si>
  <si>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</si>
  <si>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</si>
  <si>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</si>
  <si>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</si>
  <si>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</si>
  <si>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</si>
  <si>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</si>
  <si>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</si>
  <si>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</si>
  <si>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</si>
  <si>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</si>
  <si>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</si>
  <si>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</si>
  <si>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</si>
  <si>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</si>
  <si>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</si>
  <si>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</si>
  <si>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</si>
  <si>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</si>
  <si>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</si>
  <si>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</si>
  <si>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</si>
  <si>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</si>
  <si>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</si>
  <si>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</si>
  <si>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</si>
  <si>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</si>
  <si>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</si>
  <si>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</si>
  <si>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</si>
  <si>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</si>
  <si>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</si>
  <si>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</si>
  <si>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</si>
  <si>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</si>
  <si>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</si>
  <si>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</si>
  <si>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</si>
  <si>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</si>
  <si>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</si>
  <si>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</si>
  <si>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</si>
  <si>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</si>
  <si>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</si>
  <si>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</si>
  <si>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</si>
  <si>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</si>
  <si>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</si>
  <si>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</si>
  <si>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</si>
  <si>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</si>
  <si>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</si>
  <si>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</si>
  <si>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</si>
  <si>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</si>
  <si>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</si>
  <si>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</si>
  <si>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</si>
  <si>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</si>
  <si>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</si>
  <si>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</si>
  <si>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</si>
  <si>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</si>
  <si>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</si>
  <si>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</si>
  <si>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</si>
  <si>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</si>
  <si>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</si>
  <si>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</si>
  <si>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</si>
  <si>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</si>
  <si>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</si>
  <si>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</si>
  <si>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</si>
  <si>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</si>
  <si>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</si>
  <si>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</si>
  <si>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</si>
  <si>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</si>
  <si>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</si>
  <si>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</si>
  <si>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</si>
  <si>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</si>
  <si>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</si>
  <si>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</si>
  <si>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</si>
  <si>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</si>
  <si>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</si>
  <si>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</si>
  <si>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</si>
  <si>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</si>
  <si>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</si>
  <si>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</si>
  <si>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</si>
  <si>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</si>
  <si>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</si>
  <si>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</si>
  <si>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</si>
  <si>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</si>
  <si>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</si>
  <si>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</si>
  <si>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</si>
  <si>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</si>
  <si>
    <t>ATM Withdrawal - Florida</t>
  </si>
  <si>
    <t>Transfer for Regan Transportation</t>
  </si>
  <si>
    <t>USBC Membership</t>
  </si>
  <si>
    <t>Rebman Recreation</t>
  </si>
  <si>
    <t>Fanatics</t>
  </si>
  <si>
    <t>Seafood Shake</t>
  </si>
  <si>
    <t>Milan Melon Festival</t>
  </si>
  <si>
    <t>Transfer to Venmo - Dana Hibsman</t>
  </si>
  <si>
    <t>Transfer to Venmo - Jay Coonce; Golf</t>
  </si>
  <si>
    <t>Pool Gas Line</t>
  </si>
  <si>
    <t>Race Trac</t>
  </si>
  <si>
    <t>Regal Golf Coast</t>
  </si>
  <si>
    <t>ABC Fine Wine</t>
  </si>
  <si>
    <t>Amazon Digital Services - Kindle Book</t>
  </si>
  <si>
    <t>Mugs N Jugs</t>
  </si>
  <si>
    <t>Audible</t>
  </si>
  <si>
    <t>Willard Park Garage</t>
  </si>
  <si>
    <t>The Solver</t>
  </si>
  <si>
    <t>Transfer to Venmo - Victoria Nicholson</t>
  </si>
  <si>
    <t>North Ridgeville Athletics</t>
  </si>
  <si>
    <t>Transfer from CashApp</t>
  </si>
  <si>
    <t>Transfer to CashApp</t>
  </si>
  <si>
    <t>Transfer to Zelle</t>
  </si>
  <si>
    <t>School Pictures</t>
  </si>
  <si>
    <t>Mulligans</t>
  </si>
  <si>
    <t>Transfer to Venmo - James Brower; CST Week</t>
  </si>
  <si>
    <t>Avason</t>
  </si>
  <si>
    <t>Transfer to Venmo - Brittany; Concert Tix</t>
  </si>
  <si>
    <t>September Transfer</t>
  </si>
  <si>
    <t>Valor</t>
  </si>
  <si>
    <t>September Rent</t>
  </si>
  <si>
    <t>Amherst Skeleton Run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</si>
</sst>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topLeftCell="A4" workbookViewId="0">
      <selection activeCell="E28" sqref="E28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1994.9999989999999</v>
      </c>
    </row>
    <row r="3" spans="1:3" x14ac:dyDescent="0.3">
      <c r="A3" t="s">
        <v>106</v>
      </c>
      <c r="B3" t="s">
        <v>808</v>
      </c>
      <c r="C3" s="524">
        <v>960.92107699999997</v>
      </c>
    </row>
    <row r="4" spans="1:3" x14ac:dyDescent="0.3">
      <c r="A4" t="s">
        <v>106</v>
      </c>
      <c r="B4" t="s">
        <v>809</v>
      </c>
      <c r="C4" s="524">
        <v>1366.72757</v>
      </c>
    </row>
    <row r="5" spans="1:3" x14ac:dyDescent="0.3">
      <c r="A5" t="s">
        <v>810</v>
      </c>
      <c r="B5" t="s">
        <v>807</v>
      </c>
      <c r="C5" s="524">
        <v>463.99606299999999</v>
      </c>
    </row>
    <row r="6" spans="1:3" x14ac:dyDescent="0.3">
      <c r="A6" t="s">
        <v>810</v>
      </c>
      <c r="B6" t="s">
        <v>808</v>
      </c>
      <c r="C6" s="524">
        <v>737.48422400000004</v>
      </c>
    </row>
    <row r="7" spans="1:3" x14ac:dyDescent="0.3">
      <c r="A7" t="s">
        <v>812</v>
      </c>
      <c r="B7" t="s">
        <v>811</v>
      </c>
      <c r="C7" s="524">
        <v>207.92599999999999</v>
      </c>
    </row>
    <row r="8" spans="1:3" x14ac:dyDescent="0.3">
      <c r="A8" t="s">
        <v>812</v>
      </c>
      <c r="B8" t="s">
        <v>813</v>
      </c>
      <c r="C8" s="524">
        <v>1244.383</v>
      </c>
    </row>
    <row r="9" spans="1:3" x14ac:dyDescent="0.3">
      <c r="A9" t="s">
        <v>812</v>
      </c>
      <c r="B9" t="s">
        <v>814</v>
      </c>
      <c r="C9" s="524">
        <v>141.488</v>
      </c>
    </row>
    <row r="10" spans="1:3" x14ac:dyDescent="0.3">
      <c r="A10" t="s">
        <v>815</v>
      </c>
      <c r="B10" t="s">
        <v>813</v>
      </c>
      <c r="C10" s="524">
        <v>699.85900000000004</v>
      </c>
    </row>
    <row r="11" spans="1:3" x14ac:dyDescent="0.3">
      <c r="A11" t="s">
        <v>54</v>
      </c>
      <c r="B11" t="s">
        <v>816</v>
      </c>
      <c r="C11" s="524">
        <v>51.696950000000001</v>
      </c>
    </row>
    <row r="12" spans="1:3" x14ac:dyDescent="0.3">
      <c r="A12" t="s">
        <v>54</v>
      </c>
      <c r="B12" t="s">
        <v>817</v>
      </c>
      <c r="C12" s="524">
        <v>33.098590000000002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219.96960000000001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1.7375700000000001</v>
      </c>
    </row>
    <row r="18" spans="1:3" x14ac:dyDescent="0.3">
      <c r="A18" t="s">
        <v>59</v>
      </c>
      <c r="B18" t="s">
        <v>823</v>
      </c>
      <c r="C18" s="524">
        <v>24.779720000000001</v>
      </c>
    </row>
    <row r="19" spans="1:3" x14ac:dyDescent="0.3">
      <c r="A19" t="s">
        <v>59</v>
      </c>
      <c r="B19" t="s">
        <v>824</v>
      </c>
      <c r="C19" s="524">
        <v>6.180682</v>
      </c>
    </row>
    <row r="20" spans="1:3" x14ac:dyDescent="0.3">
      <c r="A20" t="s">
        <v>59</v>
      </c>
      <c r="B20" t="s">
        <v>825</v>
      </c>
      <c r="C20" s="524">
        <v>19.988309999999998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8.8516300000000001</v>
      </c>
    </row>
    <row r="24" spans="1:3" x14ac:dyDescent="0.3">
      <c r="A24" s="521" t="s">
        <v>828</v>
      </c>
      <c r="B24" s="521" t="s">
        <v>818</v>
      </c>
      <c r="C24" s="524">
        <v>26.652819999999998</v>
      </c>
    </row>
    <row r="25" spans="1:3" x14ac:dyDescent="0.3">
      <c r="A25" s="521" t="s">
        <v>828</v>
      </c>
      <c r="B25" s="521" t="s">
        <v>829</v>
      </c>
      <c r="C25" s="524">
        <v>30.55735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tabSelected="1" zoomScale="80" zoomScaleNormal="80" workbookViewId="0">
      <selection activeCell="F38" sqref="F38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7" t="s">
        <v>34</v>
      </c>
      <c r="B1" s="548"/>
      <c r="C1" s="549"/>
      <c r="E1" s="5" t="s">
        <v>35</v>
      </c>
      <c r="F1" s="6">
        <f ca="1">SUM($B$7,$B$19,$B$26,$B$31,$B$40)</f>
        <v>1787546.42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80</v>
      </c>
      <c r="C2" s="15">
        <f t="shared" ref="C2:C6" ca="1" si="0">TODAY()</f>
        <v>46297</v>
      </c>
      <c r="E2" s="13" t="s">
        <v>40</v>
      </c>
      <c r="F2" s="16">
        <f>F14</f>
        <v>172695.25</v>
      </c>
      <c r="H2" s="17"/>
      <c r="J2" s="18" t="s">
        <v>41</v>
      </c>
      <c r="K2" s="19">
        <v>0.75</v>
      </c>
      <c r="L2" s="20">
        <f>K5/(K5+K6)</f>
        <v>0.7902019368063552</v>
      </c>
      <c r="N2" s="21" t="s">
        <v>42</v>
      </c>
      <c r="O2" s="22">
        <f>B12-O1</f>
        <v>-3000</v>
      </c>
      <c r="P2" s="11"/>
      <c r="Q2" s="23" t="s">
        <v>43</v>
      </c>
      <c r="R2" s="23">
        <f ca="1">E20*(1+$Q$1)</f>
        <v>1857078.8454999998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46297</v>
      </c>
      <c r="E3" s="21" t="s">
        <v>45</v>
      </c>
      <c r="F3" s="22">
        <f ca="1">F1-F2</f>
        <v>1614851.17</v>
      </c>
      <c r="H3" s="17"/>
      <c r="J3" s="18" t="s">
        <v>46</v>
      </c>
      <c r="K3" s="19">
        <v>0.25</v>
      </c>
      <c r="L3" s="20">
        <f>K6/(K5+K6)</f>
        <v>0.20979806319364486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2135640.6723249997</v>
      </c>
    </row>
    <row r="4" spans="1:18" ht="14.4" x14ac:dyDescent="0.3">
      <c r="A4" s="13" t="s">
        <v>49</v>
      </c>
      <c r="B4" s="14">
        <v>0</v>
      </c>
      <c r="C4" s="15">
        <f t="shared" ca="1" si="0"/>
        <v>46297</v>
      </c>
      <c r="F4" s="7"/>
      <c r="H4" s="17"/>
      <c r="J4" s="24"/>
      <c r="K4" s="25"/>
      <c r="L4" s="26"/>
      <c r="N4" s="27" t="s">
        <v>50</v>
      </c>
      <c r="O4" s="28">
        <f>B10-O3</f>
        <v>28175.369999999995</v>
      </c>
      <c r="P4" s="11"/>
      <c r="Q4" s="23" t="s">
        <v>51</v>
      </c>
      <c r="R4" s="23">
        <f t="shared" ca="1" si="1"/>
        <v>2455986.7731737494</v>
      </c>
    </row>
    <row r="5" spans="1:18" ht="14.4" x14ac:dyDescent="0.3">
      <c r="A5" s="13" t="s">
        <v>52</v>
      </c>
      <c r="B5" s="14">
        <f ca="1">'Checking Transaction Log'!G1</f>
        <v>9976.4899999999925</v>
      </c>
      <c r="C5" s="15">
        <f t="shared" ca="1" si="0"/>
        <v>46297</v>
      </c>
      <c r="E5" s="550" t="s">
        <v>53</v>
      </c>
      <c r="F5" s="548"/>
      <c r="G5" s="549"/>
      <c r="H5" s="17"/>
      <c r="J5" s="29" t="s">
        <v>54</v>
      </c>
      <c r="K5" s="30">
        <f>B10</f>
        <v>96045.45</v>
      </c>
      <c r="L5" s="20">
        <f ca="1">K5/F3</f>
        <v>5.9476347903937181E-2</v>
      </c>
      <c r="N5" s="5" t="s">
        <v>55</v>
      </c>
      <c r="O5" s="6"/>
      <c r="P5" s="11"/>
      <c r="Q5" s="23" t="s">
        <v>56</v>
      </c>
      <c r="R5" s="23">
        <f t="shared" ca="1" si="1"/>
        <v>2824384.7891498115</v>
      </c>
    </row>
    <row r="6" spans="1:18" ht="14.4" x14ac:dyDescent="0.3">
      <c r="A6" s="13" t="s">
        <v>57</v>
      </c>
      <c r="B6" s="14">
        <f>'Savings Transaction Log'!A3</f>
        <v>19646.740000000005</v>
      </c>
      <c r="C6" s="15">
        <f t="shared" ca="1" si="0"/>
        <v>46297</v>
      </c>
      <c r="E6" s="31" t="s">
        <v>58</v>
      </c>
      <c r="F6" s="14">
        <v>134933.92000000001</v>
      </c>
      <c r="G6" s="32">
        <v>46277</v>
      </c>
      <c r="H6" s="17"/>
      <c r="J6" s="18" t="s">
        <v>59</v>
      </c>
      <c r="K6" s="30">
        <f>B12</f>
        <v>25500</v>
      </c>
      <c r="L6" s="20">
        <f ca="1">K6/F3</f>
        <v>1.5790928894085021E-2</v>
      </c>
      <c r="N6" s="21" t="s">
        <v>60</v>
      </c>
      <c r="O6" s="22"/>
      <c r="P6" s="11"/>
      <c r="Q6" s="23" t="s">
        <v>61</v>
      </c>
      <c r="R6" s="23">
        <f t="shared" ca="1" si="1"/>
        <v>3248042.5075222831</v>
      </c>
    </row>
    <row r="7" spans="1:18" ht="14.4" x14ac:dyDescent="0.3">
      <c r="A7" s="21" t="s">
        <v>62</v>
      </c>
      <c r="B7" s="33">
        <f ca="1">SUM(B2:B6)</f>
        <v>29703.229999999996</v>
      </c>
      <c r="C7" s="34">
        <f ca="1">B7/F3</f>
        <v>1.839378795508443E-2</v>
      </c>
      <c r="E7" s="529" t="s">
        <v>836</v>
      </c>
      <c r="F7" s="14">
        <v>17236</v>
      </c>
      <c r="G7" s="32">
        <v>46265</v>
      </c>
      <c r="H7" s="7"/>
      <c r="J7" s="18" t="s">
        <v>64</v>
      </c>
      <c r="K7" s="30">
        <f>IF((B3+B4+B6)&gt;10000,(B3+B4+B6-10000),0)</f>
        <v>9646.7400000000052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3735248.8836506251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46277</v>
      </c>
      <c r="H8" s="7"/>
      <c r="I8" s="7"/>
      <c r="J8" s="18" t="s">
        <v>68</v>
      </c>
      <c r="K8" s="30">
        <f>SUM(K5:K7)</f>
        <v>131192.19</v>
      </c>
      <c r="L8" s="20">
        <f ca="1">K8/F3</f>
        <v>8.124104093134478E-2</v>
      </c>
      <c r="N8" s="21" t="s">
        <v>69</v>
      </c>
      <c r="O8" s="22">
        <f t="shared" si="2"/>
        <v>25175.369999999995</v>
      </c>
      <c r="P8" s="11"/>
      <c r="Q8" s="23" t="s">
        <v>70</v>
      </c>
      <c r="R8" s="23">
        <f t="shared" ca="1" si="1"/>
        <v>4295536.216198219</v>
      </c>
    </row>
    <row r="9" spans="1:18" ht="14.4" x14ac:dyDescent="0.3">
      <c r="A9" s="547" t="s">
        <v>71</v>
      </c>
      <c r="B9" s="548"/>
      <c r="C9" s="549"/>
      <c r="E9" s="528" t="s">
        <v>841</v>
      </c>
      <c r="F9" s="526">
        <v>9040</v>
      </c>
      <c r="G9" s="527">
        <v>46277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4939866.6486279517</v>
      </c>
    </row>
    <row r="10" spans="1:18" ht="14.4" x14ac:dyDescent="0.3">
      <c r="A10" s="31" t="s">
        <v>74</v>
      </c>
      <c r="B10" s="14">
        <v>96045.45</v>
      </c>
      <c r="C10" s="15">
        <v>46296</v>
      </c>
      <c r="D10" s="17"/>
      <c r="E10" s="528" t="s">
        <v>837</v>
      </c>
      <c r="F10" s="526">
        <v>9565.33</v>
      </c>
      <c r="G10" s="527">
        <v>46277</v>
      </c>
      <c r="H10" s="17"/>
      <c r="I10" s="7"/>
      <c r="J10" s="18" t="s">
        <v>54</v>
      </c>
      <c r="K10" s="30">
        <f>(K8*K2)-K5</f>
        <v>2348.6925000000047</v>
      </c>
      <c r="L10" s="40">
        <f t="shared" ref="L10:L11" si="3">K10+K5</f>
        <v>98394.142500000002</v>
      </c>
      <c r="P10" s="11"/>
      <c r="Q10" s="23" t="s">
        <v>75</v>
      </c>
      <c r="R10" s="23">
        <f t="shared" ca="1" si="1"/>
        <v>5680846.6459221439</v>
      </c>
    </row>
    <row r="11" spans="1:18" ht="14.4" x14ac:dyDescent="0.3">
      <c r="A11" s="31" t="s">
        <v>76</v>
      </c>
      <c r="B11" s="14">
        <v>13122.01</v>
      </c>
      <c r="C11" s="15">
        <v>46296</v>
      </c>
      <c r="D11" s="17"/>
      <c r="E11" s="528" t="s">
        <v>838</v>
      </c>
      <c r="F11" s="526">
        <v>0</v>
      </c>
      <c r="G11" s="527">
        <v>46277</v>
      </c>
      <c r="H11" s="17"/>
      <c r="I11" s="7"/>
      <c r="J11" s="43" t="s">
        <v>78</v>
      </c>
      <c r="K11" s="44">
        <f>(K8*K3)-K6</f>
        <v>7298.0475000000006</v>
      </c>
      <c r="L11" s="45">
        <f t="shared" si="3"/>
        <v>32798.047500000001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6532973.6428104648</v>
      </c>
    </row>
    <row r="12" spans="1:18" ht="14.4" x14ac:dyDescent="0.3">
      <c r="A12" s="47" t="s">
        <v>81</v>
      </c>
      <c r="B12" s="48">
        <v>25500</v>
      </c>
      <c r="C12" s="15">
        <v>46296</v>
      </c>
      <c r="D12" s="17"/>
      <c r="E12" s="525" t="s">
        <v>839</v>
      </c>
      <c r="F12" s="526">
        <v>1104.96</v>
      </c>
      <c r="G12" s="527">
        <v>46277</v>
      </c>
      <c r="I12" s="7"/>
      <c r="J12" s="49"/>
      <c r="K12" s="25"/>
      <c r="L12" s="50">
        <f ca="1">L11/F3</f>
        <v>2.0310260232836195E-2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46277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172695.25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109167.45999999999</v>
      </c>
      <c r="L15" s="59">
        <f ca="1">K15/F3</f>
        <v>6.7602180329720415E-2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151248.68</v>
      </c>
      <c r="I16" s="7"/>
      <c r="J16" s="18" t="s">
        <v>46</v>
      </c>
      <c r="K16" s="63">
        <f>B12</f>
        <v>25500</v>
      </c>
      <c r="L16" s="20">
        <f ca="1">K16/F3</f>
        <v>1.5790928894085021E-2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1536409.27</v>
      </c>
      <c r="P18" s="11"/>
    </row>
    <row r="19" spans="1:17" ht="14.4" x14ac:dyDescent="0.3">
      <c r="A19" s="68" t="s">
        <v>92</v>
      </c>
      <c r="B19" s="33">
        <f>SUM(B10:B18)</f>
        <v>134667.46</v>
      </c>
      <c r="C19" s="34">
        <f ca="1">B19/F3</f>
        <v>8.3393109223805439E-2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291122.98499999999</v>
      </c>
      <c r="P19" s="73">
        <f t="shared" ref="P19:P32" si="4">O19/$O$18</f>
        <v>0.18948270534712405</v>
      </c>
      <c r="Q19" s="74" t="s">
        <v>97</v>
      </c>
    </row>
    <row r="20" spans="1:17" ht="14.4" x14ac:dyDescent="0.3">
      <c r="B20" s="7"/>
      <c r="C20" s="37"/>
      <c r="E20" s="56">
        <f ca="1">F3</f>
        <v>1614851.17</v>
      </c>
      <c r="F20" s="44">
        <f ca="1">E20-E22</f>
        <v>199848.74</v>
      </c>
      <c r="G20" s="34">
        <f ca="1">(E20-E22)/E22</f>
        <v>0.14123561611127411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271714.88</v>
      </c>
      <c r="P20" s="78">
        <f t="shared" si="4"/>
        <v>0.17685058617226385</v>
      </c>
      <c r="Q20" s="79" t="s">
        <v>101</v>
      </c>
    </row>
    <row r="21" spans="1:17" ht="15.75" customHeight="1" x14ac:dyDescent="0.3">
      <c r="A21" s="547" t="s">
        <v>102</v>
      </c>
      <c r="B21" s="548"/>
      <c r="C21" s="549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0.19257441500000005</v>
      </c>
      <c r="L21" s="11"/>
      <c r="N21" s="27" t="s">
        <v>104</v>
      </c>
      <c r="O21" s="51">
        <f>($B$10+$B$11)*0.25</f>
        <v>27291.864999999998</v>
      </c>
      <c r="P21" s="82">
        <f t="shared" si="4"/>
        <v>1.7763408183549944E-2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442308.11999999994</v>
      </c>
      <c r="C22" s="15">
        <v>46296</v>
      </c>
      <c r="E22" s="56">
        <v>1415002.43</v>
      </c>
      <c r="F22" s="45">
        <f ca="1">((F20/(C2-E21))*365)+E22</f>
        <v>1681224.2916788319</v>
      </c>
      <c r="G22" s="34">
        <f ca="1">(F22-E22)/E22</f>
        <v>0.18814233533071176</v>
      </c>
      <c r="I22" s="7"/>
      <c r="J22" s="81">
        <v>3000000</v>
      </c>
      <c r="K22" s="50">
        <f ca="1">1-($E$20/J22)</f>
        <v>0.4617162766666667</v>
      </c>
      <c r="L22" s="11"/>
      <c r="N22" s="5" t="s">
        <v>108</v>
      </c>
      <c r="O22" s="72">
        <f>($B$22+$B$23)*0.3</f>
        <v>174673.791</v>
      </c>
      <c r="P22" s="73">
        <f t="shared" si="4"/>
        <v>0.11368962320827444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139937.84999999998</v>
      </c>
      <c r="C23" s="15">
        <f>C22</f>
        <v>46296</v>
      </c>
      <c r="E23" s="7"/>
      <c r="G23" s="65"/>
      <c r="I23" s="7"/>
      <c r="J23" s="81">
        <v>4000000</v>
      </c>
      <c r="K23" s="50">
        <f ca="1">1-($E$20/J23)</f>
        <v>0.59628720750000008</v>
      </c>
      <c r="L23" s="11"/>
      <c r="N23" s="13" t="s">
        <v>111</v>
      </c>
      <c r="O23" s="14">
        <f>($B$24+$B$25)*0.3</f>
        <v>163028.92799999999</v>
      </c>
      <c r="P23" s="78">
        <f t="shared" si="4"/>
        <v>0.10611035170335829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415726.48999999993</v>
      </c>
      <c r="C24" s="15">
        <f>C22</f>
        <v>46296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0.67702976599999998</v>
      </c>
      <c r="L24" s="11"/>
      <c r="N24" s="13" t="s">
        <v>113</v>
      </c>
      <c r="O24" s="14">
        <f t="shared" ref="O24:O25" si="5">($B$10+$B$11)*0.25</f>
        <v>27291.864999999998</v>
      </c>
      <c r="P24" s="78">
        <f t="shared" si="4"/>
        <v>1.7763408183549944E-2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127703.27000000006</v>
      </c>
      <c r="C25" s="15">
        <f>C22</f>
        <v>46296</v>
      </c>
      <c r="E25" s="75" t="s">
        <v>34</v>
      </c>
      <c r="F25" s="76">
        <f ca="1">B7</f>
        <v>29703.229999999996</v>
      </c>
      <c r="G25" s="77">
        <f t="shared" ref="G25:G31" ca="1" si="6">F25/SUM($F$25:$F$31)</f>
        <v>1.8162930676819677E-2</v>
      </c>
      <c r="I25" s="7"/>
      <c r="J25" s="84"/>
      <c r="K25" s="25"/>
      <c r="L25" s="11"/>
      <c r="N25" s="27" t="s">
        <v>116</v>
      </c>
      <c r="O25" s="51">
        <f t="shared" si="5"/>
        <v>27291.864999999998</v>
      </c>
      <c r="P25" s="82">
        <f t="shared" si="4"/>
        <v>1.7763408183549944E-2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1125675.73</v>
      </c>
      <c r="C26" s="34">
        <f ca="1">B26/F3</f>
        <v>0.69707707491087245</v>
      </c>
      <c r="E26" s="80" t="s">
        <v>103</v>
      </c>
      <c r="F26" s="30">
        <f>(B11)</f>
        <v>13122.01</v>
      </c>
      <c r="G26" s="20">
        <f t="shared" ca="1" si="6"/>
        <v>8.023846496510131E-3</v>
      </c>
      <c r="I26" s="7"/>
      <c r="J26" s="49"/>
      <c r="K26" s="25"/>
      <c r="L26" s="11"/>
      <c r="N26" s="5" t="s">
        <v>119</v>
      </c>
      <c r="O26" s="72">
        <f>($B$22+$B$23)*0.2</f>
        <v>116449.194</v>
      </c>
      <c r="P26" s="73">
        <f t="shared" si="4"/>
        <v>7.5793082138849638E-2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96045.45</v>
      </c>
      <c r="G27" s="20">
        <f t="shared" ca="1" si="6"/>
        <v>5.8729870461022279E-2</v>
      </c>
      <c r="I27" s="7"/>
      <c r="J27" s="49"/>
      <c r="K27" s="25"/>
      <c r="L27" s="11"/>
      <c r="N27" s="13" t="s">
        <v>120</v>
      </c>
      <c r="O27" s="14">
        <f>($B$24+$B$25)*0.2</f>
        <v>108685.952</v>
      </c>
      <c r="P27" s="78">
        <f t="shared" si="4"/>
        <v>7.0740234468905538E-2</v>
      </c>
      <c r="Q27" s="79" t="s">
        <v>101</v>
      </c>
    </row>
    <row r="28" spans="1:17" ht="15.75" customHeight="1" x14ac:dyDescent="0.3">
      <c r="A28" s="547" t="s">
        <v>115</v>
      </c>
      <c r="B28" s="548"/>
      <c r="C28" s="549"/>
      <c r="E28" s="80" t="s">
        <v>110</v>
      </c>
      <c r="F28" s="30">
        <f>B12</f>
        <v>25500</v>
      </c>
      <c r="G28" s="20">
        <f t="shared" ca="1" si="6"/>
        <v>1.5592739653529326E-2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10916.745999999999</v>
      </c>
      <c r="P28" s="78">
        <f t="shared" si="4"/>
        <v>7.1053632734199785E-3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1125675.73</v>
      </c>
      <c r="G29" s="20">
        <f t="shared" ca="1" si="6"/>
        <v>0.68832818008574781</v>
      </c>
      <c r="H29" s="86"/>
      <c r="I29" s="7"/>
      <c r="J29" s="49"/>
      <c r="K29" s="25"/>
      <c r="L29" s="11"/>
      <c r="N29" s="27" t="s">
        <v>123</v>
      </c>
      <c r="O29" s="51">
        <f t="shared" si="7"/>
        <v>10916.745999999999</v>
      </c>
      <c r="P29" s="82">
        <f t="shared" si="4"/>
        <v>7.1053632734199785E-3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276066.07999999996</v>
      </c>
      <c r="G30" s="20">
        <f t="shared" ca="1" si="6"/>
        <v>0.16880888284746659</v>
      </c>
      <c r="H30" s="86"/>
      <c r="I30" s="7"/>
      <c r="J30" s="49"/>
      <c r="K30" s="25"/>
      <c r="L30" s="11"/>
      <c r="N30" s="5" t="s">
        <v>115</v>
      </c>
      <c r="O30" s="72">
        <f>B31-F6</f>
        <v>276066.07999999996</v>
      </c>
      <c r="P30" s="73">
        <f t="shared" si="4"/>
        <v>0.17968264406527562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0.17095450350387398</v>
      </c>
      <c r="E31" s="85" t="s">
        <v>118</v>
      </c>
      <c r="F31" s="44">
        <f>B40-F8-F7</f>
        <v>69264</v>
      </c>
      <c r="G31" s="34">
        <f t="shared" ca="1" si="6"/>
        <v>4.2353549778904126E-2</v>
      </c>
      <c r="I31" s="7"/>
      <c r="J31" s="49"/>
      <c r="K31" s="25"/>
      <c r="L31" s="11"/>
      <c r="N31" s="27" t="s">
        <v>127</v>
      </c>
      <c r="O31" s="51">
        <f>($B$10+$B$11)*0.05</f>
        <v>5458.3729999999996</v>
      </c>
      <c r="P31" s="82">
        <f t="shared" si="4"/>
        <v>3.5526816367099892E-3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25500</v>
      </c>
      <c r="P32" s="88">
        <f t="shared" si="4"/>
        <v>1.6597140161748698E-2</v>
      </c>
      <c r="Q32" s="89" t="s">
        <v>59</v>
      </c>
    </row>
    <row r="33" spans="1:16" ht="15.75" customHeight="1" x14ac:dyDescent="0.3">
      <c r="A33" s="547" t="s">
        <v>118</v>
      </c>
      <c r="B33" s="548"/>
      <c r="C33" s="549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590129.73</v>
      </c>
      <c r="P35" s="59">
        <f t="shared" ref="P35:P39" si="8">O35/$O$18</f>
        <v>0.38409669970293786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392286.44899999996</v>
      </c>
      <c r="P36" s="20">
        <f t="shared" si="8"/>
        <v>0.25532679127873265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246968.63799999998</v>
      </c>
      <c r="P37" s="20">
        <f t="shared" si="8"/>
        <v>0.16074404315459512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281524.45299999998</v>
      </c>
      <c r="P38" s="20">
        <f t="shared" si="8"/>
        <v>0.18323532570198564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25500</v>
      </c>
      <c r="P39" s="91">
        <f t="shared" si="8"/>
        <v>1.6597140161748698E-2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4.2891878389015876E-2</v>
      </c>
      <c r="E40" s="25"/>
      <c r="F40" s="25"/>
      <c r="G40" s="25"/>
      <c r="N40" s="93" t="s">
        <v>137</v>
      </c>
      <c r="O40" s="94">
        <f t="shared" ref="O40:P40" si="9">SUM(O35:O39)</f>
        <v>1536409.27</v>
      </c>
      <c r="P40" s="95">
        <f t="shared" si="9"/>
        <v>1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G44" sqref="G44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4" t="s">
        <v>36</v>
      </c>
      <c r="C1" s="553"/>
      <c r="D1" s="555" t="s">
        <v>140</v>
      </c>
      <c r="E1" s="549"/>
      <c r="G1" s="96"/>
      <c r="H1" s="552" t="s">
        <v>36</v>
      </c>
      <c r="I1" s="553"/>
      <c r="J1" s="551" t="s">
        <v>140</v>
      </c>
      <c r="K1" s="549"/>
      <c r="M1" s="96"/>
      <c r="N1" s="552" t="s">
        <v>36</v>
      </c>
      <c r="O1" s="553"/>
      <c r="P1" s="551" t="s">
        <v>140</v>
      </c>
      <c r="Q1" s="549"/>
      <c r="S1" s="96"/>
      <c r="T1" s="552" t="s">
        <v>36</v>
      </c>
      <c r="U1" s="553"/>
      <c r="V1" s="551" t="s">
        <v>140</v>
      </c>
      <c r="W1" s="549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157752.37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67595.305000000008</v>
      </c>
      <c r="K2" s="102">
        <f>J2/D2</f>
        <v>0.42848994915258648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59580.645000000004</v>
      </c>
      <c r="Q2" s="102">
        <f>P2/D2</f>
        <v>0.3776846268617074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30576.420000000042</v>
      </c>
      <c r="W2" s="102">
        <f>V2/D2</f>
        <v>0.19382542398570649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82352.320000000007</v>
      </c>
      <c r="E4" s="20">
        <f t="shared" ref="E4:E7" si="1">D4/$D$2</f>
        <v>0.5220353900229836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9733.0399999999991</v>
      </c>
      <c r="K4" s="545">
        <f>J4/$D$2</f>
        <v>6.1698217275594651E-2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9644.69</v>
      </c>
      <c r="Q4" s="545">
        <f t="shared" ref="Q4:Q12" si="3">P4/$D$2</f>
        <v>6.1138162298290673E-2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40124.120000000003</v>
      </c>
      <c r="W4" s="102">
        <f t="shared" ref="W4:W7" si="5">V4/$D$2</f>
        <v>0.25434876192351347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55859.61</v>
      </c>
      <c r="E5" s="20">
        <f t="shared" si="1"/>
        <v>0.35409680374374092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523.69500000000005</v>
      </c>
      <c r="K5" s="545">
        <f t="shared" ref="K5:K30" si="6">J5/$D$2</f>
        <v>3.3197282551127444E-3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523.69500000000005</v>
      </c>
      <c r="Q5" s="545">
        <f>P5/$D$2</f>
        <v>3.3197282551127444E-3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2.5356195916422684E-3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12340.440000000002</v>
      </c>
      <c r="E6" s="20">
        <f t="shared" si="1"/>
        <v>7.8226653583714792E-2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5743.9199999999992</v>
      </c>
      <c r="K6" s="545">
        <f>J6/$D$2</f>
        <v>3.6410990212064641E-2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7064.4400000000005</v>
      </c>
      <c r="Q6" s="545">
        <f t="shared" si="3"/>
        <v>4.4781831169953268E-2</v>
      </c>
      <c r="S6" s="98" t="s">
        <v>148</v>
      </c>
      <c r="T6" s="103"/>
      <c r="U6" s="100"/>
      <c r="V6" s="104">
        <f>'Budget Breakdown'!T16</f>
        <v>7190.9900000000343</v>
      </c>
      <c r="W6" s="102">
        <f t="shared" si="5"/>
        <v>4.5584037818259301E-2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7200</v>
      </c>
      <c r="E7" s="34">
        <f t="shared" si="1"/>
        <v>4.5641152649560826E-2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11284.520000000002</v>
      </c>
      <c r="K7" s="545">
        <f t="shared" si="6"/>
        <v>7.1533124985697541E-2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7315.96</v>
      </c>
      <c r="Q7" s="545">
        <f>P7/$D$2</f>
        <v>4.6376228769177921E-2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-17138.689999999995</v>
      </c>
      <c r="W7" s="116">
        <f t="shared" si="5"/>
        <v>-0.10864299534770853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161.10000000000002</v>
      </c>
      <c r="K8" s="545">
        <f t="shared" ref="K8:K16" si="9">J8/$D$2</f>
        <v>1.0212207905339237E-3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2790.59</v>
      </c>
      <c r="Q8" s="545">
        <f>P8/$D$2</f>
        <v>1.7689686690602495E-2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2590.4399999999996</v>
      </c>
      <c r="K9" s="545">
        <f t="shared" si="9"/>
        <v>1.6420926037434492E-2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6735.0700000000006</v>
      </c>
      <c r="Q9" s="545">
        <f t="shared" si="3"/>
        <v>4.2693938607705234E-2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935.71499999999992</v>
      </c>
      <c r="K10" s="545">
        <f t="shared" si="9"/>
        <v>5.9315432154838617E-3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935.71499999999992</v>
      </c>
      <c r="Q10" s="545">
        <f>P10/$D$2</f>
        <v>5.9315432154838617E-3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1705.69</v>
      </c>
      <c r="K11" s="545">
        <f t="shared" si="9"/>
        <v>1.0812452453170751E-2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1497.43</v>
      </c>
      <c r="Q11" s="545">
        <f>P11/$D$2</f>
        <v>9.4922821127822049E-3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1227.7500000000002</v>
      </c>
      <c r="K12" s="545">
        <f t="shared" si="9"/>
        <v>7.7827673840969889E-3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6.3390489791056706E-3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1007.6800000000001</v>
      </c>
      <c r="K13" s="545">
        <f t="shared" si="9"/>
        <v>6.3877328752652025E-3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1800</v>
      </c>
      <c r="Q13" s="545">
        <f t="shared" ref="Q13:Q18" si="11">P13/$D$2</f>
        <v>1.1410288162390207E-2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5.6884723823800547E-3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1500</v>
      </c>
      <c r="Q14" s="545">
        <f t="shared" si="11"/>
        <v>9.5085734686585054E-3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6.3390489791056706E-3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853.73000000000013</v>
      </c>
      <c r="Q15" s="545">
        <f t="shared" si="11"/>
        <v>5.4118362849318851E-3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1500</v>
      </c>
      <c r="K16" s="545">
        <f t="shared" si="9"/>
        <v>9.5085734686585054E-3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1015.33</v>
      </c>
      <c r="Q16" s="545">
        <f t="shared" si="11"/>
        <v>6.4362265999553612E-3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8619.4000000000015</v>
      </c>
      <c r="K17" s="545">
        <f t="shared" si="6"/>
        <v>5.4638798770503427E-2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4.1386636536744265E-2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927.08</v>
      </c>
      <c r="K18" s="545">
        <f t="shared" ref="K18:K25" si="13">J18/$D$2</f>
        <v>5.8768055275492852E-3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10375.154999999999</v>
      </c>
      <c r="Q18" s="545">
        <f t="shared" si="11"/>
        <v>6.5768615710813091E-2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889.76999999999987</v>
      </c>
      <c r="K19" s="545">
        <f t="shared" si="13"/>
        <v>5.6402956101388518E-3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613.44000000000005</v>
      </c>
      <c r="K20" s="545">
        <f t="shared" si="13"/>
        <v>3.8886262057425828E-3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1.0247960141581393E-2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1.3686006745889143E-2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1.2267961489263205E-3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1.2267961489263205E-3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2.3725792518996701E-3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10375.154999999999</v>
      </c>
      <c r="K26" s="545">
        <f t="shared" si="6"/>
        <v>6.5768615710813091E-2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3.1726940140423881E-3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1.551659731007528E-2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2.3725792518996701E-3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O33" sqref="O33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6" t="s">
        <v>151</v>
      </c>
      <c r="B1" s="557"/>
      <c r="C1" s="557"/>
      <c r="D1" s="557"/>
      <c r="E1" s="557"/>
      <c r="F1" s="557"/>
      <c r="G1" s="557"/>
      <c r="H1" s="557"/>
      <c r="I1" s="557"/>
      <c r="J1" s="557"/>
      <c r="K1" s="557"/>
      <c r="L1" s="557"/>
      <c r="M1" s="557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G38" sqref="G38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46296</v>
      </c>
      <c r="AB1" s="252">
        <v>46326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8" t="s">
        <v>261</v>
      </c>
      <c r="B3" s="559"/>
      <c r="C3" s="266" t="s">
        <v>156</v>
      </c>
      <c r="D3" s="267"/>
      <c r="E3" s="268">
        <f t="shared" ref="E3:F3" si="0">SUM(E5:E46)</f>
        <v>150561.37999999998</v>
      </c>
      <c r="F3" s="268">
        <f t="shared" si="0"/>
        <v>-928.87529205335613</v>
      </c>
      <c r="G3" s="269">
        <f>1-((E3/SUM(E3:F3)))</f>
        <v>-6.2077106432611995E-3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12190.37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8" t="s">
        <v>262</v>
      </c>
      <c r="B4" s="560"/>
      <c r="C4" s="559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1080.5805722627736</v>
      </c>
      <c r="E5" s="289">
        <f>I5+K5+M5+O5+Q5+S5+U5+W5+Y5+AA5+AC5+AE5</f>
        <v>9733.0399999999991</v>
      </c>
      <c r="F5" s="289">
        <f t="shared" ref="F5:F12" si="2">J5+L5+N5+P5+R5+T5+V5+X5</f>
        <v>318.52999999999929</v>
      </c>
      <c r="G5" s="269">
        <f t="shared" ref="G5:G12" si="3">1-((E5/SUM(E5:F5)))</f>
        <v>3.1689576852173218E-2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451.57000000000005</v>
      </c>
      <c r="Z5" s="276">
        <f t="shared" ref="Z5:Z12" si="12">H5-Y5</f>
        <v>748.43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1070.7717875912408</v>
      </c>
      <c r="E6" s="289">
        <f t="shared" ref="E6:E12" si="16">Q6+S6+U6+W6+Y6+AA6+AC6+AE6+I6+K6+M6+O6</f>
        <v>9644.69</v>
      </c>
      <c r="F6" s="289">
        <f t="shared" si="2"/>
        <v>873.81000000000097</v>
      </c>
      <c r="G6" s="269">
        <f t="shared" si="3"/>
        <v>8.307363217188779E-2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918.5</v>
      </c>
      <c r="Z6" s="276">
        <f t="shared" si="12"/>
        <v>281.5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116.28322554744527</v>
      </c>
      <c r="E7" s="289">
        <f t="shared" si="16"/>
        <v>1047.3900000000001</v>
      </c>
      <c r="F7" s="289">
        <f t="shared" si="2"/>
        <v>262.85000000000002</v>
      </c>
      <c r="G7" s="269">
        <f t="shared" si="3"/>
        <v>0.20061210159970699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110.24000000000001</v>
      </c>
      <c r="Z7" s="276">
        <f t="shared" si="12"/>
        <v>39.759999999999991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637.70089927007291</v>
      </c>
      <c r="E8" s="289">
        <f t="shared" si="16"/>
        <v>5743.9199999999992</v>
      </c>
      <c r="F8" s="289">
        <f t="shared" si="2"/>
        <v>-173.59000000000015</v>
      </c>
      <c r="G8" s="269">
        <f t="shared" si="3"/>
        <v>-3.1163324255474967E-2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770.33</v>
      </c>
      <c r="Z8" s="276">
        <f t="shared" si="12"/>
        <v>-170.33000000000004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784.30753576642337</v>
      </c>
      <c r="E9" s="289">
        <f t="shared" si="16"/>
        <v>7064.4400000000005</v>
      </c>
      <c r="F9" s="289">
        <f t="shared" si="2"/>
        <v>457.22999999999996</v>
      </c>
      <c r="G9" s="269">
        <f t="shared" si="3"/>
        <v>6.078836215893535E-2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1921.67</v>
      </c>
      <c r="Z9" s="276">
        <f t="shared" si="12"/>
        <v>-1221.67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812.23176350364963</v>
      </c>
      <c r="E10" s="289">
        <f t="shared" si="16"/>
        <v>7315.96</v>
      </c>
      <c r="F10" s="289">
        <f t="shared" si="2"/>
        <v>908.64999999999964</v>
      </c>
      <c r="G10" s="269">
        <f t="shared" si="3"/>
        <v>0.11047940267076495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1024.6100000000001</v>
      </c>
      <c r="Z10" s="276">
        <f t="shared" si="12"/>
        <v>-124.61000000000013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309.81659781021904</v>
      </c>
      <c r="E11" s="289">
        <f t="shared" si="16"/>
        <v>2790.59</v>
      </c>
      <c r="F11" s="289">
        <f t="shared" si="2"/>
        <v>261.49000000000012</v>
      </c>
      <c r="G11" s="269">
        <f t="shared" si="3"/>
        <v>8.5675998007916032E-2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252.07999999999998</v>
      </c>
      <c r="Z11" s="276">
        <f t="shared" si="12"/>
        <v>97.920000000000016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747.74025328467167</v>
      </c>
      <c r="E12" s="289">
        <f t="shared" si="16"/>
        <v>6735.0700000000006</v>
      </c>
      <c r="F12" s="289">
        <f t="shared" si="2"/>
        <v>-670.36</v>
      </c>
      <c r="G12" s="269">
        <f t="shared" si="3"/>
        <v>-0.11053455152843239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464.71000000000009</v>
      </c>
      <c r="Z12" s="276">
        <f t="shared" si="12"/>
        <v>235.28999999999991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1252.8288262773726</v>
      </c>
      <c r="E14" s="289">
        <f t="shared" ref="E14:E31" si="18">Q14+S14+U14+W14+Y14+AA14+AC14+AE14+I14+K14+M14+O14</f>
        <v>11284.520000000002</v>
      </c>
      <c r="F14" s="289">
        <f t="shared" ref="F14:F31" si="19">J14+L14+N14+P14+R14+T14+V14+X14</f>
        <v>227.15999999999985</v>
      </c>
      <c r="G14" s="269">
        <f t="shared" ref="G14:G31" si="20">1-((E14/SUM(E14:F14)))</f>
        <v>1.9733001612275536E-2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1231.68</v>
      </c>
      <c r="Z14" s="276">
        <f t="shared" ref="Z14:Z31" si="29">H14-Y14</f>
        <v>53.319999999999936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17.88562773722628</v>
      </c>
      <c r="E15" s="289">
        <f t="shared" si="18"/>
        <v>161.10000000000002</v>
      </c>
      <c r="F15" s="289">
        <f t="shared" si="19"/>
        <v>16.800000000000011</v>
      </c>
      <c r="G15" s="269">
        <f t="shared" si="20"/>
        <v>9.4435075885328845E-2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17.899999999999999</v>
      </c>
      <c r="Z15" s="276">
        <f t="shared" si="29"/>
        <v>2.1000000000000014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287.59556496350359</v>
      </c>
      <c r="E16" s="289">
        <f t="shared" si="18"/>
        <v>2590.4399999999996</v>
      </c>
      <c r="F16" s="289">
        <f t="shared" si="19"/>
        <v>-173.60000000000002</v>
      </c>
      <c r="G16" s="269">
        <f t="shared" si="20"/>
        <v>-7.1829330861786334E-2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256.83999999999997</v>
      </c>
      <c r="Z16" s="276">
        <f t="shared" si="29"/>
        <v>13.160000000000025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207.76971021897808</v>
      </c>
      <c r="E17" s="289">
        <f t="shared" si="18"/>
        <v>1871.4299999999998</v>
      </c>
      <c r="F17" s="289">
        <f t="shared" si="19"/>
        <v>-26.949999999999989</v>
      </c>
      <c r="G17" s="269">
        <f t="shared" si="20"/>
        <v>-1.4611164122137366E-2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204.48</v>
      </c>
      <c r="Z17" s="276">
        <f t="shared" si="29"/>
        <v>0.52000000000001023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189.36894087591244</v>
      </c>
      <c r="E18" s="289">
        <f t="shared" si="18"/>
        <v>1705.69</v>
      </c>
      <c r="F18" s="289">
        <f t="shared" si="19"/>
        <v>78.539999999999992</v>
      </c>
      <c r="G18" s="269">
        <f t="shared" si="20"/>
        <v>4.4018988583310437E-2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136.30713503649639</v>
      </c>
      <c r="E19" s="289">
        <f t="shared" si="18"/>
        <v>1227.7500000000002</v>
      </c>
      <c r="F19" s="289">
        <f t="shared" si="19"/>
        <v>29.169999999999931</v>
      </c>
      <c r="G19" s="269">
        <f t="shared" si="20"/>
        <v>2.3207523151831388E-2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111.87454598540147</v>
      </c>
      <c r="E20" s="289">
        <f t="shared" si="18"/>
        <v>1007.6800000000001</v>
      </c>
      <c r="F20" s="289">
        <f t="shared" si="19"/>
        <v>-143.98999999999998</v>
      </c>
      <c r="G20" s="269">
        <f t="shared" si="20"/>
        <v>-0.16671490928458121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63.69</v>
      </c>
      <c r="Z20" s="276">
        <f t="shared" si="29"/>
        <v>36.31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99.627720437956199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166.24752043795621</v>
      </c>
      <c r="E22" s="289">
        <f t="shared" si="18"/>
        <v>1497.43</v>
      </c>
      <c r="F22" s="289">
        <f t="shared" si="19"/>
        <v>-195.78000000000003</v>
      </c>
      <c r="G22" s="269">
        <f t="shared" si="20"/>
        <v>-0.15040909614719777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141.65</v>
      </c>
      <c r="Z22" s="276">
        <f t="shared" si="29"/>
        <v>3.3499999999999943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222.04379562043798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199.83941605839419</v>
      </c>
      <c r="E24" s="289">
        <f t="shared" si="18"/>
        <v>1800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200</v>
      </c>
      <c r="Z24" s="276">
        <f t="shared" si="29"/>
        <v>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333.06569343065695</v>
      </c>
      <c r="E25" s="289">
        <f t="shared" si="18"/>
        <v>3000</v>
      </c>
      <c r="F25" s="289">
        <f t="shared" si="19"/>
        <v>2400</v>
      </c>
      <c r="G25" s="269">
        <f t="shared" si="20"/>
        <v>0.44444444444444442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600</v>
      </c>
      <c r="Z25" s="276">
        <f t="shared" si="29"/>
        <v>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94.782724817518272</v>
      </c>
      <c r="E26" s="289">
        <f t="shared" si="18"/>
        <v>853.73000000000013</v>
      </c>
      <c r="F26" s="289">
        <f t="shared" si="19"/>
        <v>-92.73</v>
      </c>
      <c r="G26" s="269">
        <f t="shared" si="20"/>
        <v>-0.12185282522996066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81</v>
      </c>
      <c r="Z26" s="276">
        <f t="shared" si="29"/>
        <v>4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112.72386350364964</v>
      </c>
      <c r="E27" s="289">
        <f t="shared" si="18"/>
        <v>1015.33</v>
      </c>
      <c r="F27" s="289">
        <f t="shared" si="19"/>
        <v>-61.03</v>
      </c>
      <c r="G27" s="269">
        <f t="shared" si="20"/>
        <v>-6.3952635439589178E-2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154.30000000000004</v>
      </c>
      <c r="Z27" s="276">
        <f t="shared" si="29"/>
        <v>-54.30000000000004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956.94214598540168</v>
      </c>
      <c r="E28" s="289">
        <f t="shared" si="18"/>
        <v>8619.4000000000015</v>
      </c>
      <c r="F28" s="289">
        <f t="shared" si="19"/>
        <v>1510.059999999999</v>
      </c>
      <c r="G28" s="269">
        <f t="shared" si="20"/>
        <v>0.14907606131027706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529.46</v>
      </c>
      <c r="Z28" s="276">
        <f t="shared" si="29"/>
        <v>670.54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102.92618102189782</v>
      </c>
      <c r="E29" s="289">
        <f t="shared" si="18"/>
        <v>927.08</v>
      </c>
      <c r="F29" s="289">
        <f t="shared" si="19"/>
        <v>121.09</v>
      </c>
      <c r="G29" s="269">
        <f t="shared" si="20"/>
        <v>0.11552515336252711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88.17</v>
      </c>
      <c r="Z29" s="276">
        <f t="shared" si="29"/>
        <v>31.83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98.783954014598535</v>
      </c>
      <c r="E30" s="289">
        <f t="shared" si="18"/>
        <v>889.76999999999987</v>
      </c>
      <c r="F30" s="289">
        <f t="shared" si="19"/>
        <v>-178.61999999999998</v>
      </c>
      <c r="G30" s="269">
        <f t="shared" si="20"/>
        <v>-0.25117063910567405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111.15</v>
      </c>
      <c r="Z30" s="276">
        <f t="shared" si="29"/>
        <v>-36.150000000000006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68.105272992700733</v>
      </c>
      <c r="E31" s="289">
        <f t="shared" si="18"/>
        <v>613.44000000000005</v>
      </c>
      <c r="F31" s="289">
        <f t="shared" si="19"/>
        <v>51.749999999999986</v>
      </c>
      <c r="G31" s="269">
        <f t="shared" si="20"/>
        <v>7.7797321066161551E-2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65.19</v>
      </c>
      <c r="Z31" s="276">
        <f t="shared" si="29"/>
        <v>9.8100000000000023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349.71897810218979</v>
      </c>
      <c r="E33" s="289">
        <f t="shared" ref="E33:E43" si="34">Q33+S33+U33+W33+Y33+AA33+AC33+AE33+I33+K33+M33+O33</f>
        <v>3150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350</v>
      </c>
      <c r="Z33" s="276">
        <f t="shared" ref="Z33:Z43" si="45">H33-Y33</f>
        <v>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319.74306569343065</v>
      </c>
      <c r="E34" s="289">
        <f t="shared" si="34"/>
        <v>2880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320</v>
      </c>
      <c r="Z34" s="276">
        <f t="shared" si="45"/>
        <v>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24.979927007299274</v>
      </c>
      <c r="E35" s="289">
        <f t="shared" si="34"/>
        <v>225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25</v>
      </c>
      <c r="Z35" s="276">
        <f t="shared" si="45"/>
        <v>0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24.979927007299274</v>
      </c>
      <c r="E36" s="289">
        <f t="shared" si="34"/>
        <v>225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25</v>
      </c>
      <c r="Z36" s="276">
        <f t="shared" si="45"/>
        <v>0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44.963868613138686</v>
      </c>
      <c r="E37" s="289">
        <f t="shared" si="34"/>
        <v>405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45</v>
      </c>
      <c r="Z37" s="276">
        <f t="shared" si="45"/>
        <v>0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399.67883211678839</v>
      </c>
      <c r="E38" s="289">
        <f t="shared" si="34"/>
        <v>3600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400</v>
      </c>
      <c r="Z38" s="276">
        <f t="shared" si="45"/>
        <v>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374.69890510948909</v>
      </c>
      <c r="E39" s="289">
        <f t="shared" si="34"/>
        <v>3375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375</v>
      </c>
      <c r="Z39" s="276">
        <f t="shared" si="45"/>
        <v>0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99.919708029197096</v>
      </c>
      <c r="E40" s="289">
        <f t="shared" si="34"/>
        <v>900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100</v>
      </c>
      <c r="Z40" s="276">
        <f t="shared" si="45"/>
        <v>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84.931751824817525</v>
      </c>
      <c r="E41" s="289">
        <f t="shared" si="34"/>
        <v>765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85</v>
      </c>
      <c r="Z41" s="276">
        <f t="shared" si="45"/>
        <v>0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229.81532846715328</v>
      </c>
      <c r="E42" s="289">
        <f t="shared" si="34"/>
        <v>2070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230</v>
      </c>
      <c r="Z42" s="276">
        <f t="shared" si="45"/>
        <v>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44.963868613138686</v>
      </c>
      <c r="E43" s="289">
        <f t="shared" si="34"/>
        <v>405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45</v>
      </c>
      <c r="Z43" s="276">
        <f t="shared" si="45"/>
        <v>0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44.408759124087595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4454.6559503649642</v>
      </c>
      <c r="E46" s="289">
        <f t="shared" si="50"/>
        <v>40124.120000000003</v>
      </c>
      <c r="F46" s="289">
        <f>J46+L46+N46+P46+R46+T46+V46+X46</f>
        <v>-7081.9852920533558</v>
      </c>
      <c r="G46" s="269">
        <f t="shared" si="51"/>
        <v>-0.21433195387191883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9142.9108554744525</v>
      </c>
      <c r="E49" s="268">
        <f t="shared" ref="E49:E52" si="65">Q49+S49+U49+W49+Y49+AA49+AC49+AE49+I49+K49+M49+O49</f>
        <v>82352.320000000007</v>
      </c>
      <c r="F49" s="268">
        <f>E49-('Proposed Budget'!J68*14)</f>
        <v>17982.751956380016</v>
      </c>
      <c r="G49" s="246">
        <f t="shared" ref="G49:G50" si="66">(E49/(E49-F49))-1</f>
        <v>0.27936729269635641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9449.3100000000013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6201.6399131386861</v>
      </c>
      <c r="E50" s="268">
        <f t="shared" si="65"/>
        <v>55859.61</v>
      </c>
      <c r="F50" s="268">
        <f>E50-('Proposed Budget'!J44*14)</f>
        <v>17166.640930000009</v>
      </c>
      <c r="G50" s="246">
        <f t="shared" si="66"/>
        <v>0.44366305668979811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5529.33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2765.54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1370.0590686131391</v>
      </c>
      <c r="E51" s="268">
        <f t="shared" si="65"/>
        <v>12340.440000000002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837.18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799.35766423357677</v>
      </c>
      <c r="E52" s="268">
        <f t="shared" si="65"/>
        <v>7200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800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157752.37</v>
      </c>
      <c r="F54" s="297">
        <f>F49+F50+E52</f>
        <v>42349.392886380025</v>
      </c>
      <c r="G54" s="246">
        <f>(E54/(E54-F54))-1</f>
        <v>0.36696967396850555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14978.640000000001</v>
      </c>
      <c r="Z54" s="295"/>
      <c r="AA54" s="198">
        <f>SUM(AA49:AA52)</f>
        <v>4402.7199999999993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K41" sqref="K41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2</v>
      </c>
      <c r="D10" s="188"/>
      <c r="E10" s="205">
        <f>(B10*'Proposed Budget'!$O$68)+(C10*'Proposed Budget'!$O$44)+'Proposed Budget'!$L$21+'Proposed Budget'!$L$22</f>
        <v>16719.636254326666</v>
      </c>
      <c r="F10" s="206">
        <f>SUM('Monthly Breakdown'!Y49:Y52)</f>
        <v>14978.640000000001</v>
      </c>
      <c r="G10" s="207">
        <f t="shared" si="0"/>
        <v>-1740.9962543266647</v>
      </c>
      <c r="H10" s="208">
        <f t="shared" si="1"/>
        <v>-0.10412883557057852</v>
      </c>
      <c r="I10" s="198"/>
      <c r="J10" s="209">
        <f t="shared" ref="J10:K10" si="15">SUM(O28,E28,J28)</f>
        <v>13000</v>
      </c>
      <c r="K10" s="210">
        <f t="shared" si="15"/>
        <v>12140.369999999999</v>
      </c>
      <c r="L10" s="211">
        <f t="shared" si="3"/>
        <v>859.63000000000102</v>
      </c>
      <c r="M10" s="212">
        <f t="shared" si="4"/>
        <v>-6.6125384615384697E-2</v>
      </c>
      <c r="N10" s="198"/>
      <c r="O10" s="213">
        <f t="shared" si="5"/>
        <v>3719.6362543266659</v>
      </c>
      <c r="P10" s="214">
        <f>SUM('Monthly Breakdown'!Y45:Y46)</f>
        <v>50</v>
      </c>
      <c r="Q10" s="215">
        <f t="shared" si="6"/>
        <v>-3669.6362543266659</v>
      </c>
      <c r="R10" s="198"/>
      <c r="S10" s="198"/>
      <c r="T10" s="198">
        <f t="shared" si="7"/>
        <v>2788.2700000000023</v>
      </c>
    </row>
    <row r="11" spans="1:20" ht="11.25" customHeight="1" x14ac:dyDescent="0.3">
      <c r="A11" s="216" t="s">
        <v>245</v>
      </c>
      <c r="B11" s="203">
        <v>2</v>
      </c>
      <c r="C11" s="204">
        <v>3</v>
      </c>
      <c r="D11" s="188"/>
      <c r="E11" s="205">
        <f>(B11*'Proposed Budget'!$O$68)+(C11*'Proposed Budget'!$O$44)+'Proposed Budget'!$L$21+'Proposed Budget'!$L$22</f>
        <v>19483.419759326665</v>
      </c>
      <c r="F11" s="206">
        <f>SUM('Monthly Breakdown'!AA49:AA52)</f>
        <v>4402.7199999999993</v>
      </c>
      <c r="G11" s="207">
        <f t="shared" si="0"/>
        <v>-15080.699759326666</v>
      </c>
      <c r="H11" s="208">
        <f t="shared" si="1"/>
        <v>-0.77402734969601894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6483.4197593266654</v>
      </c>
      <c r="P11" s="214">
        <f>SUM('Monthly Breakdown'!AA45:AA46)</f>
        <v>0</v>
      </c>
      <c r="Q11" s="215">
        <f t="shared" si="6"/>
        <v>-6483.4197593266654</v>
      </c>
      <c r="R11" s="198"/>
      <c r="S11" s="198"/>
      <c r="T11" s="198">
        <f t="shared" si="7"/>
        <v>4402.7199999999993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SUM(E2:E11)</f>
        <v>172723.9295532667</v>
      </c>
      <c r="F16" s="205">
        <f>SUM(F2:F11)</f>
        <v>157752.37000000002</v>
      </c>
      <c r="G16" s="205">
        <f>SUM(G2:G11)</f>
        <v>-14971.559553266656</v>
      </c>
      <c r="H16" s="208">
        <f>((SUM(F16))-SUM(E16))/SUM(E16)</f>
        <v>-8.6679127738635467E-2</v>
      </c>
      <c r="I16" s="198"/>
      <c r="J16" s="209">
        <f>SUM(J2:J11)</f>
        <v>130000</v>
      </c>
      <c r="K16" s="209">
        <f>SUM(K2:K11)</f>
        <v>110037.26</v>
      </c>
      <c r="L16" s="209">
        <f>SUM(L2:L11)</f>
        <v>19962.739999999998</v>
      </c>
      <c r="M16" s="212">
        <f>((K16-SUM(J16))/SUM(J16))</f>
        <v>-0.1535595384615385</v>
      </c>
      <c r="N16" s="198"/>
      <c r="O16" s="213">
        <f>SUM(O2:O11)</f>
        <v>42723.929553266658</v>
      </c>
      <c r="P16" s="213">
        <f>SUM(P2:P11)</f>
        <v>40524.119999999995</v>
      </c>
      <c r="Q16" s="213">
        <f>SUM(Q2:Q11)</f>
        <v>-2199.8095532666584</v>
      </c>
      <c r="R16" s="218">
        <f>((P16-SUM(O16))/SUM(O16))</f>
        <v>-5.148893316388465E-2</v>
      </c>
      <c r="S16" s="198"/>
      <c r="T16" s="198">
        <f>F16-K16-P16</f>
        <v>7190.9900000000343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4226.66</v>
      </c>
      <c r="G28" s="232">
        <f t="shared" si="19"/>
        <v>973.34000000000015</v>
      </c>
      <c r="H28" s="233">
        <f t="shared" si="20"/>
        <v>-0.18718076923076926</v>
      </c>
      <c r="I28" s="198"/>
      <c r="J28" s="234">
        <f>SUM('Proposed Budget'!$D$5:$D$12)</f>
        <v>5800</v>
      </c>
      <c r="K28" s="235">
        <f>SUM('Monthly Breakdown'!Y5:Y12)</f>
        <v>5913.71</v>
      </c>
      <c r="L28" s="236">
        <f t="shared" si="21"/>
        <v>-113.71000000000004</v>
      </c>
      <c r="M28" s="237">
        <f t="shared" si="22"/>
        <v>1.9605172413793108E-2</v>
      </c>
      <c r="N28" s="198"/>
      <c r="O28" s="238">
        <f>SUM('Proposed Budget'!$D$33:$D$43)</f>
        <v>2000</v>
      </c>
      <c r="P28" s="239">
        <f>SUM('Monthly Breakdown'!Y33:Y43)</f>
        <v>2000</v>
      </c>
      <c r="Q28" s="240">
        <f t="shared" si="23"/>
        <v>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SUM(E20:E29)</f>
        <v>52000</v>
      </c>
      <c r="F34" s="230">
        <f>SUM(F20:F29)</f>
        <v>41962.16</v>
      </c>
      <c r="G34" s="230">
        <f>SUM(G20:G29)</f>
        <v>10037.839999999998</v>
      </c>
      <c r="H34" s="233">
        <f>((F34-SUM(E34)))/SUM(E34)</f>
        <v>-0.19303538461538455</v>
      </c>
      <c r="I34" s="198"/>
      <c r="J34" s="234">
        <f>SUM(J20:J29)</f>
        <v>58000</v>
      </c>
      <c r="K34" s="234">
        <f>SUM(K20:K29)</f>
        <v>50075.1</v>
      </c>
      <c r="L34" s="234">
        <f>SUM(L20:L29)</f>
        <v>7924.9</v>
      </c>
      <c r="M34" s="237">
        <f>((K34-SUM(J34))/SUM(J34))</f>
        <v>-0.13663620689655176</v>
      </c>
      <c r="N34" s="198"/>
      <c r="O34" s="238">
        <f t="shared" ref="O34:Q34" si="24">SUM(O20:O31)</f>
        <v>24000</v>
      </c>
      <c r="P34" s="238">
        <f t="shared" si="24"/>
        <v>18000</v>
      </c>
      <c r="Q34" s="238">
        <f t="shared" si="24"/>
        <v>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482"/>
  <sheetViews>
    <sheetView workbookViewId="0">
      <pane ySplit="4" topLeftCell="A5" activePane="bottomLeft" state="frozen"/>
      <selection pane="bottomLeft" activeCell="D24" sqref="D24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61" t="s">
        <v>261</v>
      </c>
      <c r="B1" s="559"/>
      <c r="C1" s="298" t="s">
        <v>268</v>
      </c>
      <c r="D1" s="299" t="s">
        <v>269</v>
      </c>
      <c r="E1" s="562" t="s">
        <v>270</v>
      </c>
      <c r="F1" s="559"/>
      <c r="G1" s="300">
        <f ca="1">(SUM(INDIRECT("g5:g5")))+J2+L2+N2+P2-R2+T2-G1685</f>
        <v>9976.4899999999925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63" t="s">
        <v>39</v>
      </c>
      <c r="R1" s="559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62" t="s">
        <v>39</v>
      </c>
      <c r="F2" s="559"/>
      <c r="G2" s="300">
        <f>R2</f>
        <v>80</v>
      </c>
      <c r="H2" s="301"/>
      <c r="I2" s="314" t="s">
        <v>275</v>
      </c>
      <c r="J2" s="303">
        <f>SUMIFS(E:E,I:I,"1")</f>
        <v>32.18</v>
      </c>
      <c r="K2" s="304" t="s">
        <v>276</v>
      </c>
      <c r="L2" s="305">
        <f>(SUMIFS(E:E,I:I,"2"))</f>
        <v>32.99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80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62" t="s">
        <v>280</v>
      </c>
      <c r="F3" s="559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335</v>
      </c>
      <c r="B5" s="330" t="s">
        <v>335</v>
      </c>
      <c r="C5" s="298">
        <v>46296</v>
      </c>
      <c r="D5" s="299" t="s">
        <v>460</v>
      </c>
      <c r="E5" s="522"/>
      <c r="F5" s="522">
        <v>200</v>
      </c>
      <c r="G5" s="333">
        <f t="shared" ref="G5:G36" si="0">G6-E5+F5</f>
        <v>9991.3199999999924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291</v>
      </c>
      <c r="B6" s="330">
        <v>41</v>
      </c>
      <c r="C6" s="298">
        <v>46296</v>
      </c>
      <c r="D6" s="299" t="s">
        <v>1078</v>
      </c>
      <c r="E6" s="522"/>
      <c r="F6" s="522">
        <v>800</v>
      </c>
      <c r="G6" s="333">
        <f t="shared" si="0"/>
        <v>9791.3199999999924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291</v>
      </c>
      <c r="B7" s="330">
        <v>39</v>
      </c>
      <c r="C7" s="298">
        <v>46296</v>
      </c>
      <c r="D7" s="299" t="s">
        <v>292</v>
      </c>
      <c r="E7" s="522"/>
      <c r="F7" s="522">
        <v>2765.54</v>
      </c>
      <c r="G7" s="333">
        <f t="shared" si="0"/>
        <v>8991.3199999999924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291</v>
      </c>
      <c r="B8" s="330">
        <v>40</v>
      </c>
      <c r="C8" s="298">
        <v>46296</v>
      </c>
      <c r="D8" s="299" t="s">
        <v>316</v>
      </c>
      <c r="E8" s="522"/>
      <c r="F8" s="522">
        <v>837.18</v>
      </c>
      <c r="G8" s="333">
        <f t="shared" si="0"/>
        <v>6225.7799999999916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286</v>
      </c>
      <c r="B9" s="330">
        <v>25</v>
      </c>
      <c r="C9" s="298">
        <v>46295</v>
      </c>
      <c r="D9" s="298" t="s">
        <v>204</v>
      </c>
      <c r="E9" s="331">
        <v>350</v>
      </c>
      <c r="F9" s="522"/>
      <c r="G9" s="333">
        <f t="shared" si="0"/>
        <v>5388.5999999999913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286</v>
      </c>
      <c r="B10" s="330">
        <v>26</v>
      </c>
      <c r="C10" s="298">
        <v>46295</v>
      </c>
      <c r="D10" s="298" t="s">
        <v>205</v>
      </c>
      <c r="E10" s="331">
        <v>320</v>
      </c>
      <c r="F10" s="522"/>
      <c r="G10" s="333">
        <f t="shared" si="0"/>
        <v>5738.5999999999913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286</v>
      </c>
      <c r="B11" s="330">
        <v>27</v>
      </c>
      <c r="C11" s="298">
        <v>46295</v>
      </c>
      <c r="D11" s="298" t="s">
        <v>206</v>
      </c>
      <c r="E11" s="331">
        <v>25</v>
      </c>
      <c r="F11" s="522"/>
      <c r="G11" s="333">
        <f t="shared" si="0"/>
        <v>6058.5999999999913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286</v>
      </c>
      <c r="B12" s="330">
        <v>28</v>
      </c>
      <c r="C12" s="298">
        <v>46295</v>
      </c>
      <c r="D12" s="298" t="s">
        <v>207</v>
      </c>
      <c r="E12" s="331">
        <v>25</v>
      </c>
      <c r="F12" s="522"/>
      <c r="G12" s="333">
        <f t="shared" si="0"/>
        <v>6083.5999999999913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286</v>
      </c>
      <c r="B13" s="330">
        <v>29</v>
      </c>
      <c r="C13" s="298">
        <v>46295</v>
      </c>
      <c r="D13" s="298" t="s">
        <v>208</v>
      </c>
      <c r="E13" s="331">
        <v>45</v>
      </c>
      <c r="F13" s="522"/>
      <c r="G13" s="333">
        <f t="shared" si="0"/>
        <v>6108.5999999999913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286</v>
      </c>
      <c r="B14" s="330">
        <v>30</v>
      </c>
      <c r="C14" s="298">
        <v>46295</v>
      </c>
      <c r="D14" s="298" t="s">
        <v>209</v>
      </c>
      <c r="E14" s="331">
        <v>400</v>
      </c>
      <c r="F14" s="522"/>
      <c r="G14" s="333">
        <f t="shared" si="0"/>
        <v>6153.5999999999913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286</v>
      </c>
      <c r="B15" s="330">
        <v>31</v>
      </c>
      <c r="C15" s="298">
        <v>46295</v>
      </c>
      <c r="D15" s="298" t="s">
        <v>210</v>
      </c>
      <c r="E15" s="331">
        <v>375</v>
      </c>
      <c r="F15" s="522"/>
      <c r="G15" s="333">
        <f t="shared" si="0"/>
        <v>6553.5999999999913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286</v>
      </c>
      <c r="B16" s="330">
        <v>32</v>
      </c>
      <c r="C16" s="298">
        <v>46295</v>
      </c>
      <c r="D16" s="298" t="s">
        <v>211</v>
      </c>
      <c r="E16" s="331">
        <v>100</v>
      </c>
      <c r="F16" s="522"/>
      <c r="G16" s="333">
        <f t="shared" si="0"/>
        <v>6928.5999999999913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286</v>
      </c>
      <c r="B17" s="330">
        <v>33</v>
      </c>
      <c r="C17" s="298">
        <v>46295</v>
      </c>
      <c r="D17" s="298" t="s">
        <v>212</v>
      </c>
      <c r="E17" s="331">
        <v>85</v>
      </c>
      <c r="F17" s="522"/>
      <c r="G17" s="333">
        <f t="shared" si="0"/>
        <v>7028.5999999999913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286</v>
      </c>
      <c r="B18" s="330">
        <v>34</v>
      </c>
      <c r="C18" s="298">
        <v>46295</v>
      </c>
      <c r="D18" s="298" t="s">
        <v>213</v>
      </c>
      <c r="E18" s="331">
        <v>230</v>
      </c>
      <c r="F18" s="522"/>
      <c r="G18" s="333">
        <f t="shared" si="0"/>
        <v>7113.5999999999913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286</v>
      </c>
      <c r="B19" s="330">
        <v>35</v>
      </c>
      <c r="C19" s="298">
        <v>46295</v>
      </c>
      <c r="D19" s="298" t="s">
        <v>214</v>
      </c>
      <c r="E19" s="331">
        <v>45</v>
      </c>
      <c r="F19" s="522"/>
      <c r="G19" s="333">
        <f t="shared" si="0"/>
        <v>7343.5999999999913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5</v>
      </c>
      <c r="C20" s="298">
        <v>46295</v>
      </c>
      <c r="D20" s="298" t="s">
        <v>1079</v>
      </c>
      <c r="E20" s="522">
        <v>32.99</v>
      </c>
      <c r="F20" s="522"/>
      <c r="G20" s="333">
        <f t="shared" si="0"/>
        <v>7388.5999999999913</v>
      </c>
      <c r="H20" s="334"/>
      <c r="I20" s="335">
        <v>2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294</v>
      </c>
      <c r="B21" s="330">
        <v>10</v>
      </c>
      <c r="C21" s="298">
        <v>46295</v>
      </c>
      <c r="D21" s="298" t="s">
        <v>176</v>
      </c>
      <c r="E21" s="522">
        <v>17.899999999999999</v>
      </c>
      <c r="F21" s="522"/>
      <c r="G21" s="333">
        <f t="shared" si="0"/>
        <v>7421.5899999999911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2</v>
      </c>
      <c r="C22" s="298">
        <v>46294</v>
      </c>
      <c r="D22" s="298" t="s">
        <v>334</v>
      </c>
      <c r="E22" s="522">
        <v>14.28</v>
      </c>
      <c r="F22" s="522"/>
      <c r="G22" s="333">
        <f t="shared" si="0"/>
        <v>7439.4899999999907</v>
      </c>
      <c r="H22" s="334"/>
      <c r="I22" s="335">
        <v>1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6</v>
      </c>
      <c r="C23" s="298">
        <v>46294</v>
      </c>
      <c r="D23" s="298" t="s">
        <v>300</v>
      </c>
      <c r="E23" s="522">
        <v>34.49</v>
      </c>
      <c r="F23" s="522"/>
      <c r="G23" s="333">
        <f t="shared" si="0"/>
        <v>7453.7699999999904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291</v>
      </c>
      <c r="B24" s="330">
        <v>38</v>
      </c>
      <c r="C24" s="298">
        <v>46294</v>
      </c>
      <c r="D24" s="299" t="s">
        <v>293</v>
      </c>
      <c r="E24" s="522"/>
      <c r="F24" s="522">
        <v>4719.97</v>
      </c>
      <c r="G24" s="333">
        <f t="shared" si="0"/>
        <v>7488.2599999999902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294</v>
      </c>
      <c r="B25" s="330">
        <v>20</v>
      </c>
      <c r="C25" s="298">
        <v>46294</v>
      </c>
      <c r="D25" s="299" t="s">
        <v>193</v>
      </c>
      <c r="E25" s="522">
        <v>600</v>
      </c>
      <c r="F25" s="522"/>
      <c r="G25" s="333">
        <f t="shared" si="0"/>
        <v>2768.28999999999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5</v>
      </c>
      <c r="C26" s="298">
        <v>46293</v>
      </c>
      <c r="D26" s="299" t="s">
        <v>1075</v>
      </c>
      <c r="E26" s="522">
        <v>785</v>
      </c>
      <c r="F26" s="522"/>
      <c r="G26" s="333">
        <f t="shared" si="0"/>
        <v>3368.28999999999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4</v>
      </c>
      <c r="C27" s="298">
        <v>46293</v>
      </c>
      <c r="D27" s="299" t="s">
        <v>310</v>
      </c>
      <c r="E27" s="522">
        <v>47.75</v>
      </c>
      <c r="F27" s="522"/>
      <c r="G27" s="333">
        <f t="shared" si="0"/>
        <v>4153.28999999999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4</v>
      </c>
      <c r="C28" s="298">
        <v>46293</v>
      </c>
      <c r="D28" s="299" t="s">
        <v>296</v>
      </c>
      <c r="E28" s="522">
        <v>91.28</v>
      </c>
      <c r="F28" s="522"/>
      <c r="G28" s="333">
        <f t="shared" si="0"/>
        <v>4201.03999999999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3</v>
      </c>
      <c r="C29" s="298">
        <v>46293</v>
      </c>
      <c r="D29" s="299" t="s">
        <v>296</v>
      </c>
      <c r="E29" s="522">
        <v>3.49</v>
      </c>
      <c r="F29" s="522"/>
      <c r="G29" s="333">
        <f t="shared" si="0"/>
        <v>4292.3199999999897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6</v>
      </c>
      <c r="C30" s="298">
        <v>46293</v>
      </c>
      <c r="D30" s="299" t="s">
        <v>1077</v>
      </c>
      <c r="E30" s="522">
        <v>260.32</v>
      </c>
      <c r="F30" s="522"/>
      <c r="G30" s="333">
        <f t="shared" si="0"/>
        <v>4295.8099999999895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3</v>
      </c>
      <c r="C31" s="298">
        <v>46292</v>
      </c>
      <c r="D31" s="299" t="s">
        <v>983</v>
      </c>
      <c r="E31" s="522">
        <v>9.35</v>
      </c>
      <c r="F31" s="522"/>
      <c r="G31" s="333">
        <f t="shared" si="0"/>
        <v>4556.1299999999892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8</v>
      </c>
      <c r="C32" s="298">
        <v>46291</v>
      </c>
      <c r="D32" s="299" t="s">
        <v>1074</v>
      </c>
      <c r="E32" s="522">
        <v>46.73</v>
      </c>
      <c r="F32" s="522"/>
      <c r="G32" s="333">
        <f t="shared" si="0"/>
        <v>4565.4799999999896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5</v>
      </c>
      <c r="C33" s="298">
        <v>46291</v>
      </c>
      <c r="D33" s="299" t="s">
        <v>429</v>
      </c>
      <c r="E33" s="522">
        <v>102.95</v>
      </c>
      <c r="F33" s="522"/>
      <c r="G33" s="333">
        <f t="shared" si="0"/>
        <v>4612.2099999999891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8</v>
      </c>
      <c r="C34" s="298">
        <v>46291</v>
      </c>
      <c r="D34" s="299" t="s">
        <v>319</v>
      </c>
      <c r="E34" s="522">
        <v>53.4</v>
      </c>
      <c r="F34" s="522"/>
      <c r="G34" s="333">
        <f t="shared" si="0"/>
        <v>4715.1599999999889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2</v>
      </c>
      <c r="C35" s="298">
        <v>46290</v>
      </c>
      <c r="D35" s="299" t="s">
        <v>326</v>
      </c>
      <c r="E35" s="522">
        <v>17.72</v>
      </c>
      <c r="F35" s="522"/>
      <c r="G35" s="333">
        <f t="shared" si="0"/>
        <v>4768.5599999999886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4</v>
      </c>
      <c r="C36" s="298">
        <v>46290</v>
      </c>
      <c r="D36" s="299" t="s">
        <v>296</v>
      </c>
      <c r="E36" s="522">
        <v>42.12</v>
      </c>
      <c r="F36" s="522"/>
      <c r="G36" s="333">
        <f t="shared" si="0"/>
        <v>4786.2799999999888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2</v>
      </c>
      <c r="C37" s="298">
        <v>46290</v>
      </c>
      <c r="D37" s="299" t="s">
        <v>296</v>
      </c>
      <c r="E37" s="522">
        <v>17.84</v>
      </c>
      <c r="F37" s="522"/>
      <c r="G37" s="333">
        <f t="shared" ref="G37:G81" si="1">G38-E37+F37</f>
        <v>4828.3999999999887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294</v>
      </c>
      <c r="B38" s="330">
        <v>12</v>
      </c>
      <c r="C38" s="298">
        <v>46290</v>
      </c>
      <c r="D38" s="299" t="s">
        <v>314</v>
      </c>
      <c r="E38" s="522">
        <v>204.48</v>
      </c>
      <c r="F38" s="522"/>
      <c r="G38" s="333">
        <f t="shared" si="1"/>
        <v>4846.2399999999889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3</v>
      </c>
      <c r="C39" s="298">
        <v>46290</v>
      </c>
      <c r="D39" s="299" t="s">
        <v>1040</v>
      </c>
      <c r="E39" s="522">
        <v>6</v>
      </c>
      <c r="F39" s="522"/>
      <c r="G39" s="333">
        <f t="shared" si="1"/>
        <v>5050.7199999999884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2</v>
      </c>
      <c r="C40" s="298">
        <v>46290</v>
      </c>
      <c r="D40" s="299" t="s">
        <v>371</v>
      </c>
      <c r="E40" s="522">
        <v>18.16</v>
      </c>
      <c r="F40" s="522"/>
      <c r="G40" s="333">
        <f t="shared" si="1"/>
        <v>5056.7199999999884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5</v>
      </c>
      <c r="C41" s="298">
        <v>46290</v>
      </c>
      <c r="D41" s="299" t="s">
        <v>1040</v>
      </c>
      <c r="E41" s="522">
        <v>28.83</v>
      </c>
      <c r="F41" s="522"/>
      <c r="G41" s="333">
        <f t="shared" si="1"/>
        <v>5074.8799999999883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3</v>
      </c>
      <c r="C42" s="298">
        <v>46289</v>
      </c>
      <c r="D42" s="299" t="s">
        <v>1068</v>
      </c>
      <c r="E42" s="522">
        <v>-33.75</v>
      </c>
      <c r="F42" s="522"/>
      <c r="G42" s="333">
        <f t="shared" si="1"/>
        <v>5103.7099999999882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2</v>
      </c>
      <c r="C43" s="298">
        <v>46289</v>
      </c>
      <c r="D43" s="299" t="s">
        <v>358</v>
      </c>
      <c r="E43" s="522">
        <v>18.760000000000002</v>
      </c>
      <c r="F43" s="522"/>
      <c r="G43" s="333">
        <f t="shared" si="1"/>
        <v>5069.9599999999882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6</v>
      </c>
      <c r="C44" s="298">
        <v>46289</v>
      </c>
      <c r="D44" s="299" t="s">
        <v>1071</v>
      </c>
      <c r="E44" s="522">
        <v>40.450000000000003</v>
      </c>
      <c r="F44" s="522"/>
      <c r="G44" s="333">
        <f t="shared" si="1"/>
        <v>5088.7199999999884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6</v>
      </c>
      <c r="C45" s="298">
        <v>46288</v>
      </c>
      <c r="D45" s="299" t="s">
        <v>1069</v>
      </c>
      <c r="E45" s="522">
        <v>25</v>
      </c>
      <c r="F45" s="522"/>
      <c r="G45" s="333">
        <f t="shared" si="1"/>
        <v>5129.1699999999882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2</v>
      </c>
      <c r="C46" s="298">
        <v>46288</v>
      </c>
      <c r="D46" s="299" t="s">
        <v>364</v>
      </c>
      <c r="E46" s="522">
        <v>28.46</v>
      </c>
      <c r="F46" s="522"/>
      <c r="G46" s="333">
        <f t="shared" si="1"/>
        <v>5154.1699999999882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294</v>
      </c>
      <c r="B47" s="330">
        <v>42</v>
      </c>
      <c r="C47" s="298">
        <v>46288</v>
      </c>
      <c r="D47" s="299" t="s">
        <v>200</v>
      </c>
      <c r="E47" s="522">
        <v>59</v>
      </c>
      <c r="F47" s="522"/>
      <c r="G47" s="333">
        <f t="shared" si="1"/>
        <v>5182.6299999999883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294</v>
      </c>
      <c r="B48" s="330">
        <v>43</v>
      </c>
      <c r="C48" s="298">
        <v>46288</v>
      </c>
      <c r="D48" s="299" t="s">
        <v>201</v>
      </c>
      <c r="E48" s="522">
        <v>42.84</v>
      </c>
      <c r="F48" s="522"/>
      <c r="G48" s="333">
        <f t="shared" si="1"/>
        <v>5241.6299999999883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8</v>
      </c>
      <c r="C49" s="298">
        <v>46288</v>
      </c>
      <c r="D49" s="299" t="s">
        <v>1072</v>
      </c>
      <c r="E49" s="522">
        <v>38.25</v>
      </c>
      <c r="F49" s="522"/>
      <c r="G49" s="333">
        <f t="shared" si="1"/>
        <v>5284.4699999999884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2</v>
      </c>
      <c r="C50" s="298">
        <v>46288</v>
      </c>
      <c r="D50" s="299" t="s">
        <v>308</v>
      </c>
      <c r="E50" s="522">
        <v>117.74</v>
      </c>
      <c r="F50" s="522"/>
      <c r="G50" s="333">
        <f t="shared" si="1"/>
        <v>5322.7199999999884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3</v>
      </c>
      <c r="C51" s="298">
        <v>46287</v>
      </c>
      <c r="D51" s="299" t="s">
        <v>1070</v>
      </c>
      <c r="E51" s="522">
        <v>58</v>
      </c>
      <c r="F51" s="522"/>
      <c r="G51" s="333">
        <f t="shared" si="1"/>
        <v>5440.4599999999882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6</v>
      </c>
      <c r="C52" s="298">
        <v>46287</v>
      </c>
      <c r="D52" s="299" t="s">
        <v>1073</v>
      </c>
      <c r="E52" s="522">
        <v>50</v>
      </c>
      <c r="F52" s="522"/>
      <c r="G52" s="333">
        <f t="shared" si="1"/>
        <v>5498.4599999999882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2</v>
      </c>
      <c r="C53" s="298">
        <v>46287</v>
      </c>
      <c r="D53" s="299" t="s">
        <v>427</v>
      </c>
      <c r="E53" s="522">
        <v>-12</v>
      </c>
      <c r="F53" s="522"/>
      <c r="G53" s="333">
        <f t="shared" si="1"/>
        <v>5548.4599999999882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1</v>
      </c>
      <c r="C54" s="298">
        <v>46287</v>
      </c>
      <c r="D54" s="299" t="s">
        <v>306</v>
      </c>
      <c r="E54" s="522">
        <v>58.63</v>
      </c>
      <c r="F54" s="522"/>
      <c r="G54" s="333">
        <f t="shared" si="1"/>
        <v>5536.4599999999882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294</v>
      </c>
      <c r="B55" s="330">
        <v>24</v>
      </c>
      <c r="C55" s="298">
        <v>46287</v>
      </c>
      <c r="D55" s="299" t="s">
        <v>860</v>
      </c>
      <c r="E55" s="522">
        <v>88.17</v>
      </c>
      <c r="F55" s="522"/>
      <c r="G55" s="333">
        <f t="shared" si="1"/>
        <v>5595.0899999999883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2</v>
      </c>
      <c r="C56" s="298">
        <v>46287</v>
      </c>
      <c r="D56" s="299" t="s">
        <v>296</v>
      </c>
      <c r="E56" s="522">
        <v>11.71</v>
      </c>
      <c r="F56" s="522"/>
      <c r="G56" s="333">
        <f t="shared" si="1"/>
        <v>5683.2599999999884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4</v>
      </c>
      <c r="C57" s="298">
        <v>46287</v>
      </c>
      <c r="D57" s="299" t="s">
        <v>296</v>
      </c>
      <c r="E57" s="522">
        <v>46.45</v>
      </c>
      <c r="F57" s="522"/>
      <c r="G57" s="333">
        <f t="shared" si="1"/>
        <v>5694.9699999999884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7</v>
      </c>
      <c r="C58" s="298">
        <v>46287</v>
      </c>
      <c r="D58" s="299" t="s">
        <v>320</v>
      </c>
      <c r="E58" s="522">
        <v>20.75</v>
      </c>
      <c r="F58" s="522"/>
      <c r="G58" s="333">
        <f t="shared" si="1"/>
        <v>5741.4199999999882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8</v>
      </c>
      <c r="C59" s="298">
        <v>46287</v>
      </c>
      <c r="D59" s="299" t="s">
        <v>308</v>
      </c>
      <c r="E59" s="522">
        <v>71.75</v>
      </c>
      <c r="F59" s="522"/>
      <c r="G59" s="333">
        <f t="shared" si="1"/>
        <v>5762.1699999999882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6</v>
      </c>
      <c r="C60" s="298">
        <v>46286</v>
      </c>
      <c r="D60" s="299" t="s">
        <v>300</v>
      </c>
      <c r="E60" s="522">
        <v>16.14</v>
      </c>
      <c r="F60" s="522"/>
      <c r="G60" s="333">
        <f t="shared" si="1"/>
        <v>5833.9199999999882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6</v>
      </c>
      <c r="C61" s="298">
        <v>46286</v>
      </c>
      <c r="D61" s="299" t="s">
        <v>300</v>
      </c>
      <c r="E61" s="522">
        <v>32.97</v>
      </c>
      <c r="F61" s="522"/>
      <c r="G61" s="333">
        <f t="shared" si="1"/>
        <v>5850.0599999999886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294</v>
      </c>
      <c r="B62" s="330">
        <v>22</v>
      </c>
      <c r="C62" s="298">
        <v>46286</v>
      </c>
      <c r="D62" s="299" t="s">
        <v>323</v>
      </c>
      <c r="E62" s="522">
        <v>23.42</v>
      </c>
      <c r="F62" s="522"/>
      <c r="G62" s="333">
        <f t="shared" si="1"/>
        <v>5883.0299999999888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3</v>
      </c>
      <c r="C63" s="298">
        <v>46286</v>
      </c>
      <c r="D63" s="299" t="s">
        <v>310</v>
      </c>
      <c r="E63" s="522">
        <v>5.86</v>
      </c>
      <c r="F63" s="522"/>
      <c r="G63" s="333">
        <f t="shared" si="1"/>
        <v>5906.4499999999889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4</v>
      </c>
      <c r="C64" s="298">
        <v>46286</v>
      </c>
      <c r="D64" s="299" t="s">
        <v>310</v>
      </c>
      <c r="E64" s="522">
        <v>51.5</v>
      </c>
      <c r="F64" s="522"/>
      <c r="G64" s="333">
        <f t="shared" si="1"/>
        <v>5912.3099999999886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6</v>
      </c>
      <c r="C65" s="298">
        <v>46286</v>
      </c>
      <c r="D65" s="299" t="s">
        <v>831</v>
      </c>
      <c r="E65" s="522">
        <v>25</v>
      </c>
      <c r="F65" s="522"/>
      <c r="G65" s="333">
        <f t="shared" si="1"/>
        <v>5963.8099999999886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1</v>
      </c>
      <c r="C66" s="298">
        <v>46285</v>
      </c>
      <c r="D66" s="299" t="s">
        <v>311</v>
      </c>
      <c r="E66" s="522">
        <v>187.63</v>
      </c>
      <c r="F66" s="522"/>
      <c r="G66" s="333">
        <f t="shared" si="1"/>
        <v>5988.8099999999886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2</v>
      </c>
      <c r="C67" s="298">
        <v>46285</v>
      </c>
      <c r="D67" s="299" t="s">
        <v>334</v>
      </c>
      <c r="E67" s="522">
        <v>20.38</v>
      </c>
      <c r="F67" s="522"/>
      <c r="G67" s="333">
        <f t="shared" si="1"/>
        <v>6176.4399999999887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2</v>
      </c>
      <c r="C68" s="298">
        <v>46285</v>
      </c>
      <c r="D68" s="299" t="s">
        <v>358</v>
      </c>
      <c r="E68" s="522">
        <v>10.050000000000001</v>
      </c>
      <c r="F68" s="522"/>
      <c r="G68" s="333">
        <f t="shared" si="1"/>
        <v>6196.8199999999888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6</v>
      </c>
      <c r="C69" s="298">
        <v>46285</v>
      </c>
      <c r="D69" s="299" t="s">
        <v>300</v>
      </c>
      <c r="E69" s="522">
        <v>10.64</v>
      </c>
      <c r="F69" s="522"/>
      <c r="G69" s="333">
        <f t="shared" si="1"/>
        <v>6206.869999999989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2</v>
      </c>
      <c r="C70" s="298">
        <v>46284</v>
      </c>
      <c r="D70" s="299" t="s">
        <v>984</v>
      </c>
      <c r="E70" s="522">
        <v>64.599999999999994</v>
      </c>
      <c r="F70" s="522"/>
      <c r="G70" s="333">
        <f t="shared" si="1"/>
        <v>6217.5099999999893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3</v>
      </c>
      <c r="C71" s="298">
        <v>46284</v>
      </c>
      <c r="D71" s="299" t="s">
        <v>334</v>
      </c>
      <c r="E71" s="522">
        <v>9.1300000000000008</v>
      </c>
      <c r="F71" s="522"/>
      <c r="G71" s="333">
        <f t="shared" si="1"/>
        <v>6282.1099999999897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4</v>
      </c>
      <c r="C72" s="298">
        <v>46284</v>
      </c>
      <c r="D72" s="299" t="s">
        <v>334</v>
      </c>
      <c r="E72" s="522">
        <v>93.73</v>
      </c>
      <c r="F72" s="522"/>
      <c r="G72" s="333">
        <f t="shared" si="1"/>
        <v>6291.2399999999898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294</v>
      </c>
      <c r="B73" s="330">
        <v>22</v>
      </c>
      <c r="C73" s="298">
        <v>46284</v>
      </c>
      <c r="D73" s="299" t="s">
        <v>328</v>
      </c>
      <c r="E73" s="522">
        <v>7.46</v>
      </c>
      <c r="F73" s="522"/>
      <c r="G73" s="333">
        <f t="shared" si="1"/>
        <v>6384.9699999999893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5</v>
      </c>
      <c r="C74" s="298">
        <v>46283</v>
      </c>
      <c r="D74" s="299" t="s">
        <v>1067</v>
      </c>
      <c r="E74" s="522">
        <v>22.66</v>
      </c>
      <c r="F74" s="522"/>
      <c r="G74" s="333">
        <f t="shared" si="1"/>
        <v>6392.4299999999894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6</v>
      </c>
      <c r="C75" s="298">
        <v>46283</v>
      </c>
      <c r="D75" s="299" t="s">
        <v>1066</v>
      </c>
      <c r="E75" s="522">
        <v>20</v>
      </c>
      <c r="F75" s="522"/>
      <c r="G75" s="333">
        <f t="shared" si="1"/>
        <v>6415.0899999999892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8</v>
      </c>
      <c r="C76" s="298">
        <v>46283</v>
      </c>
      <c r="D76" s="299" t="s">
        <v>319</v>
      </c>
      <c r="E76" s="522">
        <v>7.33</v>
      </c>
      <c r="F76" s="522"/>
      <c r="G76" s="333">
        <f t="shared" si="1"/>
        <v>6435.0899999999892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294</v>
      </c>
      <c r="B77" s="330">
        <v>22</v>
      </c>
      <c r="C77" s="298">
        <v>46283</v>
      </c>
      <c r="D77" s="299" t="s">
        <v>930</v>
      </c>
      <c r="E77" s="522">
        <v>13.84</v>
      </c>
      <c r="F77" s="522"/>
      <c r="G77" s="333">
        <f t="shared" si="1"/>
        <v>6442.4199999999892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6</v>
      </c>
      <c r="C78" s="298">
        <v>46283</v>
      </c>
      <c r="D78" s="299" t="s">
        <v>1064</v>
      </c>
      <c r="E78" s="522">
        <v>9</v>
      </c>
      <c r="F78" s="522"/>
      <c r="G78" s="333">
        <f t="shared" si="1"/>
        <v>6456.2599999999893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294</v>
      </c>
      <c r="B79" s="330">
        <v>22</v>
      </c>
      <c r="C79" s="298">
        <v>46283</v>
      </c>
      <c r="D79" s="299" t="s">
        <v>835</v>
      </c>
      <c r="E79" s="522">
        <v>10.64</v>
      </c>
      <c r="F79" s="522"/>
      <c r="G79" s="333">
        <f t="shared" si="1"/>
        <v>6465.2599999999893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5</v>
      </c>
      <c r="C80" s="298">
        <v>46283</v>
      </c>
      <c r="D80" s="299" t="s">
        <v>1065</v>
      </c>
      <c r="E80" s="522">
        <v>37.99</v>
      </c>
      <c r="F80" s="522"/>
      <c r="G80" s="333">
        <f t="shared" si="1"/>
        <v>6475.8999999999896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294</v>
      </c>
      <c r="B81" s="330">
        <v>21</v>
      </c>
      <c r="C81" s="298">
        <v>46282</v>
      </c>
      <c r="D81" s="299" t="s">
        <v>194</v>
      </c>
      <c r="E81" s="522">
        <v>81</v>
      </c>
      <c r="F81" s="522"/>
      <c r="G81" s="333">
        <f t="shared" si="1"/>
        <v>6513.8899999999894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294</v>
      </c>
      <c r="B82" s="330">
        <v>17</v>
      </c>
      <c r="C82" s="298">
        <v>46282</v>
      </c>
      <c r="D82" s="299" t="s">
        <v>188</v>
      </c>
      <c r="E82" s="522">
        <v>42.65</v>
      </c>
      <c r="F82" s="522"/>
      <c r="G82" s="333">
        <f t="shared" ref="G82:G95" si="2">G83-E82+F82</f>
        <v>6594.8899999999894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294</v>
      </c>
      <c r="B83" s="330">
        <v>23</v>
      </c>
      <c r="C83" s="298">
        <v>46282</v>
      </c>
      <c r="D83" s="299" t="s">
        <v>63</v>
      </c>
      <c r="E83" s="522">
        <v>529.46</v>
      </c>
      <c r="F83" s="522"/>
      <c r="G83" s="333">
        <f t="shared" si="2"/>
        <v>6637.539999999989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294</v>
      </c>
      <c r="B84" s="330">
        <v>43</v>
      </c>
      <c r="C84" s="298">
        <v>46282</v>
      </c>
      <c r="D84" s="299" t="s">
        <v>333</v>
      </c>
      <c r="E84" s="522">
        <v>22.35</v>
      </c>
      <c r="F84" s="522"/>
      <c r="G84" s="333">
        <f t="shared" si="2"/>
        <v>7166.9999999999891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294</v>
      </c>
      <c r="B85" s="330">
        <v>42</v>
      </c>
      <c r="C85" s="298">
        <v>46282</v>
      </c>
      <c r="D85" s="299" t="s">
        <v>333</v>
      </c>
      <c r="E85" s="522">
        <v>52.15</v>
      </c>
      <c r="F85" s="522"/>
      <c r="G85" s="333">
        <f t="shared" si="2"/>
        <v>7189.3499999999894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3</v>
      </c>
      <c r="C86" s="298">
        <v>46282</v>
      </c>
      <c r="D86" s="299" t="s">
        <v>334</v>
      </c>
      <c r="E86" s="522">
        <v>5.33</v>
      </c>
      <c r="F86" s="522"/>
      <c r="G86" s="333">
        <f t="shared" si="2"/>
        <v>7241.4999999999891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2</v>
      </c>
      <c r="C87" s="298">
        <v>46282</v>
      </c>
      <c r="D87" s="299" t="s">
        <v>358</v>
      </c>
      <c r="E87" s="522">
        <v>18.03</v>
      </c>
      <c r="F87" s="522"/>
      <c r="G87" s="333">
        <f t="shared" si="2"/>
        <v>7246.829999999989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291</v>
      </c>
      <c r="B88" s="330">
        <v>39</v>
      </c>
      <c r="C88" s="298">
        <v>46281</v>
      </c>
      <c r="D88" s="299" t="s">
        <v>292</v>
      </c>
      <c r="E88" s="522"/>
      <c r="F88" s="522">
        <v>2765.54</v>
      </c>
      <c r="G88" s="333">
        <f t="shared" si="2"/>
        <v>7264.8599999999888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294</v>
      </c>
      <c r="B89" s="330">
        <v>11</v>
      </c>
      <c r="C89" s="298">
        <v>46281</v>
      </c>
      <c r="D89" s="299" t="s">
        <v>178</v>
      </c>
      <c r="E89" s="522">
        <v>256.83999999999997</v>
      </c>
      <c r="F89" s="522"/>
      <c r="G89" s="333">
        <f t="shared" si="2"/>
        <v>4499.3199999999888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5</v>
      </c>
      <c r="C90" s="298">
        <v>46281</v>
      </c>
      <c r="D90" s="299" t="s">
        <v>429</v>
      </c>
      <c r="E90" s="522">
        <v>102.95</v>
      </c>
      <c r="F90" s="522"/>
      <c r="G90" s="333">
        <f t="shared" si="2"/>
        <v>4756.1599999999889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291</v>
      </c>
      <c r="B91" s="330">
        <v>38</v>
      </c>
      <c r="C91" s="298">
        <v>46280</v>
      </c>
      <c r="D91" s="299" t="s">
        <v>293</v>
      </c>
      <c r="E91" s="522"/>
      <c r="F91" s="522">
        <v>4729.34</v>
      </c>
      <c r="G91" s="333">
        <f t="shared" si="2"/>
        <v>4859.1099999999888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294</v>
      </c>
      <c r="B92" s="330">
        <v>22</v>
      </c>
      <c r="C92" s="298">
        <v>46280</v>
      </c>
      <c r="D92" s="299" t="s">
        <v>998</v>
      </c>
      <c r="E92" s="522">
        <v>10.64</v>
      </c>
      <c r="F92" s="522"/>
      <c r="G92" s="333">
        <f t="shared" si="2"/>
        <v>129.76999999998878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8</v>
      </c>
      <c r="C93" s="298">
        <v>46280</v>
      </c>
      <c r="D93" s="299" t="s">
        <v>319</v>
      </c>
      <c r="E93" s="522">
        <v>3.18</v>
      </c>
      <c r="F93" s="522"/>
      <c r="G93" s="333">
        <f t="shared" si="2"/>
        <v>140.4099999999888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294</v>
      </c>
      <c r="B94" s="330">
        <v>22</v>
      </c>
      <c r="C94" s="298">
        <v>46280</v>
      </c>
      <c r="D94" s="299" t="s">
        <v>1063</v>
      </c>
      <c r="E94" s="522">
        <v>12.78</v>
      </c>
      <c r="F94" s="522"/>
      <c r="G94" s="333">
        <f t="shared" si="2"/>
        <v>143.58999999998881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4</v>
      </c>
      <c r="C95" s="298">
        <v>46279</v>
      </c>
      <c r="D95" s="299" t="s">
        <v>295</v>
      </c>
      <c r="E95" s="522">
        <v>39.200000000000003</v>
      </c>
      <c r="F95" s="522"/>
      <c r="G95" s="333">
        <f t="shared" si="2"/>
        <v>156.36999999998881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2</v>
      </c>
      <c r="C96" s="298">
        <v>46279</v>
      </c>
      <c r="D96" s="299" t="s">
        <v>301</v>
      </c>
      <c r="E96" s="522">
        <v>18.850000000000001</v>
      </c>
      <c r="F96" s="522"/>
      <c r="G96" s="333">
        <f t="shared" ref="G96:G124" si="3">G97-E96+F96</f>
        <v>195.56999999998882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294</v>
      </c>
      <c r="B97" s="330">
        <v>19</v>
      </c>
      <c r="C97" s="298">
        <v>46279</v>
      </c>
      <c r="D97" s="299" t="s">
        <v>191</v>
      </c>
      <c r="E97" s="522">
        <v>200</v>
      </c>
      <c r="F97" s="522"/>
      <c r="G97" s="333">
        <f t="shared" si="3"/>
        <v>214.41999999998882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2</v>
      </c>
      <c r="C98" s="298">
        <v>46278</v>
      </c>
      <c r="D98" s="299" t="s">
        <v>353</v>
      </c>
      <c r="E98" s="522">
        <v>20.98</v>
      </c>
      <c r="F98" s="522"/>
      <c r="G98" s="333">
        <f t="shared" si="3"/>
        <v>414.41999999998882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294</v>
      </c>
      <c r="B99" s="330">
        <v>22</v>
      </c>
      <c r="C99" s="298">
        <v>46278</v>
      </c>
      <c r="D99" s="299" t="s">
        <v>1061</v>
      </c>
      <c r="E99" s="522">
        <v>19.14</v>
      </c>
      <c r="F99" s="522"/>
      <c r="G99" s="333">
        <f t="shared" si="3"/>
        <v>435.39999999998884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2</v>
      </c>
      <c r="C100" s="298">
        <v>46278</v>
      </c>
      <c r="D100" s="299" t="s">
        <v>1062</v>
      </c>
      <c r="E100" s="522">
        <v>142.21</v>
      </c>
      <c r="F100" s="522"/>
      <c r="G100" s="333">
        <f t="shared" si="3"/>
        <v>454.53999999998882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3</v>
      </c>
      <c r="C101" s="298">
        <v>46277</v>
      </c>
      <c r="D101" s="299" t="s">
        <v>1058</v>
      </c>
      <c r="E101" s="522">
        <v>10.44</v>
      </c>
      <c r="F101" s="522"/>
      <c r="G101" s="333">
        <f t="shared" si="3"/>
        <v>596.74999999998886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8</v>
      </c>
      <c r="C102" s="298">
        <v>46277</v>
      </c>
      <c r="D102" s="299" t="s">
        <v>1059</v>
      </c>
      <c r="E102" s="522">
        <v>23.4</v>
      </c>
      <c r="F102" s="522"/>
      <c r="G102" s="333">
        <f t="shared" si="3"/>
        <v>607.18999999998891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3</v>
      </c>
      <c r="C103" s="298">
        <v>46277</v>
      </c>
      <c r="D103" s="299" t="s">
        <v>983</v>
      </c>
      <c r="E103" s="522">
        <v>3.82</v>
      </c>
      <c r="F103" s="522"/>
      <c r="G103" s="333">
        <f t="shared" si="3"/>
        <v>630.58999999998889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5</v>
      </c>
      <c r="C104" s="298">
        <v>46276</v>
      </c>
      <c r="D104" s="299" t="s">
        <v>484</v>
      </c>
      <c r="E104" s="522">
        <v>59.07</v>
      </c>
      <c r="F104" s="522"/>
      <c r="G104" s="333">
        <f t="shared" si="3"/>
        <v>634.40999999998894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8</v>
      </c>
      <c r="C105" s="298">
        <v>46276</v>
      </c>
      <c r="D105" s="299" t="s">
        <v>1060</v>
      </c>
      <c r="E105" s="522">
        <v>63.86</v>
      </c>
      <c r="F105" s="522"/>
      <c r="G105" s="333">
        <f t="shared" si="3"/>
        <v>693.47999999998899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2</v>
      </c>
      <c r="C106" s="298">
        <v>46276</v>
      </c>
      <c r="D106" s="299" t="s">
        <v>461</v>
      </c>
      <c r="E106" s="522">
        <v>19.98</v>
      </c>
      <c r="F106" s="522"/>
      <c r="G106" s="333">
        <f t="shared" si="3"/>
        <v>757.339999999989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294</v>
      </c>
      <c r="B107" s="330">
        <v>22</v>
      </c>
      <c r="C107" s="298">
        <v>46276</v>
      </c>
      <c r="D107" s="299" t="s">
        <v>352</v>
      </c>
      <c r="E107" s="522">
        <v>21.29</v>
      </c>
      <c r="F107" s="522"/>
      <c r="G107" s="333">
        <f t="shared" si="3"/>
        <v>777.31999999998902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2</v>
      </c>
      <c r="C108" s="298">
        <v>46276</v>
      </c>
      <c r="D108" s="299" t="s">
        <v>358</v>
      </c>
      <c r="E108" s="522">
        <v>16.98</v>
      </c>
      <c r="F108" s="522"/>
      <c r="G108" s="333">
        <f t="shared" si="3"/>
        <v>798.60999999998899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1</v>
      </c>
      <c r="C109" s="298">
        <v>46276</v>
      </c>
      <c r="D109" s="299" t="s">
        <v>306</v>
      </c>
      <c r="E109" s="522">
        <v>14.99</v>
      </c>
      <c r="F109" s="522"/>
      <c r="G109" s="333">
        <f t="shared" si="3"/>
        <v>815.589999999989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1</v>
      </c>
      <c r="C110" s="298">
        <v>46276</v>
      </c>
      <c r="D110" s="299" t="s">
        <v>306</v>
      </c>
      <c r="E110" s="522">
        <v>140.31</v>
      </c>
      <c r="F110" s="522"/>
      <c r="G110" s="333">
        <f t="shared" si="3"/>
        <v>830.57999999998901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6</v>
      </c>
      <c r="C111" s="298">
        <v>46276</v>
      </c>
      <c r="D111" s="299" t="s">
        <v>412</v>
      </c>
      <c r="E111" s="522">
        <v>-3.4</v>
      </c>
      <c r="F111" s="522"/>
      <c r="G111" s="333">
        <f t="shared" si="3"/>
        <v>970.88999999998896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6</v>
      </c>
      <c r="C112" s="298">
        <v>46276</v>
      </c>
      <c r="D112" s="299" t="s">
        <v>907</v>
      </c>
      <c r="E112" s="522">
        <v>-0.06</v>
      </c>
      <c r="F112" s="522"/>
      <c r="G112" s="333">
        <f t="shared" si="3"/>
        <v>967.48999999998898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2</v>
      </c>
      <c r="C113" s="298">
        <v>46276</v>
      </c>
      <c r="D113" s="299" t="s">
        <v>1030</v>
      </c>
      <c r="E113" s="522">
        <v>25</v>
      </c>
      <c r="F113" s="522"/>
      <c r="G113" s="333">
        <f t="shared" si="3"/>
        <v>967.42999999998904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335</v>
      </c>
      <c r="B114" s="330" t="s">
        <v>335</v>
      </c>
      <c r="C114" s="298">
        <v>46276</v>
      </c>
      <c r="D114" s="299" t="s">
        <v>336</v>
      </c>
      <c r="E114" s="522">
        <v>62.37</v>
      </c>
      <c r="F114" s="522"/>
      <c r="G114" s="333">
        <f t="shared" si="3"/>
        <v>992.42999999998904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294</v>
      </c>
      <c r="B115" s="330">
        <v>15</v>
      </c>
      <c r="C115" s="298">
        <v>46276</v>
      </c>
      <c r="D115" s="299" t="s">
        <v>185</v>
      </c>
      <c r="E115" s="522">
        <v>63.69</v>
      </c>
      <c r="F115" s="522"/>
      <c r="G115" s="333">
        <f t="shared" si="3"/>
        <v>1054.799999999989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2</v>
      </c>
      <c r="C116" s="298">
        <v>46275</v>
      </c>
      <c r="D116" s="299" t="s">
        <v>358</v>
      </c>
      <c r="E116" s="522">
        <v>6.28</v>
      </c>
      <c r="F116" s="522"/>
      <c r="G116" s="333">
        <f t="shared" si="3"/>
        <v>1118.4899999999891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2</v>
      </c>
      <c r="C117" s="298">
        <v>46275</v>
      </c>
      <c r="D117" s="299" t="s">
        <v>386</v>
      </c>
      <c r="E117" s="522">
        <v>15.75</v>
      </c>
      <c r="F117" s="522"/>
      <c r="G117" s="333">
        <f t="shared" si="3"/>
        <v>1124.7699999999891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2</v>
      </c>
      <c r="C118" s="298">
        <v>46275</v>
      </c>
      <c r="D118" s="299" t="s">
        <v>318</v>
      </c>
      <c r="E118" s="522">
        <v>20.440000000000001</v>
      </c>
      <c r="F118" s="522"/>
      <c r="G118" s="333">
        <f t="shared" si="3"/>
        <v>1140.5199999999891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4</v>
      </c>
      <c r="C119" s="298">
        <v>46275</v>
      </c>
      <c r="D119" s="299" t="s">
        <v>329</v>
      </c>
      <c r="E119" s="522">
        <v>28.67</v>
      </c>
      <c r="F119" s="522"/>
      <c r="G119" s="333">
        <f t="shared" si="3"/>
        <v>1160.9599999999891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5</v>
      </c>
      <c r="C120" s="298">
        <v>46275</v>
      </c>
      <c r="D120" s="299" t="s">
        <v>1048</v>
      </c>
      <c r="E120" s="522">
        <v>100</v>
      </c>
      <c r="F120" s="522"/>
      <c r="G120" s="333">
        <f t="shared" si="3"/>
        <v>1189.6299999999892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6</v>
      </c>
      <c r="C121" s="298">
        <v>46275</v>
      </c>
      <c r="D121" s="299" t="s">
        <v>1048</v>
      </c>
      <c r="E121" s="522">
        <v>100</v>
      </c>
      <c r="F121" s="522"/>
      <c r="G121" s="333">
        <f t="shared" si="3"/>
        <v>1289.6299999999892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6</v>
      </c>
      <c r="C122" s="298">
        <v>46275</v>
      </c>
      <c r="D122" s="299" t="s">
        <v>429</v>
      </c>
      <c r="E122" s="522">
        <v>103.4</v>
      </c>
      <c r="F122" s="522"/>
      <c r="G122" s="333">
        <f t="shared" si="3"/>
        <v>1389.6299999999892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6</v>
      </c>
      <c r="C123" s="298">
        <v>46274</v>
      </c>
      <c r="D123" s="299" t="s">
        <v>1049</v>
      </c>
      <c r="E123" s="522">
        <v>50</v>
      </c>
      <c r="F123" s="522"/>
      <c r="G123" s="333">
        <f t="shared" si="3"/>
        <v>1493.0299999999893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5</v>
      </c>
      <c r="C124" s="298">
        <v>46274</v>
      </c>
      <c r="D124" s="299" t="s">
        <v>854</v>
      </c>
      <c r="E124" s="522">
        <v>10.68</v>
      </c>
      <c r="F124" s="522"/>
      <c r="G124" s="333">
        <f t="shared" si="3"/>
        <v>1543.0299999999893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5</v>
      </c>
      <c r="C125" s="298">
        <v>46274</v>
      </c>
      <c r="D125" s="299" t="s">
        <v>1050</v>
      </c>
      <c r="E125" s="522">
        <v>31.5</v>
      </c>
      <c r="F125" s="522"/>
      <c r="G125" s="333">
        <f t="shared" ref="G125:G127" si="4">G126-E125+F125</f>
        <v>1553.7099999999893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294</v>
      </c>
      <c r="B126" s="330">
        <v>22</v>
      </c>
      <c r="C126" s="298">
        <v>46274</v>
      </c>
      <c r="D126" s="299" t="s">
        <v>979</v>
      </c>
      <c r="E126" s="522">
        <v>5.31</v>
      </c>
      <c r="F126" s="522"/>
      <c r="G126" s="333">
        <f t="shared" si="4"/>
        <v>1585.2099999999893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6</v>
      </c>
      <c r="C127" s="298">
        <v>46273</v>
      </c>
      <c r="D127" s="299" t="s">
        <v>1055</v>
      </c>
      <c r="E127" s="522">
        <v>10</v>
      </c>
      <c r="F127" s="522"/>
      <c r="G127" s="333">
        <f t="shared" si="4"/>
        <v>1590.5199999999893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335</v>
      </c>
      <c r="B128" s="330" t="s">
        <v>335</v>
      </c>
      <c r="C128" s="298">
        <v>46273</v>
      </c>
      <c r="D128" s="299" t="s">
        <v>182</v>
      </c>
      <c r="E128" s="522">
        <v>77.400000000000006</v>
      </c>
      <c r="F128" s="522"/>
      <c r="G128" s="333">
        <f t="shared" ref="G128:G149" si="5">G129-E128+F128</f>
        <v>1600.5199999999893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294</v>
      </c>
      <c r="B129" s="330">
        <v>9</v>
      </c>
      <c r="C129" s="298">
        <v>46273</v>
      </c>
      <c r="D129" s="299" t="s">
        <v>58</v>
      </c>
      <c r="E129" s="522">
        <v>1231.68</v>
      </c>
      <c r="F129" s="522"/>
      <c r="G129" s="333">
        <f t="shared" si="5"/>
        <v>1677.9199999999894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8</v>
      </c>
      <c r="C130" s="298">
        <v>46273</v>
      </c>
      <c r="D130" s="299" t="s">
        <v>319</v>
      </c>
      <c r="E130" s="522">
        <v>9.5</v>
      </c>
      <c r="F130" s="522"/>
      <c r="G130" s="333">
        <f t="shared" si="5"/>
        <v>2909.5999999999894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2</v>
      </c>
      <c r="C131" s="298">
        <v>46273</v>
      </c>
      <c r="D131" s="299" t="s">
        <v>1051</v>
      </c>
      <c r="E131" s="522">
        <v>19.16</v>
      </c>
      <c r="F131" s="522"/>
      <c r="G131" s="333">
        <f t="shared" si="5"/>
        <v>2919.0999999999894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8</v>
      </c>
      <c r="C132" s="298">
        <v>46273</v>
      </c>
      <c r="D132" s="299" t="s">
        <v>1051</v>
      </c>
      <c r="E132" s="522">
        <v>10</v>
      </c>
      <c r="F132" s="522"/>
      <c r="G132" s="333">
        <f t="shared" si="5"/>
        <v>2938.2599999999893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6</v>
      </c>
      <c r="C133" s="298">
        <v>46273</v>
      </c>
      <c r="D133" s="299" t="s">
        <v>300</v>
      </c>
      <c r="E133" s="522">
        <v>31.94</v>
      </c>
      <c r="F133" s="522"/>
      <c r="G133" s="333">
        <f t="shared" si="5"/>
        <v>2948.2599999999893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6</v>
      </c>
      <c r="C134" s="298">
        <v>46273</v>
      </c>
      <c r="D134" s="299" t="s">
        <v>1003</v>
      </c>
      <c r="E134" s="522">
        <v>50</v>
      </c>
      <c r="F134" s="522"/>
      <c r="G134" s="333">
        <f t="shared" si="5"/>
        <v>2980.1999999999894</v>
      </c>
      <c r="H134" s="334" t="s">
        <v>298</v>
      </c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5</v>
      </c>
      <c r="C135" s="298">
        <v>46273</v>
      </c>
      <c r="D135" s="299" t="s">
        <v>1039</v>
      </c>
      <c r="E135" s="522">
        <v>110</v>
      </c>
      <c r="F135" s="522"/>
      <c r="G135" s="333">
        <f t="shared" si="5"/>
        <v>3030.1999999999894</v>
      </c>
      <c r="H135" s="334" t="s">
        <v>298</v>
      </c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287</v>
      </c>
      <c r="B136" s="330" t="s">
        <v>287</v>
      </c>
      <c r="C136" s="298">
        <v>46272</v>
      </c>
      <c r="D136" s="299" t="s">
        <v>529</v>
      </c>
      <c r="E136" s="522"/>
      <c r="F136" s="522">
        <v>600</v>
      </c>
      <c r="G136" s="333">
        <f t="shared" si="5"/>
        <v>3140.1999999999894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287</v>
      </c>
      <c r="B137" s="330" t="s">
        <v>287</v>
      </c>
      <c r="C137" s="298">
        <v>46272</v>
      </c>
      <c r="D137" s="299" t="s">
        <v>529</v>
      </c>
      <c r="E137" s="522">
        <v>600</v>
      </c>
      <c r="F137" s="522"/>
      <c r="G137" s="333">
        <f t="shared" si="5"/>
        <v>2540.1999999999894</v>
      </c>
      <c r="H137" s="334" t="s">
        <v>298</v>
      </c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2</v>
      </c>
      <c r="C138" s="298">
        <v>46272</v>
      </c>
      <c r="D138" s="299" t="s">
        <v>1053</v>
      </c>
      <c r="E138" s="522">
        <v>109.55</v>
      </c>
      <c r="F138" s="522"/>
      <c r="G138" s="333">
        <f t="shared" si="5"/>
        <v>3140.1999999999894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5</v>
      </c>
      <c r="C139" s="298">
        <v>46272</v>
      </c>
      <c r="D139" s="299" t="s">
        <v>1054</v>
      </c>
      <c r="E139" s="522">
        <v>22.36</v>
      </c>
      <c r="F139" s="522"/>
      <c r="G139" s="333">
        <f t="shared" si="5"/>
        <v>3249.7499999999895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6</v>
      </c>
      <c r="C140" s="298">
        <v>46272</v>
      </c>
      <c r="D140" s="299" t="s">
        <v>1052</v>
      </c>
      <c r="E140" s="522">
        <v>143.72</v>
      </c>
      <c r="F140" s="522"/>
      <c r="G140" s="333">
        <f t="shared" si="5"/>
        <v>3272.1099999999897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4</v>
      </c>
      <c r="C141" s="298">
        <v>46272</v>
      </c>
      <c r="D141" s="299" t="s">
        <v>295</v>
      </c>
      <c r="E141" s="522">
        <v>291.70999999999998</v>
      </c>
      <c r="F141" s="522"/>
      <c r="G141" s="333">
        <f t="shared" si="5"/>
        <v>3415.8299999999895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8</v>
      </c>
      <c r="C142" s="298">
        <v>46272</v>
      </c>
      <c r="D142" s="299" t="s">
        <v>295</v>
      </c>
      <c r="E142" s="522">
        <v>6.36</v>
      </c>
      <c r="F142" s="522"/>
      <c r="G142" s="333">
        <f t="shared" si="5"/>
        <v>3707.5399999999895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1</v>
      </c>
      <c r="C143" s="298">
        <v>46272</v>
      </c>
      <c r="D143" s="299" t="s">
        <v>368</v>
      </c>
      <c r="E143" s="522">
        <v>25.54</v>
      </c>
      <c r="F143" s="522"/>
      <c r="G143" s="333">
        <f t="shared" si="5"/>
        <v>3713.8999999999896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294</v>
      </c>
      <c r="B144" s="330">
        <v>14</v>
      </c>
      <c r="C144" s="298">
        <v>46271</v>
      </c>
      <c r="D144" s="299" t="s">
        <v>958</v>
      </c>
      <c r="E144" s="522">
        <v>66.67</v>
      </c>
      <c r="F144" s="522"/>
      <c r="G144" s="333">
        <f t="shared" si="5"/>
        <v>3739.4399999999896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294</v>
      </c>
      <c r="B145" s="330">
        <v>22</v>
      </c>
      <c r="C145" s="298">
        <v>46271</v>
      </c>
      <c r="D145" s="299" t="s">
        <v>998</v>
      </c>
      <c r="E145" s="522">
        <v>10.64</v>
      </c>
      <c r="F145" s="522"/>
      <c r="G145" s="333">
        <f t="shared" si="5"/>
        <v>3806.1099999999897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7</v>
      </c>
      <c r="C146" s="298">
        <v>46271</v>
      </c>
      <c r="D146" s="299" t="s">
        <v>482</v>
      </c>
      <c r="E146" s="522">
        <v>160.91999999999999</v>
      </c>
      <c r="F146" s="522"/>
      <c r="G146" s="333">
        <f t="shared" si="5"/>
        <v>3816.7499999999895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5</v>
      </c>
      <c r="C147" s="298">
        <v>46270</v>
      </c>
      <c r="D147" s="299" t="s">
        <v>1043</v>
      </c>
      <c r="E147" s="522">
        <v>210.86</v>
      </c>
      <c r="F147" s="522"/>
      <c r="G147" s="333">
        <f t="shared" si="5"/>
        <v>3977.6699999999896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8</v>
      </c>
      <c r="C148" s="298">
        <v>46270</v>
      </c>
      <c r="D148" s="299" t="s">
        <v>319</v>
      </c>
      <c r="E148" s="522">
        <v>23.41</v>
      </c>
      <c r="F148" s="522"/>
      <c r="G148" s="333">
        <f t="shared" si="5"/>
        <v>4188.5299999999897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1</v>
      </c>
      <c r="C149" s="298">
        <v>46270</v>
      </c>
      <c r="D149" s="299" t="s">
        <v>880</v>
      </c>
      <c r="E149" s="522">
        <v>24.47</v>
      </c>
      <c r="F149" s="522"/>
      <c r="G149" s="333">
        <f t="shared" si="5"/>
        <v>4211.9399999999896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3</v>
      </c>
      <c r="C150" s="298">
        <v>46270</v>
      </c>
      <c r="D150" s="299" t="s">
        <v>983</v>
      </c>
      <c r="E150" s="522">
        <v>25</v>
      </c>
      <c r="F150" s="522"/>
      <c r="G150" s="333">
        <f t="shared" ref="G150:G173" si="6">G151-E150+F150</f>
        <v>4236.4099999999899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294</v>
      </c>
      <c r="B151" s="330">
        <v>17</v>
      </c>
      <c r="C151" s="298">
        <v>46269</v>
      </c>
      <c r="D151" s="299" t="s">
        <v>370</v>
      </c>
      <c r="E151" s="522">
        <v>99</v>
      </c>
      <c r="F151" s="522"/>
      <c r="G151" s="333">
        <f t="shared" si="6"/>
        <v>4261.4099999999899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2</v>
      </c>
      <c r="C152" s="298">
        <v>46269</v>
      </c>
      <c r="D152" s="299" t="s">
        <v>1044</v>
      </c>
      <c r="E152" s="522">
        <v>28.18</v>
      </c>
      <c r="F152" s="522"/>
      <c r="G152" s="333">
        <f t="shared" si="6"/>
        <v>4360.4099999999899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2</v>
      </c>
      <c r="C153" s="298">
        <v>46269</v>
      </c>
      <c r="D153" s="299" t="s">
        <v>358</v>
      </c>
      <c r="E153" s="522">
        <v>10.95</v>
      </c>
      <c r="F153" s="522"/>
      <c r="G153" s="333">
        <f t="shared" si="6"/>
        <v>4388.5899999999901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294</v>
      </c>
      <c r="B154" s="330">
        <v>14</v>
      </c>
      <c r="C154" s="298">
        <v>46269</v>
      </c>
      <c r="D154" s="299" t="s">
        <v>367</v>
      </c>
      <c r="E154" s="522">
        <v>70.25</v>
      </c>
      <c r="F154" s="522"/>
      <c r="G154" s="333">
        <f t="shared" si="6"/>
        <v>4399.53999999999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5</v>
      </c>
      <c r="C155" s="298">
        <v>46269</v>
      </c>
      <c r="D155" s="299" t="s">
        <v>1056</v>
      </c>
      <c r="E155" s="522">
        <v>150</v>
      </c>
      <c r="F155" s="522"/>
      <c r="G155" s="333">
        <f t="shared" si="6"/>
        <v>4469.78999999999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294</v>
      </c>
      <c r="B156" s="330">
        <v>13</v>
      </c>
      <c r="C156" s="298">
        <v>46269</v>
      </c>
      <c r="D156" s="299" t="s">
        <v>182</v>
      </c>
      <c r="E156" s="522">
        <v>344.23</v>
      </c>
      <c r="F156" s="522"/>
      <c r="G156" s="333">
        <f t="shared" si="6"/>
        <v>4619.78999999999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2</v>
      </c>
      <c r="C157" s="298">
        <v>46268</v>
      </c>
      <c r="D157" s="299" t="s">
        <v>1045</v>
      </c>
      <c r="E157" s="522">
        <v>52.63</v>
      </c>
      <c r="F157" s="522"/>
      <c r="G157" s="333">
        <f t="shared" si="6"/>
        <v>4964.0199999999895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8</v>
      </c>
      <c r="C158" s="298">
        <v>46268</v>
      </c>
      <c r="D158" s="299" t="s">
        <v>1045</v>
      </c>
      <c r="E158" s="522">
        <v>16.88</v>
      </c>
      <c r="F158" s="522"/>
      <c r="G158" s="333">
        <f t="shared" si="6"/>
        <v>5016.6499999999896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7</v>
      </c>
      <c r="C159" s="298">
        <v>46268</v>
      </c>
      <c r="D159" s="299" t="s">
        <v>1046</v>
      </c>
      <c r="E159" s="522">
        <v>70.41</v>
      </c>
      <c r="F159" s="522"/>
      <c r="G159" s="333">
        <f t="shared" si="6"/>
        <v>5033.5299999999897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2</v>
      </c>
      <c r="C160" s="298">
        <v>46268</v>
      </c>
      <c r="D160" s="299" t="s">
        <v>1047</v>
      </c>
      <c r="E160" s="522">
        <v>5</v>
      </c>
      <c r="F160" s="522"/>
      <c r="G160" s="333">
        <f t="shared" si="6"/>
        <v>5103.9399999999896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4</v>
      </c>
      <c r="C161" s="298">
        <v>46268</v>
      </c>
      <c r="D161" s="299" t="s">
        <v>310</v>
      </c>
      <c r="E161" s="522">
        <v>37.92</v>
      </c>
      <c r="F161" s="522"/>
      <c r="G161" s="333">
        <f t="shared" si="6"/>
        <v>5108.9399999999896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3</v>
      </c>
      <c r="C162" s="298">
        <v>46268</v>
      </c>
      <c r="D162" s="299" t="s">
        <v>310</v>
      </c>
      <c r="E162" s="522">
        <v>7.57</v>
      </c>
      <c r="F162" s="522"/>
      <c r="G162" s="333">
        <f t="shared" si="6"/>
        <v>5146.8599999999897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2</v>
      </c>
      <c r="C163" s="298">
        <v>46268</v>
      </c>
      <c r="D163" s="299" t="s">
        <v>404</v>
      </c>
      <c r="E163" s="522">
        <v>24.85</v>
      </c>
      <c r="F163" s="522"/>
      <c r="G163" s="333">
        <f t="shared" si="6"/>
        <v>5154.4299999999894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5</v>
      </c>
      <c r="C164" s="298">
        <v>46268</v>
      </c>
      <c r="D164" s="299" t="s">
        <v>340</v>
      </c>
      <c r="E164" s="522">
        <v>97.55</v>
      </c>
      <c r="F164" s="522"/>
      <c r="G164" s="333">
        <f t="shared" si="6"/>
        <v>5179.2799999999897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294</v>
      </c>
      <c r="B165" s="330">
        <v>22</v>
      </c>
      <c r="C165" s="298">
        <v>46268</v>
      </c>
      <c r="D165" s="299" t="s">
        <v>953</v>
      </c>
      <c r="E165" s="522">
        <v>12.77</v>
      </c>
      <c r="F165" s="522"/>
      <c r="G165" s="333">
        <f t="shared" si="6"/>
        <v>5276.8299999999899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8</v>
      </c>
      <c r="C166" s="298">
        <v>46267</v>
      </c>
      <c r="D166" s="299" t="s">
        <v>319</v>
      </c>
      <c r="E166" s="522">
        <v>8.86</v>
      </c>
      <c r="F166" s="522"/>
      <c r="G166" s="333">
        <f t="shared" si="6"/>
        <v>5289.5999999999904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2</v>
      </c>
      <c r="C167" s="298">
        <v>46267</v>
      </c>
      <c r="D167" s="299" t="s">
        <v>332</v>
      </c>
      <c r="E167" s="522">
        <v>20.98</v>
      </c>
      <c r="F167" s="522"/>
      <c r="G167" s="333">
        <f t="shared" si="6"/>
        <v>5298.45999999999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5</v>
      </c>
      <c r="C168" s="298">
        <v>46267</v>
      </c>
      <c r="D168" s="299" t="s">
        <v>1042</v>
      </c>
      <c r="E168" s="522">
        <v>-300</v>
      </c>
      <c r="F168" s="522"/>
      <c r="G168" s="333">
        <f t="shared" si="6"/>
        <v>5319.4399999999896</v>
      </c>
      <c r="H168" s="334" t="s">
        <v>298</v>
      </c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5</v>
      </c>
      <c r="C169" s="298">
        <v>46267</v>
      </c>
      <c r="D169" s="299" t="s">
        <v>1038</v>
      </c>
      <c r="E169" s="522">
        <v>50</v>
      </c>
      <c r="F169" s="522"/>
      <c r="G169" s="333">
        <f t="shared" si="6"/>
        <v>5019.4399999999896</v>
      </c>
      <c r="H169" s="334" t="s">
        <v>298</v>
      </c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8</v>
      </c>
      <c r="C170" s="298">
        <v>46267</v>
      </c>
      <c r="D170" s="299" t="s">
        <v>1041</v>
      </c>
      <c r="E170" s="522">
        <v>25</v>
      </c>
      <c r="F170" s="522"/>
      <c r="G170" s="333">
        <f t="shared" si="6"/>
        <v>5069.4399999999896</v>
      </c>
      <c r="H170" s="334" t="s">
        <v>298</v>
      </c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5</v>
      </c>
      <c r="C171" s="298">
        <v>46267</v>
      </c>
      <c r="D171" s="299" t="s">
        <v>1039</v>
      </c>
      <c r="E171" s="522">
        <v>30</v>
      </c>
      <c r="F171" s="522"/>
      <c r="G171" s="333">
        <f t="shared" si="6"/>
        <v>5094.4399999999896</v>
      </c>
      <c r="H171" s="334" t="s">
        <v>298</v>
      </c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2</v>
      </c>
      <c r="C172" s="298">
        <v>46267</v>
      </c>
      <c r="D172" s="299" t="s">
        <v>386</v>
      </c>
      <c r="E172" s="522">
        <v>15</v>
      </c>
      <c r="F172" s="522"/>
      <c r="G172" s="333">
        <f t="shared" si="6"/>
        <v>5124.4399999999896</v>
      </c>
      <c r="H172" s="334" t="s">
        <v>298</v>
      </c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6</v>
      </c>
      <c r="C173" s="298">
        <v>46267</v>
      </c>
      <c r="D173" s="299" t="s">
        <v>1040</v>
      </c>
      <c r="E173" s="522">
        <v>15</v>
      </c>
      <c r="F173" s="522"/>
      <c r="G173" s="333">
        <f t="shared" si="6"/>
        <v>5139.4399999999896</v>
      </c>
      <c r="H173" s="334" t="s">
        <v>298</v>
      </c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291</v>
      </c>
      <c r="B174" s="330">
        <v>39</v>
      </c>
      <c r="C174" s="298">
        <v>46267</v>
      </c>
      <c r="D174" s="299" t="s">
        <v>292</v>
      </c>
      <c r="E174" s="522"/>
      <c r="F174" s="522">
        <v>2763.79</v>
      </c>
      <c r="G174" s="333">
        <f t="shared" ref="G174:G215" si="7">G175-E174+F174</f>
        <v>5154.4399999999896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284</v>
      </c>
      <c r="B175" s="330">
        <v>36</v>
      </c>
      <c r="C175" s="298">
        <v>46267</v>
      </c>
      <c r="D175" s="299" t="s">
        <v>374</v>
      </c>
      <c r="E175" s="522">
        <v>50</v>
      </c>
      <c r="F175" s="522"/>
      <c r="G175" s="333">
        <f t="shared" si="7"/>
        <v>2390.6499999999901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294</v>
      </c>
      <c r="B176" s="330">
        <v>22</v>
      </c>
      <c r="C176" s="298">
        <v>46267</v>
      </c>
      <c r="D176" s="299" t="s">
        <v>375</v>
      </c>
      <c r="E176" s="522">
        <v>6.37</v>
      </c>
      <c r="F176" s="522"/>
      <c r="G176" s="333">
        <f t="shared" si="7"/>
        <v>2440.6499999999901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8</v>
      </c>
      <c r="C177" s="298">
        <v>46266</v>
      </c>
      <c r="D177" s="299" t="s">
        <v>304</v>
      </c>
      <c r="E177" s="522">
        <v>56.8</v>
      </c>
      <c r="F177" s="522"/>
      <c r="G177" s="333">
        <f t="shared" si="7"/>
        <v>2447.01999999999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5</v>
      </c>
      <c r="C178" s="298">
        <v>46266</v>
      </c>
      <c r="D178" s="299" t="s">
        <v>1035</v>
      </c>
      <c r="E178" s="522">
        <v>236.28</v>
      </c>
      <c r="F178" s="522"/>
      <c r="G178" s="333">
        <f t="shared" si="7"/>
        <v>2503.8199999999902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284</v>
      </c>
      <c r="B179" s="330">
        <v>37</v>
      </c>
      <c r="C179" s="298">
        <v>46265</v>
      </c>
      <c r="D179" s="299" t="s">
        <v>1037</v>
      </c>
      <c r="E179" s="522">
        <v>6794.38</v>
      </c>
      <c r="F179" s="522"/>
      <c r="G179" s="333">
        <f t="shared" si="7"/>
        <v>2740.0999999999904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286</v>
      </c>
      <c r="B180" s="330">
        <v>25</v>
      </c>
      <c r="C180" s="298">
        <v>46265</v>
      </c>
      <c r="D180" s="298" t="s">
        <v>204</v>
      </c>
      <c r="E180" s="331">
        <v>350</v>
      </c>
      <c r="F180" s="522"/>
      <c r="G180" s="333">
        <f t="shared" si="7"/>
        <v>9534.4799999999905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286</v>
      </c>
      <c r="B181" s="330">
        <v>26</v>
      </c>
      <c r="C181" s="298">
        <v>46265</v>
      </c>
      <c r="D181" s="298" t="s">
        <v>205</v>
      </c>
      <c r="E181" s="331">
        <v>320</v>
      </c>
      <c r="F181" s="522"/>
      <c r="G181" s="333">
        <f t="shared" si="7"/>
        <v>9884.4799999999905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286</v>
      </c>
      <c r="B182" s="330">
        <v>27</v>
      </c>
      <c r="C182" s="298">
        <v>46265</v>
      </c>
      <c r="D182" s="298" t="s">
        <v>206</v>
      </c>
      <c r="E182" s="331">
        <v>25</v>
      </c>
      <c r="F182" s="522"/>
      <c r="G182" s="333">
        <f t="shared" si="7"/>
        <v>10204.47999999999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286</v>
      </c>
      <c r="B183" s="330">
        <v>28</v>
      </c>
      <c r="C183" s="298">
        <v>46265</v>
      </c>
      <c r="D183" s="298" t="s">
        <v>207</v>
      </c>
      <c r="E183" s="331">
        <v>25</v>
      </c>
      <c r="F183" s="522"/>
      <c r="G183" s="333">
        <f t="shared" si="7"/>
        <v>10229.47999999999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286</v>
      </c>
      <c r="B184" s="330">
        <v>29</v>
      </c>
      <c r="C184" s="298">
        <v>46265</v>
      </c>
      <c r="D184" s="298" t="s">
        <v>208</v>
      </c>
      <c r="E184" s="331">
        <v>45</v>
      </c>
      <c r="F184" s="522"/>
      <c r="G184" s="333">
        <f t="shared" si="7"/>
        <v>10254.47999999999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286</v>
      </c>
      <c r="B185" s="330">
        <v>30</v>
      </c>
      <c r="C185" s="298">
        <v>46265</v>
      </c>
      <c r="D185" s="298" t="s">
        <v>209</v>
      </c>
      <c r="E185" s="331">
        <v>400</v>
      </c>
      <c r="F185" s="522"/>
      <c r="G185" s="333">
        <f t="shared" si="7"/>
        <v>10299.47999999999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286</v>
      </c>
      <c r="B186" s="330">
        <v>31</v>
      </c>
      <c r="C186" s="298">
        <v>46265</v>
      </c>
      <c r="D186" s="298" t="s">
        <v>210</v>
      </c>
      <c r="E186" s="331">
        <v>375</v>
      </c>
      <c r="F186" s="522"/>
      <c r="G186" s="333">
        <f t="shared" si="7"/>
        <v>10699.47999999999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286</v>
      </c>
      <c r="B187" s="330">
        <v>32</v>
      </c>
      <c r="C187" s="298">
        <v>46265</v>
      </c>
      <c r="D187" s="298" t="s">
        <v>211</v>
      </c>
      <c r="E187" s="331">
        <v>100</v>
      </c>
      <c r="F187" s="522"/>
      <c r="G187" s="333">
        <f t="shared" si="7"/>
        <v>11074.47999999999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286</v>
      </c>
      <c r="B188" s="330">
        <v>33</v>
      </c>
      <c r="C188" s="298">
        <v>46265</v>
      </c>
      <c r="D188" s="298" t="s">
        <v>212</v>
      </c>
      <c r="E188" s="331">
        <v>85</v>
      </c>
      <c r="F188" s="522"/>
      <c r="G188" s="333">
        <f t="shared" si="7"/>
        <v>11174.47999999999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286</v>
      </c>
      <c r="B189" s="330">
        <v>34</v>
      </c>
      <c r="C189" s="298">
        <v>46265</v>
      </c>
      <c r="D189" s="298" t="s">
        <v>213</v>
      </c>
      <c r="E189" s="331">
        <v>230</v>
      </c>
      <c r="F189" s="522"/>
      <c r="G189" s="333">
        <f t="shared" si="7"/>
        <v>11259.47999999999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286</v>
      </c>
      <c r="B190" s="330">
        <v>35</v>
      </c>
      <c r="C190" s="298">
        <v>46265</v>
      </c>
      <c r="D190" s="298" t="s">
        <v>214</v>
      </c>
      <c r="E190" s="331">
        <v>45</v>
      </c>
      <c r="F190" s="522"/>
      <c r="G190" s="333">
        <f t="shared" si="7"/>
        <v>11489.47999999999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294</v>
      </c>
      <c r="B191" s="330">
        <v>20</v>
      </c>
      <c r="C191" s="298">
        <v>46265</v>
      </c>
      <c r="D191" s="299" t="s">
        <v>193</v>
      </c>
      <c r="E191" s="522">
        <v>600</v>
      </c>
      <c r="F191" s="522"/>
      <c r="G191" s="333">
        <f t="shared" si="7"/>
        <v>11534.47999999999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6</v>
      </c>
      <c r="C192" s="298">
        <v>46265</v>
      </c>
      <c r="D192" s="299" t="s">
        <v>1036</v>
      </c>
      <c r="E192" s="522">
        <v>-133.51</v>
      </c>
      <c r="F192" s="522"/>
      <c r="G192" s="333">
        <f t="shared" si="7"/>
        <v>12134.47999999999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294</v>
      </c>
      <c r="B193" s="330">
        <v>10</v>
      </c>
      <c r="C193" s="298">
        <v>46265</v>
      </c>
      <c r="D193" s="299" t="s">
        <v>176</v>
      </c>
      <c r="E193" s="522">
        <v>17.899999999999999</v>
      </c>
      <c r="F193" s="522"/>
      <c r="G193" s="333">
        <f t="shared" si="7"/>
        <v>12000.96999999999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2</v>
      </c>
      <c r="C194" s="298">
        <v>46265</v>
      </c>
      <c r="D194" s="299" t="s">
        <v>356</v>
      </c>
      <c r="E194" s="522">
        <v>46.56</v>
      </c>
      <c r="F194" s="522"/>
      <c r="G194" s="333">
        <f t="shared" si="7"/>
        <v>12018.86999999999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294</v>
      </c>
      <c r="B195" s="330">
        <v>24</v>
      </c>
      <c r="C195" s="298">
        <v>46265</v>
      </c>
      <c r="D195" s="299" t="s">
        <v>860</v>
      </c>
      <c r="E195" s="522">
        <v>83.5</v>
      </c>
      <c r="F195" s="522"/>
      <c r="G195" s="333">
        <f t="shared" si="7"/>
        <v>12065.429999999989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287</v>
      </c>
      <c r="B196" s="330" t="s">
        <v>287</v>
      </c>
      <c r="C196" s="298">
        <v>46265</v>
      </c>
      <c r="D196" s="299" t="s">
        <v>423</v>
      </c>
      <c r="E196" s="522">
        <v>191.64</v>
      </c>
      <c r="F196" s="522">
        <v>191.64</v>
      </c>
      <c r="G196" s="333">
        <f t="shared" si="7"/>
        <v>12148.929999999989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6</v>
      </c>
      <c r="C197" s="298">
        <v>46264</v>
      </c>
      <c r="D197" s="299" t="s">
        <v>1021</v>
      </c>
      <c r="E197" s="522">
        <v>58.54</v>
      </c>
      <c r="F197" s="522"/>
      <c r="G197" s="333">
        <f t="shared" si="7"/>
        <v>12148.929999999989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6</v>
      </c>
      <c r="C198" s="298">
        <v>46264</v>
      </c>
      <c r="D198" s="299" t="s">
        <v>1021</v>
      </c>
      <c r="E198" s="522">
        <v>51.97</v>
      </c>
      <c r="F198" s="522"/>
      <c r="G198" s="333">
        <f t="shared" si="7"/>
        <v>12207.46999999999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4</v>
      </c>
      <c r="C199" s="298">
        <v>46264</v>
      </c>
      <c r="D199" s="299" t="s">
        <v>431</v>
      </c>
      <c r="E199" s="522">
        <v>39.86</v>
      </c>
      <c r="F199" s="522"/>
      <c r="G199" s="333">
        <f t="shared" si="7"/>
        <v>12259.43999999999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8</v>
      </c>
      <c r="C200" s="298">
        <v>46264</v>
      </c>
      <c r="D200" s="299" t="s">
        <v>831</v>
      </c>
      <c r="E200" s="522">
        <v>11.7</v>
      </c>
      <c r="F200" s="522"/>
      <c r="G200" s="333">
        <f t="shared" si="7"/>
        <v>12299.29999999999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2</v>
      </c>
      <c r="C201" s="298">
        <v>46264</v>
      </c>
      <c r="D201" s="299" t="s">
        <v>478</v>
      </c>
      <c r="E201" s="522">
        <v>48.97</v>
      </c>
      <c r="F201" s="522"/>
      <c r="G201" s="333">
        <f t="shared" si="7"/>
        <v>12310.999999999991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2</v>
      </c>
      <c r="C202" s="298">
        <v>46263</v>
      </c>
      <c r="D202" s="299" t="s">
        <v>353</v>
      </c>
      <c r="E202" s="522">
        <v>19.98</v>
      </c>
      <c r="F202" s="522"/>
      <c r="G202" s="333">
        <f t="shared" si="7"/>
        <v>12359.96999999999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6</v>
      </c>
      <c r="C203" s="298">
        <v>46263</v>
      </c>
      <c r="D203" s="299" t="s">
        <v>312</v>
      </c>
      <c r="E203" s="522">
        <v>66.95</v>
      </c>
      <c r="F203" s="522"/>
      <c r="G203" s="333">
        <f t="shared" si="7"/>
        <v>12379.94999999999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8</v>
      </c>
      <c r="C204" s="298">
        <v>46263</v>
      </c>
      <c r="D204" s="299" t="s">
        <v>295</v>
      </c>
      <c r="E204" s="522">
        <v>9.15</v>
      </c>
      <c r="F204" s="522"/>
      <c r="G204" s="333">
        <f t="shared" si="7"/>
        <v>12446.899999999991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2</v>
      </c>
      <c r="C205" s="298">
        <v>46263</v>
      </c>
      <c r="D205" s="299" t="s">
        <v>358</v>
      </c>
      <c r="E205" s="522">
        <v>10.85</v>
      </c>
      <c r="F205" s="522"/>
      <c r="G205" s="333">
        <f t="shared" si="7"/>
        <v>12456.04999999999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291</v>
      </c>
      <c r="B206" s="330">
        <v>38</v>
      </c>
      <c r="C206" s="298">
        <v>46263</v>
      </c>
      <c r="D206" s="299" t="s">
        <v>293</v>
      </c>
      <c r="E206" s="522"/>
      <c r="F206" s="522">
        <v>4729.34</v>
      </c>
      <c r="G206" s="333">
        <f t="shared" si="7"/>
        <v>12466.899999999991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2</v>
      </c>
      <c r="C207" s="298">
        <v>46262</v>
      </c>
      <c r="D207" s="299" t="s">
        <v>334</v>
      </c>
      <c r="E207" s="522">
        <v>26.1</v>
      </c>
      <c r="F207" s="522"/>
      <c r="G207" s="333">
        <f t="shared" si="7"/>
        <v>7737.5599999999913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2</v>
      </c>
      <c r="C208" s="298">
        <v>46262</v>
      </c>
      <c r="D208" s="299" t="s">
        <v>473</v>
      </c>
      <c r="E208" s="522">
        <v>109.42</v>
      </c>
      <c r="F208" s="522"/>
      <c r="G208" s="333">
        <f t="shared" si="7"/>
        <v>7763.6599999999917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1</v>
      </c>
      <c r="C209" s="298">
        <v>46261</v>
      </c>
      <c r="D209" s="299" t="s">
        <v>311</v>
      </c>
      <c r="E209" s="522">
        <v>150.69999999999999</v>
      </c>
      <c r="F209" s="522"/>
      <c r="G209" s="333">
        <f t="shared" si="7"/>
        <v>7873.0799999999917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1</v>
      </c>
      <c r="C210" s="298">
        <v>46261</v>
      </c>
      <c r="D210" s="299" t="s">
        <v>428</v>
      </c>
      <c r="E210" s="522">
        <v>36.18</v>
      </c>
      <c r="F210" s="522"/>
      <c r="G210" s="333">
        <f t="shared" si="7"/>
        <v>8023.7799999999916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3</v>
      </c>
      <c r="C211" s="298">
        <v>46261</v>
      </c>
      <c r="D211" s="299" t="s">
        <v>983</v>
      </c>
      <c r="E211" s="522">
        <v>9.23</v>
      </c>
      <c r="F211" s="522"/>
      <c r="G211" s="333">
        <f t="shared" si="7"/>
        <v>8059.9599999999919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4</v>
      </c>
      <c r="C212" s="298">
        <v>46261</v>
      </c>
      <c r="D212" s="299" t="s">
        <v>310</v>
      </c>
      <c r="E212" s="522">
        <v>47.99</v>
      </c>
      <c r="F212" s="522"/>
      <c r="G212" s="333">
        <f t="shared" si="7"/>
        <v>8069.1899999999914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6</v>
      </c>
      <c r="C213" s="298">
        <v>46261</v>
      </c>
      <c r="D213" s="299" t="s">
        <v>300</v>
      </c>
      <c r="E213" s="522">
        <v>53.12</v>
      </c>
      <c r="F213" s="522"/>
      <c r="G213" s="333">
        <f t="shared" si="7"/>
        <v>8117.1799999999912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2</v>
      </c>
      <c r="C214" s="298">
        <v>46261</v>
      </c>
      <c r="D214" s="299" t="s">
        <v>1030</v>
      </c>
      <c r="E214" s="522">
        <v>20</v>
      </c>
      <c r="F214" s="522"/>
      <c r="G214" s="333">
        <f t="shared" si="7"/>
        <v>8170.2999999999911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2</v>
      </c>
      <c r="C215" s="298">
        <v>46260</v>
      </c>
      <c r="D215" s="299" t="s">
        <v>1031</v>
      </c>
      <c r="E215" s="522">
        <v>11.38</v>
      </c>
      <c r="F215" s="522"/>
      <c r="G215" s="333">
        <f t="shared" si="7"/>
        <v>8190.2999999999911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2</v>
      </c>
      <c r="C216" s="298">
        <v>46260</v>
      </c>
      <c r="D216" s="299" t="s">
        <v>1032</v>
      </c>
      <c r="E216" s="522">
        <v>74.91</v>
      </c>
      <c r="F216" s="522"/>
      <c r="G216" s="333">
        <f t="shared" ref="G216:G233" si="8">G217-E216+F216</f>
        <v>8201.6799999999912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294</v>
      </c>
      <c r="B217" s="330">
        <v>42</v>
      </c>
      <c r="C217" s="298">
        <v>46260</v>
      </c>
      <c r="D217" s="299" t="s">
        <v>200</v>
      </c>
      <c r="E217" s="522">
        <v>59</v>
      </c>
      <c r="F217" s="522"/>
      <c r="G217" s="333">
        <f t="shared" si="8"/>
        <v>8276.5899999999911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294</v>
      </c>
      <c r="B218" s="330">
        <v>43</v>
      </c>
      <c r="C218" s="298">
        <v>46260</v>
      </c>
      <c r="D218" s="299" t="s">
        <v>201</v>
      </c>
      <c r="E218" s="522">
        <v>42.84</v>
      </c>
      <c r="F218" s="522"/>
      <c r="G218" s="333">
        <f t="shared" si="8"/>
        <v>8335.5899999999911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291</v>
      </c>
      <c r="B219" s="330">
        <v>40</v>
      </c>
      <c r="C219" s="298">
        <v>46260</v>
      </c>
      <c r="D219" s="299" t="s">
        <v>316</v>
      </c>
      <c r="E219" s="522"/>
      <c r="F219" s="522">
        <v>59.74</v>
      </c>
      <c r="G219" s="333">
        <f t="shared" si="8"/>
        <v>8378.4299999999912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4</v>
      </c>
      <c r="C220" s="298">
        <v>46260</v>
      </c>
      <c r="D220" s="299" t="s">
        <v>296</v>
      </c>
      <c r="E220" s="522">
        <v>78.510000000000005</v>
      </c>
      <c r="F220" s="522"/>
      <c r="G220" s="333">
        <f t="shared" si="8"/>
        <v>8318.6899999999914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6</v>
      </c>
      <c r="C221" s="298">
        <v>46259</v>
      </c>
      <c r="D221" s="299" t="s">
        <v>312</v>
      </c>
      <c r="E221" s="522">
        <v>54.95</v>
      </c>
      <c r="F221" s="522"/>
      <c r="G221" s="333">
        <f t="shared" si="8"/>
        <v>8397.1999999999916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2</v>
      </c>
      <c r="C222" s="298">
        <v>46259</v>
      </c>
      <c r="D222" s="299" t="s">
        <v>358</v>
      </c>
      <c r="E222" s="522">
        <v>5.28</v>
      </c>
      <c r="F222" s="522"/>
      <c r="G222" s="333">
        <f t="shared" si="8"/>
        <v>8452.1499999999924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8</v>
      </c>
      <c r="C223" s="298">
        <v>46259</v>
      </c>
      <c r="D223" s="299" t="s">
        <v>308</v>
      </c>
      <c r="E223" s="522">
        <v>71.75</v>
      </c>
      <c r="F223" s="522"/>
      <c r="G223" s="333">
        <f t="shared" si="8"/>
        <v>8457.429999999993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5</v>
      </c>
      <c r="C224" s="298">
        <v>46259</v>
      </c>
      <c r="D224" s="299" t="s">
        <v>1029</v>
      </c>
      <c r="E224" s="522">
        <v>30</v>
      </c>
      <c r="F224" s="522"/>
      <c r="G224" s="333">
        <f t="shared" si="8"/>
        <v>8529.179999999993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2</v>
      </c>
      <c r="C225" s="298">
        <v>46259</v>
      </c>
      <c r="D225" s="299" t="s">
        <v>334</v>
      </c>
      <c r="E225" s="522">
        <v>18.18</v>
      </c>
      <c r="F225" s="522"/>
      <c r="G225" s="333">
        <f t="shared" si="8"/>
        <v>8559.179999999993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294</v>
      </c>
      <c r="B226" s="330">
        <v>12</v>
      </c>
      <c r="C226" s="298">
        <v>46259</v>
      </c>
      <c r="D226" s="299" t="s">
        <v>314</v>
      </c>
      <c r="E226" s="522">
        <v>225</v>
      </c>
      <c r="F226" s="522"/>
      <c r="G226" s="333">
        <f t="shared" si="8"/>
        <v>8577.3599999999933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5</v>
      </c>
      <c r="C227" s="298">
        <v>46259</v>
      </c>
      <c r="D227" s="299" t="s">
        <v>1027</v>
      </c>
      <c r="E227" s="522">
        <v>-125</v>
      </c>
      <c r="F227" s="522"/>
      <c r="G227" s="333">
        <f t="shared" si="8"/>
        <v>8802.3599999999933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5</v>
      </c>
      <c r="C228" s="298">
        <v>46259</v>
      </c>
      <c r="D228" s="299" t="s">
        <v>1026</v>
      </c>
      <c r="E228" s="522">
        <v>-125</v>
      </c>
      <c r="F228" s="522"/>
      <c r="G228" s="333">
        <f t="shared" si="8"/>
        <v>8677.3599999999933</v>
      </c>
      <c r="H228" s="334" t="s">
        <v>298</v>
      </c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287</v>
      </c>
      <c r="B229" s="330" t="s">
        <v>287</v>
      </c>
      <c r="C229" s="298">
        <v>46259</v>
      </c>
      <c r="D229" s="299" t="s">
        <v>1028</v>
      </c>
      <c r="E229" s="522"/>
      <c r="F229" s="522">
        <v>430</v>
      </c>
      <c r="G229" s="333">
        <f t="shared" si="8"/>
        <v>8552.3599999999933</v>
      </c>
      <c r="H229" s="334" t="s">
        <v>298</v>
      </c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287</v>
      </c>
      <c r="B230" s="330" t="s">
        <v>287</v>
      </c>
      <c r="C230" s="298">
        <v>46259</v>
      </c>
      <c r="D230" s="299" t="s">
        <v>1028</v>
      </c>
      <c r="E230" s="522">
        <v>430</v>
      </c>
      <c r="F230" s="522"/>
      <c r="G230" s="333">
        <f t="shared" si="8"/>
        <v>8122.3599999999933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2</v>
      </c>
      <c r="C231" s="298">
        <v>46259</v>
      </c>
      <c r="D231" s="299" t="s">
        <v>358</v>
      </c>
      <c r="E231" s="522">
        <v>37.71</v>
      </c>
      <c r="F231" s="522"/>
      <c r="G231" s="333">
        <f t="shared" si="8"/>
        <v>8552.3599999999933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291</v>
      </c>
      <c r="B232" s="330">
        <v>41</v>
      </c>
      <c r="C232" s="298">
        <v>46258</v>
      </c>
      <c r="D232" s="299" t="s">
        <v>1023</v>
      </c>
      <c r="E232" s="522"/>
      <c r="F232" s="522">
        <v>800</v>
      </c>
      <c r="G232" s="333">
        <f t="shared" si="8"/>
        <v>8590.0699999999924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6</v>
      </c>
      <c r="C233" s="298">
        <v>46258</v>
      </c>
      <c r="D233" s="299" t="s">
        <v>300</v>
      </c>
      <c r="E233" s="522">
        <v>63.98</v>
      </c>
      <c r="F233" s="522"/>
      <c r="G233" s="333">
        <f t="shared" si="8"/>
        <v>7790.0699999999924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8</v>
      </c>
      <c r="C234" s="298">
        <v>46258</v>
      </c>
      <c r="D234" s="299" t="s">
        <v>296</v>
      </c>
      <c r="E234" s="522">
        <v>15.3</v>
      </c>
      <c r="F234" s="522"/>
      <c r="G234" s="333">
        <f t="shared" ref="G234:G247" si="9">G235-E234+F234</f>
        <v>7854.049999999992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4</v>
      </c>
      <c r="C235" s="298">
        <v>46258</v>
      </c>
      <c r="D235" s="299" t="s">
        <v>296</v>
      </c>
      <c r="E235" s="522">
        <v>41.09</v>
      </c>
      <c r="F235" s="522"/>
      <c r="G235" s="333">
        <f t="shared" si="9"/>
        <v>7869.3499999999922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6</v>
      </c>
      <c r="C236" s="298">
        <v>46258</v>
      </c>
      <c r="D236" s="299" t="s">
        <v>300</v>
      </c>
      <c r="E236" s="522">
        <v>51.08</v>
      </c>
      <c r="F236" s="522"/>
      <c r="G236" s="333">
        <f t="shared" si="9"/>
        <v>7910.4399999999923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6</v>
      </c>
      <c r="C237" s="298">
        <v>46258</v>
      </c>
      <c r="D237" s="299" t="s">
        <v>300</v>
      </c>
      <c r="E237" s="522">
        <v>66.010000000000005</v>
      </c>
      <c r="F237" s="522"/>
      <c r="G237" s="333">
        <f t="shared" si="9"/>
        <v>7961.5199999999923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5</v>
      </c>
      <c r="C238" s="298">
        <v>46256</v>
      </c>
      <c r="D238" s="299" t="s">
        <v>1024</v>
      </c>
      <c r="E238" s="522">
        <v>134.19</v>
      </c>
      <c r="F238" s="522"/>
      <c r="G238" s="333">
        <f t="shared" si="9"/>
        <v>8027.5299999999925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5</v>
      </c>
      <c r="C239" s="298">
        <v>46256</v>
      </c>
      <c r="D239" s="299" t="s">
        <v>1019</v>
      </c>
      <c r="E239" s="522">
        <v>50</v>
      </c>
      <c r="F239" s="522"/>
      <c r="G239" s="333">
        <f t="shared" si="9"/>
        <v>8161.7199999999921</v>
      </c>
      <c r="H239" s="334" t="s">
        <v>298</v>
      </c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8</v>
      </c>
      <c r="C240" s="298">
        <v>46255</v>
      </c>
      <c r="D240" s="299" t="s">
        <v>319</v>
      </c>
      <c r="E240" s="522">
        <v>39.270000000000003</v>
      </c>
      <c r="F240" s="522"/>
      <c r="G240" s="333">
        <f t="shared" si="9"/>
        <v>8211.7199999999921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8</v>
      </c>
      <c r="C241" s="298">
        <v>46255</v>
      </c>
      <c r="D241" s="299" t="s">
        <v>319</v>
      </c>
      <c r="E241" s="522">
        <v>8.48</v>
      </c>
      <c r="F241" s="522"/>
      <c r="G241" s="333">
        <f t="shared" si="9"/>
        <v>8250.9899999999925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6</v>
      </c>
      <c r="C242" s="298">
        <v>46255</v>
      </c>
      <c r="D242" s="299" t="s">
        <v>397</v>
      </c>
      <c r="E242" s="522">
        <v>157.32</v>
      </c>
      <c r="F242" s="522"/>
      <c r="G242" s="333">
        <f t="shared" si="9"/>
        <v>8259.4699999999921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7</v>
      </c>
      <c r="C243" s="298">
        <v>46254</v>
      </c>
      <c r="D243" s="299" t="s">
        <v>1025</v>
      </c>
      <c r="E243" s="522">
        <v>100</v>
      </c>
      <c r="F243" s="522"/>
      <c r="G243" s="333">
        <f t="shared" si="9"/>
        <v>8416.7899999999918</v>
      </c>
      <c r="H243" s="334" t="s">
        <v>298</v>
      </c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8</v>
      </c>
      <c r="C244" s="298">
        <v>46254</v>
      </c>
      <c r="D244" s="299" t="s">
        <v>319</v>
      </c>
      <c r="E244" s="522">
        <v>119.58</v>
      </c>
      <c r="F244" s="522"/>
      <c r="G244" s="333">
        <f t="shared" si="9"/>
        <v>8516.7899999999918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291</v>
      </c>
      <c r="B245" s="330">
        <v>39</v>
      </c>
      <c r="C245" s="298">
        <v>46254</v>
      </c>
      <c r="D245" s="299" t="s">
        <v>292</v>
      </c>
      <c r="E245" s="522"/>
      <c r="F245" s="522">
        <v>2763.78</v>
      </c>
      <c r="G245" s="333">
        <f t="shared" si="9"/>
        <v>8636.3699999999917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287</v>
      </c>
      <c r="B246" s="330" t="s">
        <v>287</v>
      </c>
      <c r="C246" s="298">
        <v>46253</v>
      </c>
      <c r="D246" s="299" t="s">
        <v>891</v>
      </c>
      <c r="E246" s="522">
        <v>219.38</v>
      </c>
      <c r="F246" s="522">
        <v>219.38</v>
      </c>
      <c r="G246" s="333">
        <f t="shared" si="9"/>
        <v>5872.5899999999911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294</v>
      </c>
      <c r="B247" s="330">
        <v>22</v>
      </c>
      <c r="C247" s="298">
        <v>46253</v>
      </c>
      <c r="D247" s="299" t="s">
        <v>923</v>
      </c>
      <c r="E247" s="522">
        <v>7.46</v>
      </c>
      <c r="F247" s="522"/>
      <c r="G247" s="333">
        <f t="shared" si="9"/>
        <v>5872.5899999999911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294</v>
      </c>
      <c r="B248" s="330">
        <v>22</v>
      </c>
      <c r="C248" s="298">
        <v>46253</v>
      </c>
      <c r="D248" s="299" t="s">
        <v>323</v>
      </c>
      <c r="E248" s="522">
        <v>23.42</v>
      </c>
      <c r="F248" s="522"/>
      <c r="G248" s="333">
        <f t="shared" ref="G248:G250" si="10">G249-E248+F248</f>
        <v>5880.0499999999911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8</v>
      </c>
      <c r="C249" s="298">
        <v>46252</v>
      </c>
      <c r="D249" s="299" t="s">
        <v>319</v>
      </c>
      <c r="E249" s="522">
        <v>13</v>
      </c>
      <c r="F249" s="522"/>
      <c r="G249" s="333">
        <f t="shared" si="10"/>
        <v>5903.4699999999912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294</v>
      </c>
      <c r="B250" s="330">
        <v>22</v>
      </c>
      <c r="C250" s="298">
        <v>46252</v>
      </c>
      <c r="D250" s="299" t="s">
        <v>930</v>
      </c>
      <c r="E250" s="522">
        <v>13.84</v>
      </c>
      <c r="F250" s="522"/>
      <c r="G250" s="333">
        <f t="shared" si="10"/>
        <v>5916.4699999999912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287</v>
      </c>
      <c r="B251" s="330" t="s">
        <v>287</v>
      </c>
      <c r="C251" s="298">
        <v>46252</v>
      </c>
      <c r="D251" s="299" t="s">
        <v>1020</v>
      </c>
      <c r="E251" s="522">
        <v>2518.46</v>
      </c>
      <c r="F251" s="522">
        <v>2518.46</v>
      </c>
      <c r="G251" s="333">
        <f t="shared" ref="G251:G313" si="11">G252-E251+F251</f>
        <v>5930.3099999999913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6</v>
      </c>
      <c r="C252" s="298">
        <v>46252</v>
      </c>
      <c r="D252" s="299" t="s">
        <v>322</v>
      </c>
      <c r="E252" s="522">
        <v>25</v>
      </c>
      <c r="F252" s="522"/>
      <c r="G252" s="333">
        <f t="shared" si="11"/>
        <v>5930.3099999999913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294</v>
      </c>
      <c r="B253" s="330">
        <v>21</v>
      </c>
      <c r="C253" s="298">
        <v>46251</v>
      </c>
      <c r="D253" s="299" t="s">
        <v>194</v>
      </c>
      <c r="E253" s="522">
        <v>81</v>
      </c>
      <c r="F253" s="522"/>
      <c r="G253" s="333">
        <f t="shared" si="11"/>
        <v>5955.3099999999913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294</v>
      </c>
      <c r="B254" s="330">
        <v>42</v>
      </c>
      <c r="C254" s="298">
        <v>46251</v>
      </c>
      <c r="D254" s="299" t="s">
        <v>333</v>
      </c>
      <c r="E254" s="522">
        <v>22.35</v>
      </c>
      <c r="F254" s="522"/>
      <c r="G254" s="333">
        <f t="shared" si="11"/>
        <v>6036.3099999999913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294</v>
      </c>
      <c r="B255" s="330">
        <v>43</v>
      </c>
      <c r="C255" s="298">
        <v>46251</v>
      </c>
      <c r="D255" s="299" t="s">
        <v>333</v>
      </c>
      <c r="E255" s="522">
        <v>22.35</v>
      </c>
      <c r="F255" s="522"/>
      <c r="G255" s="333">
        <f t="shared" si="11"/>
        <v>6058.6599999999917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1</v>
      </c>
      <c r="C256" s="298">
        <v>46251</v>
      </c>
      <c r="D256" s="299" t="s">
        <v>329</v>
      </c>
      <c r="E256" s="522">
        <v>120</v>
      </c>
      <c r="F256" s="522"/>
      <c r="G256" s="333">
        <f t="shared" si="11"/>
        <v>6081.009999999992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2</v>
      </c>
      <c r="C257" s="298">
        <v>46251</v>
      </c>
      <c r="D257" s="299" t="s">
        <v>332</v>
      </c>
      <c r="E257" s="522">
        <v>15.5</v>
      </c>
      <c r="F257" s="522"/>
      <c r="G257" s="333">
        <f t="shared" si="11"/>
        <v>6201.009999999992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6</v>
      </c>
      <c r="C258" s="298">
        <v>46251</v>
      </c>
      <c r="D258" s="299" t="s">
        <v>1003</v>
      </c>
      <c r="E258" s="522">
        <v>30</v>
      </c>
      <c r="F258" s="522"/>
      <c r="G258" s="333">
        <f t="shared" si="11"/>
        <v>6216.509999999992</v>
      </c>
      <c r="H258" s="334" t="s">
        <v>298</v>
      </c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294</v>
      </c>
      <c r="B259" s="330">
        <v>17</v>
      </c>
      <c r="C259" s="298">
        <v>46251</v>
      </c>
      <c r="D259" s="299" t="s">
        <v>188</v>
      </c>
      <c r="E259" s="522">
        <v>42.65</v>
      </c>
      <c r="F259" s="522"/>
      <c r="G259" s="333">
        <f t="shared" si="11"/>
        <v>6246.509999999992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294</v>
      </c>
      <c r="B260" s="330">
        <v>11</v>
      </c>
      <c r="C260" s="298">
        <v>46251</v>
      </c>
      <c r="D260" s="299" t="s">
        <v>178</v>
      </c>
      <c r="E260" s="522">
        <v>256.83999999999997</v>
      </c>
      <c r="F260" s="522"/>
      <c r="G260" s="333">
        <f t="shared" si="11"/>
        <v>6289.1599999999917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294</v>
      </c>
      <c r="B261" s="330">
        <v>23</v>
      </c>
      <c r="C261" s="298">
        <v>46251</v>
      </c>
      <c r="D261" s="299" t="s">
        <v>63</v>
      </c>
      <c r="E261" s="522">
        <v>529.46</v>
      </c>
      <c r="F261" s="522"/>
      <c r="G261" s="333">
        <f t="shared" si="11"/>
        <v>6545.9999999999918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1</v>
      </c>
      <c r="C262" s="298">
        <v>46250</v>
      </c>
      <c r="D262" s="299" t="s">
        <v>1021</v>
      </c>
      <c r="E262" s="522">
        <v>25.5</v>
      </c>
      <c r="F262" s="522"/>
      <c r="G262" s="333">
        <f t="shared" si="11"/>
        <v>7075.4599999999919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5</v>
      </c>
      <c r="C263" s="298">
        <v>46250</v>
      </c>
      <c r="D263" s="299" t="s">
        <v>340</v>
      </c>
      <c r="E263" s="522">
        <v>21.3</v>
      </c>
      <c r="F263" s="522"/>
      <c r="G263" s="333">
        <f t="shared" si="11"/>
        <v>7100.9599999999919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1</v>
      </c>
      <c r="C264" s="298">
        <v>46250</v>
      </c>
      <c r="D264" s="299" t="s">
        <v>1021</v>
      </c>
      <c r="E264" s="522">
        <v>28.1</v>
      </c>
      <c r="F264" s="522"/>
      <c r="G264" s="333">
        <f t="shared" si="11"/>
        <v>7122.259999999992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8</v>
      </c>
      <c r="C265" s="298">
        <v>46250</v>
      </c>
      <c r="D265" s="299" t="s">
        <v>319</v>
      </c>
      <c r="E265" s="522">
        <v>13.58</v>
      </c>
      <c r="F265" s="522"/>
      <c r="G265" s="333">
        <f t="shared" si="11"/>
        <v>7150.3599999999924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7</v>
      </c>
      <c r="C266" s="298">
        <v>46250</v>
      </c>
      <c r="D266" s="299" t="s">
        <v>300</v>
      </c>
      <c r="E266" s="522">
        <v>85.15</v>
      </c>
      <c r="F266" s="522"/>
      <c r="G266" s="333">
        <f t="shared" si="11"/>
        <v>7163.9399999999923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6</v>
      </c>
      <c r="C267" s="298">
        <v>46250</v>
      </c>
      <c r="D267" s="299" t="s">
        <v>300</v>
      </c>
      <c r="E267" s="522">
        <v>33</v>
      </c>
      <c r="F267" s="522"/>
      <c r="G267" s="333">
        <f t="shared" si="11"/>
        <v>7249.089999999992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1</v>
      </c>
      <c r="C268" s="298">
        <v>46249</v>
      </c>
      <c r="D268" s="299" t="s">
        <v>831</v>
      </c>
      <c r="E268" s="522">
        <v>72.239999999999995</v>
      </c>
      <c r="F268" s="522"/>
      <c r="G268" s="333">
        <f t="shared" si="11"/>
        <v>7282.089999999992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1</v>
      </c>
      <c r="C269" s="298">
        <v>46249</v>
      </c>
      <c r="D269" s="299" t="s">
        <v>428</v>
      </c>
      <c r="E269" s="522">
        <v>46</v>
      </c>
      <c r="F269" s="522"/>
      <c r="G269" s="333">
        <f t="shared" si="11"/>
        <v>7354.3299999999917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4</v>
      </c>
      <c r="C270" s="298">
        <v>46249</v>
      </c>
      <c r="D270" s="299" t="s">
        <v>329</v>
      </c>
      <c r="E270" s="522">
        <v>32.06</v>
      </c>
      <c r="F270" s="522"/>
      <c r="G270" s="333">
        <f t="shared" si="11"/>
        <v>7400.3299999999917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6</v>
      </c>
      <c r="C271" s="298">
        <v>46249</v>
      </c>
      <c r="D271" s="299" t="s">
        <v>300</v>
      </c>
      <c r="E271" s="522">
        <v>18.079999999999998</v>
      </c>
      <c r="F271" s="522"/>
      <c r="G271" s="333">
        <f t="shared" si="11"/>
        <v>7432.3899999999921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7</v>
      </c>
      <c r="C272" s="298">
        <v>46248</v>
      </c>
      <c r="D272" s="299" t="s">
        <v>1022</v>
      </c>
      <c r="E272" s="522">
        <v>37.26</v>
      </c>
      <c r="F272" s="522"/>
      <c r="G272" s="333">
        <f t="shared" si="11"/>
        <v>7450.4699999999921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7</v>
      </c>
      <c r="C273" s="298">
        <v>46248</v>
      </c>
      <c r="D273" s="299" t="s">
        <v>444</v>
      </c>
      <c r="E273" s="522">
        <v>151.94</v>
      </c>
      <c r="F273" s="522"/>
      <c r="G273" s="333">
        <f t="shared" si="11"/>
        <v>7487.7299999999923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291</v>
      </c>
      <c r="B274" s="330">
        <v>38</v>
      </c>
      <c r="C274" s="298">
        <v>46248</v>
      </c>
      <c r="D274" s="299" t="s">
        <v>293</v>
      </c>
      <c r="E274" s="522"/>
      <c r="F274" s="522">
        <v>4729.33</v>
      </c>
      <c r="G274" s="333">
        <f t="shared" si="11"/>
        <v>7639.6699999999919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8</v>
      </c>
      <c r="C275" s="298">
        <v>46247</v>
      </c>
      <c r="D275" s="299" t="s">
        <v>319</v>
      </c>
      <c r="E275" s="522">
        <v>237.21</v>
      </c>
      <c r="F275" s="522"/>
      <c r="G275" s="333">
        <f t="shared" si="11"/>
        <v>2910.339999999992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6</v>
      </c>
      <c r="C276" s="298">
        <v>46246</v>
      </c>
      <c r="D276" s="299" t="s">
        <v>412</v>
      </c>
      <c r="E276" s="522">
        <v>-3.54</v>
      </c>
      <c r="F276" s="522"/>
      <c r="G276" s="333">
        <f t="shared" si="11"/>
        <v>3147.549999999992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294</v>
      </c>
      <c r="B277" s="330">
        <v>19</v>
      </c>
      <c r="C277" s="298">
        <v>46246</v>
      </c>
      <c r="D277" s="299" t="s">
        <v>191</v>
      </c>
      <c r="E277" s="522">
        <v>200</v>
      </c>
      <c r="F277" s="522"/>
      <c r="G277" s="333">
        <f t="shared" si="11"/>
        <v>3144.009999999992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335</v>
      </c>
      <c r="B278" s="330" t="s">
        <v>335</v>
      </c>
      <c r="C278" s="298">
        <v>46246</v>
      </c>
      <c r="D278" s="299" t="s">
        <v>336</v>
      </c>
      <c r="E278" s="522">
        <v>63.55</v>
      </c>
      <c r="F278" s="522"/>
      <c r="G278" s="333">
        <f t="shared" si="11"/>
        <v>3344.009999999992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294</v>
      </c>
      <c r="B279" s="330">
        <v>15</v>
      </c>
      <c r="C279" s="298">
        <v>46246</v>
      </c>
      <c r="D279" s="299" t="s">
        <v>185</v>
      </c>
      <c r="E279" s="522">
        <v>64.28</v>
      </c>
      <c r="F279" s="522"/>
      <c r="G279" s="333">
        <f t="shared" si="11"/>
        <v>3407.5599999999922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294</v>
      </c>
      <c r="B280" s="330">
        <v>22</v>
      </c>
      <c r="C280" s="298">
        <v>46245</v>
      </c>
      <c r="D280" s="299" t="s">
        <v>352</v>
      </c>
      <c r="E280" s="522">
        <v>21.29</v>
      </c>
      <c r="F280" s="522"/>
      <c r="G280" s="333">
        <f t="shared" si="11"/>
        <v>3471.8399999999924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6</v>
      </c>
      <c r="C281" s="298">
        <v>46245</v>
      </c>
      <c r="D281" s="299" t="s">
        <v>427</v>
      </c>
      <c r="E281" s="522">
        <v>-130</v>
      </c>
      <c r="F281" s="522"/>
      <c r="G281" s="333">
        <f t="shared" si="11"/>
        <v>3493.1299999999924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291</v>
      </c>
      <c r="B282" s="330">
        <v>41</v>
      </c>
      <c r="C282" s="298">
        <v>46244</v>
      </c>
      <c r="D282" s="299" t="s">
        <v>1011</v>
      </c>
      <c r="E282" s="522"/>
      <c r="F282" s="522">
        <v>800</v>
      </c>
      <c r="G282" s="333">
        <f t="shared" si="11"/>
        <v>3363.1299999999924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294</v>
      </c>
      <c r="B283" s="330">
        <v>22</v>
      </c>
      <c r="C283" s="298">
        <v>46244</v>
      </c>
      <c r="D283" s="299" t="s">
        <v>979</v>
      </c>
      <c r="E283" s="522">
        <v>5.31</v>
      </c>
      <c r="F283" s="522"/>
      <c r="G283" s="333">
        <f t="shared" si="11"/>
        <v>2563.1299999999924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8</v>
      </c>
      <c r="C284" s="298">
        <v>46244</v>
      </c>
      <c r="D284" s="299" t="s">
        <v>319</v>
      </c>
      <c r="E284" s="522">
        <v>9.5</v>
      </c>
      <c r="F284" s="522"/>
      <c r="G284" s="333">
        <f t="shared" si="11"/>
        <v>2568.4399999999923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2</v>
      </c>
      <c r="C285" s="298">
        <v>46244</v>
      </c>
      <c r="D285" s="299" t="s">
        <v>334</v>
      </c>
      <c r="E285" s="522">
        <v>16.16</v>
      </c>
      <c r="F285" s="522"/>
      <c r="G285" s="333">
        <f t="shared" si="11"/>
        <v>2577.9399999999923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5</v>
      </c>
      <c r="C286" s="298">
        <v>46243</v>
      </c>
      <c r="D286" s="299" t="s">
        <v>854</v>
      </c>
      <c r="E286" s="522">
        <v>10.68</v>
      </c>
      <c r="F286" s="522"/>
      <c r="G286" s="333">
        <f t="shared" si="11"/>
        <v>2594.0999999999922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287</v>
      </c>
      <c r="B287" s="330" t="s">
        <v>287</v>
      </c>
      <c r="C287" s="298">
        <v>46243</v>
      </c>
      <c r="D287" s="299" t="s">
        <v>845</v>
      </c>
      <c r="E287" s="522">
        <v>116.04</v>
      </c>
      <c r="F287" s="522">
        <v>116.04</v>
      </c>
      <c r="G287" s="333">
        <f t="shared" si="11"/>
        <v>2604.779999999992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1</v>
      </c>
      <c r="C288" s="298">
        <v>46243</v>
      </c>
      <c r="D288" s="299" t="s">
        <v>306</v>
      </c>
      <c r="E288" s="522">
        <v>228.43</v>
      </c>
      <c r="F288" s="522"/>
      <c r="G288" s="333">
        <f t="shared" si="11"/>
        <v>2604.779999999992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4</v>
      </c>
      <c r="C289" s="298">
        <v>46242</v>
      </c>
      <c r="D289" s="299" t="s">
        <v>319</v>
      </c>
      <c r="E289" s="522">
        <v>39.92</v>
      </c>
      <c r="F289" s="522"/>
      <c r="G289" s="333">
        <f t="shared" si="11"/>
        <v>2833.2099999999919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4</v>
      </c>
      <c r="C290" s="298">
        <v>46242</v>
      </c>
      <c r="D290" s="299" t="s">
        <v>296</v>
      </c>
      <c r="E290" s="522">
        <v>73.16</v>
      </c>
      <c r="F290" s="522"/>
      <c r="G290" s="333">
        <f t="shared" si="11"/>
        <v>2873.1299999999919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1</v>
      </c>
      <c r="C291" s="298">
        <v>46242</v>
      </c>
      <c r="D291" s="299" t="s">
        <v>300</v>
      </c>
      <c r="E291" s="522">
        <v>28.7</v>
      </c>
      <c r="F291" s="522"/>
      <c r="G291" s="333">
        <f t="shared" si="11"/>
        <v>2946.2899999999918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2</v>
      </c>
      <c r="C292" s="298">
        <v>46242</v>
      </c>
      <c r="D292" s="299" t="s">
        <v>345</v>
      </c>
      <c r="E292" s="522">
        <v>121.55</v>
      </c>
      <c r="F292" s="522"/>
      <c r="G292" s="333">
        <f t="shared" si="11"/>
        <v>2974.9899999999916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8</v>
      </c>
      <c r="C293" s="298">
        <v>46242</v>
      </c>
      <c r="D293" s="299" t="s">
        <v>1016</v>
      </c>
      <c r="E293" s="522">
        <v>25</v>
      </c>
      <c r="F293" s="522"/>
      <c r="G293" s="333">
        <f t="shared" si="11"/>
        <v>3096.5399999999918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2</v>
      </c>
      <c r="C294" s="298">
        <v>46242</v>
      </c>
      <c r="D294" s="299" t="s">
        <v>353</v>
      </c>
      <c r="E294" s="522">
        <v>21.99</v>
      </c>
      <c r="F294" s="522"/>
      <c r="G294" s="333">
        <f t="shared" si="11"/>
        <v>3121.5399999999918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5</v>
      </c>
      <c r="C295" s="298">
        <v>46242</v>
      </c>
      <c r="D295" s="299" t="s">
        <v>1019</v>
      </c>
      <c r="E295" s="522">
        <v>60</v>
      </c>
      <c r="F295" s="522"/>
      <c r="G295" s="333">
        <f t="shared" si="11"/>
        <v>3143.5299999999916</v>
      </c>
      <c r="H295" s="334" t="s">
        <v>298</v>
      </c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8</v>
      </c>
      <c r="C296" s="298">
        <v>46241</v>
      </c>
      <c r="D296" s="299" t="s">
        <v>319</v>
      </c>
      <c r="E296" s="522">
        <v>19.690000000000001</v>
      </c>
      <c r="F296" s="522"/>
      <c r="G296" s="333">
        <f t="shared" si="11"/>
        <v>3203.5299999999916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2</v>
      </c>
      <c r="C297" s="298">
        <v>46241</v>
      </c>
      <c r="D297" s="299" t="s">
        <v>296</v>
      </c>
      <c r="E297" s="522">
        <v>8.93</v>
      </c>
      <c r="F297" s="522"/>
      <c r="G297" s="333">
        <f t="shared" si="11"/>
        <v>3223.2199999999916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6</v>
      </c>
      <c r="C298" s="298">
        <v>46241</v>
      </c>
      <c r="D298" s="299" t="s">
        <v>320</v>
      </c>
      <c r="E298" s="522">
        <v>178.24</v>
      </c>
      <c r="F298" s="522"/>
      <c r="G298" s="333">
        <f t="shared" si="11"/>
        <v>3232.1499999999915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2</v>
      </c>
      <c r="C299" s="298">
        <v>46241</v>
      </c>
      <c r="D299" s="299" t="s">
        <v>404</v>
      </c>
      <c r="E299" s="522">
        <v>107.68</v>
      </c>
      <c r="F299" s="522"/>
      <c r="G299" s="333">
        <f t="shared" si="11"/>
        <v>3410.3899999999917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335</v>
      </c>
      <c r="B300" s="330" t="s">
        <v>335</v>
      </c>
      <c r="C300" s="298">
        <v>46241</v>
      </c>
      <c r="D300" s="299" t="s">
        <v>447</v>
      </c>
      <c r="E300" s="522">
        <v>83.63</v>
      </c>
      <c r="F300" s="522"/>
      <c r="G300" s="333">
        <f t="shared" si="11"/>
        <v>3518.0699999999915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294</v>
      </c>
      <c r="B301" s="330">
        <v>9</v>
      </c>
      <c r="C301" s="298">
        <v>46241</v>
      </c>
      <c r="D301" s="299" t="s">
        <v>58</v>
      </c>
      <c r="E301" s="522">
        <v>1231.68</v>
      </c>
      <c r="F301" s="522"/>
      <c r="G301" s="333">
        <f t="shared" si="11"/>
        <v>3601.6999999999916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2</v>
      </c>
      <c r="C302" s="298">
        <v>46240</v>
      </c>
      <c r="D302" s="299" t="s">
        <v>1017</v>
      </c>
      <c r="E302" s="522">
        <v>33.700000000000003</v>
      </c>
      <c r="F302" s="522"/>
      <c r="G302" s="333">
        <f t="shared" si="11"/>
        <v>4833.3799999999919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8</v>
      </c>
      <c r="C303" s="298">
        <v>46240</v>
      </c>
      <c r="D303" s="299" t="s">
        <v>347</v>
      </c>
      <c r="E303" s="522">
        <v>23.33</v>
      </c>
      <c r="F303" s="522"/>
      <c r="G303" s="333">
        <f t="shared" si="11"/>
        <v>4867.0799999999917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294</v>
      </c>
      <c r="B304" s="330">
        <v>14</v>
      </c>
      <c r="C304" s="298">
        <v>46240</v>
      </c>
      <c r="D304" s="299" t="s">
        <v>958</v>
      </c>
      <c r="E304" s="522">
        <v>66.67</v>
      </c>
      <c r="F304" s="522"/>
      <c r="G304" s="333">
        <f t="shared" si="11"/>
        <v>4890.4099999999917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6</v>
      </c>
      <c r="C305" s="298">
        <v>46240</v>
      </c>
      <c r="D305" s="299" t="s">
        <v>344</v>
      </c>
      <c r="E305" s="522">
        <v>75</v>
      </c>
      <c r="F305" s="522"/>
      <c r="G305" s="333">
        <f t="shared" si="11"/>
        <v>4957.0799999999917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294</v>
      </c>
      <c r="B306" s="330">
        <v>13</v>
      </c>
      <c r="C306" s="298">
        <v>46240</v>
      </c>
      <c r="D306" s="299" t="s">
        <v>182</v>
      </c>
      <c r="E306" s="522">
        <v>331.81</v>
      </c>
      <c r="F306" s="522"/>
      <c r="G306" s="333">
        <f t="shared" si="11"/>
        <v>5032.0799999999917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291</v>
      </c>
      <c r="B307" s="330">
        <v>39</v>
      </c>
      <c r="C307" s="298">
        <v>46240</v>
      </c>
      <c r="D307" s="299" t="s">
        <v>292</v>
      </c>
      <c r="E307" s="522"/>
      <c r="F307" s="522">
        <v>2763.78</v>
      </c>
      <c r="G307" s="333">
        <f t="shared" si="11"/>
        <v>5363.8899999999921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2</v>
      </c>
      <c r="C308" s="298">
        <v>46239</v>
      </c>
      <c r="D308" s="299" t="s">
        <v>353</v>
      </c>
      <c r="E308" s="522">
        <v>36.549999999999997</v>
      </c>
      <c r="F308" s="522"/>
      <c r="G308" s="333">
        <f t="shared" si="11"/>
        <v>2600.1099999999915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4</v>
      </c>
      <c r="C309" s="298">
        <v>46239</v>
      </c>
      <c r="D309" s="299" t="s">
        <v>310</v>
      </c>
      <c r="E309" s="522">
        <v>40.76</v>
      </c>
      <c r="F309" s="522"/>
      <c r="G309" s="333">
        <f t="shared" si="11"/>
        <v>2636.6599999999917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3</v>
      </c>
      <c r="C310" s="298">
        <v>46239</v>
      </c>
      <c r="D310" s="299" t="s">
        <v>310</v>
      </c>
      <c r="E310" s="522">
        <v>5.86</v>
      </c>
      <c r="F310" s="522"/>
      <c r="G310" s="333">
        <f t="shared" si="11"/>
        <v>2677.4199999999919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8</v>
      </c>
      <c r="C311" s="298">
        <v>46239</v>
      </c>
      <c r="D311" s="299" t="s">
        <v>296</v>
      </c>
      <c r="E311" s="522">
        <v>63.22</v>
      </c>
      <c r="F311" s="522"/>
      <c r="G311" s="333">
        <f t="shared" si="11"/>
        <v>2683.279999999992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8</v>
      </c>
      <c r="C312" s="298">
        <v>46239</v>
      </c>
      <c r="D312" s="299" t="s">
        <v>1012</v>
      </c>
      <c r="E312" s="522">
        <v>49.41</v>
      </c>
      <c r="F312" s="522"/>
      <c r="G312" s="333">
        <f t="shared" si="11"/>
        <v>2746.4999999999918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5</v>
      </c>
      <c r="C313" s="298">
        <v>46239</v>
      </c>
      <c r="D313" s="299" t="s">
        <v>1013</v>
      </c>
      <c r="E313" s="522">
        <v>-60</v>
      </c>
      <c r="F313" s="522"/>
      <c r="G313" s="333">
        <f t="shared" si="11"/>
        <v>2795.9099999999917</v>
      </c>
      <c r="H313" s="334" t="s">
        <v>298</v>
      </c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5</v>
      </c>
      <c r="C314" s="298">
        <v>46239</v>
      </c>
      <c r="D314" s="299" t="s">
        <v>1013</v>
      </c>
      <c r="E314" s="522">
        <v>263.89</v>
      </c>
      <c r="F314" s="522"/>
      <c r="G314" s="333">
        <f t="shared" ref="G314:G344" si="12">G315-E314+F314</f>
        <v>2735.9099999999917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5</v>
      </c>
      <c r="C315" s="298">
        <v>46239</v>
      </c>
      <c r="D315" s="299" t="s">
        <v>1014</v>
      </c>
      <c r="E315" s="522">
        <v>25</v>
      </c>
      <c r="F315" s="522"/>
      <c r="G315" s="333">
        <f t="shared" si="12"/>
        <v>2999.7999999999915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8</v>
      </c>
      <c r="C316" s="298">
        <v>46239</v>
      </c>
      <c r="D316" s="299" t="s">
        <v>1015</v>
      </c>
      <c r="E316" s="522">
        <v>36.81</v>
      </c>
      <c r="F316" s="522"/>
      <c r="G316" s="333">
        <f t="shared" si="12"/>
        <v>3024.7999999999915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291</v>
      </c>
      <c r="B317" s="330">
        <v>40</v>
      </c>
      <c r="C317" s="298">
        <v>46239</v>
      </c>
      <c r="D317" s="299" t="s">
        <v>316</v>
      </c>
      <c r="E317" s="522"/>
      <c r="F317" s="522">
        <v>837.18</v>
      </c>
      <c r="G317" s="333">
        <f t="shared" si="12"/>
        <v>3061.6099999999915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6</v>
      </c>
      <c r="C318" s="298">
        <v>46238</v>
      </c>
      <c r="D318" s="299" t="s">
        <v>1010</v>
      </c>
      <c r="E318" s="522">
        <v>10</v>
      </c>
      <c r="F318" s="522"/>
      <c r="G318" s="333">
        <f t="shared" si="12"/>
        <v>2224.4299999999917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294</v>
      </c>
      <c r="B319" s="330">
        <v>17</v>
      </c>
      <c r="C319" s="298">
        <v>46238</v>
      </c>
      <c r="D319" s="299" t="s">
        <v>370</v>
      </c>
      <c r="E319" s="522">
        <v>99</v>
      </c>
      <c r="F319" s="522"/>
      <c r="G319" s="333">
        <f t="shared" si="12"/>
        <v>2234.4299999999917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294</v>
      </c>
      <c r="B320" s="330">
        <v>14</v>
      </c>
      <c r="C320" s="298">
        <v>46238</v>
      </c>
      <c r="D320" s="299" t="s">
        <v>367</v>
      </c>
      <c r="E320" s="522">
        <v>70.25</v>
      </c>
      <c r="F320" s="522"/>
      <c r="G320" s="333">
        <f t="shared" si="12"/>
        <v>2333.4299999999917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284</v>
      </c>
      <c r="B321" s="330">
        <v>37</v>
      </c>
      <c r="C321" s="298">
        <v>46238</v>
      </c>
      <c r="D321" s="299" t="s">
        <v>374</v>
      </c>
      <c r="E321" s="522">
        <v>50</v>
      </c>
      <c r="F321" s="522"/>
      <c r="G321" s="333">
        <f t="shared" si="12"/>
        <v>2403.6799999999917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4</v>
      </c>
      <c r="C322" s="298">
        <v>46237</v>
      </c>
      <c r="D322" s="299" t="s">
        <v>296</v>
      </c>
      <c r="E322" s="522">
        <v>41.93</v>
      </c>
      <c r="F322" s="522"/>
      <c r="G322" s="333">
        <f t="shared" si="12"/>
        <v>2453.6799999999917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2</v>
      </c>
      <c r="C323" s="298">
        <v>46237</v>
      </c>
      <c r="D323" s="299" t="s">
        <v>334</v>
      </c>
      <c r="E323" s="522">
        <v>15.09</v>
      </c>
      <c r="F323" s="522"/>
      <c r="G323" s="333">
        <f t="shared" si="12"/>
        <v>2495.6099999999915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294</v>
      </c>
      <c r="B324" s="330">
        <v>22</v>
      </c>
      <c r="C324" s="298">
        <v>46237</v>
      </c>
      <c r="D324" s="299" t="s">
        <v>953</v>
      </c>
      <c r="E324" s="522">
        <v>12.77</v>
      </c>
      <c r="F324" s="522"/>
      <c r="G324" s="333">
        <f t="shared" si="12"/>
        <v>2510.6999999999916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1</v>
      </c>
      <c r="C325" s="298">
        <v>46236</v>
      </c>
      <c r="D325" s="299" t="s">
        <v>306</v>
      </c>
      <c r="E325" s="522">
        <v>132.79</v>
      </c>
      <c r="F325" s="522"/>
      <c r="G325" s="333">
        <f t="shared" si="12"/>
        <v>2523.4699999999916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2</v>
      </c>
      <c r="C326" s="298">
        <v>46236</v>
      </c>
      <c r="D326" s="299" t="s">
        <v>358</v>
      </c>
      <c r="E326" s="522">
        <v>10.25</v>
      </c>
      <c r="F326" s="522"/>
      <c r="G326" s="333">
        <f t="shared" si="12"/>
        <v>2656.2599999999916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6</v>
      </c>
      <c r="C327" s="298">
        <v>46236</v>
      </c>
      <c r="D327" s="299" t="s">
        <v>300</v>
      </c>
      <c r="E327" s="522">
        <v>24.48</v>
      </c>
      <c r="F327" s="522"/>
      <c r="G327" s="333">
        <f t="shared" si="12"/>
        <v>2666.5099999999916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4</v>
      </c>
      <c r="C328" s="298">
        <v>46236</v>
      </c>
      <c r="D328" s="299" t="s">
        <v>455</v>
      </c>
      <c r="E328" s="522">
        <v>40.21</v>
      </c>
      <c r="F328" s="522"/>
      <c r="G328" s="333">
        <f t="shared" si="12"/>
        <v>2690.9899999999916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8</v>
      </c>
      <c r="C329" s="298">
        <v>46235</v>
      </c>
      <c r="D329" s="299" t="s">
        <v>1008</v>
      </c>
      <c r="E329" s="522">
        <v>22.12</v>
      </c>
      <c r="F329" s="522"/>
      <c r="G329" s="333">
        <f t="shared" si="12"/>
        <v>2731.1999999999916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5</v>
      </c>
      <c r="C330" s="298">
        <v>46235</v>
      </c>
      <c r="D330" s="299" t="s">
        <v>1009</v>
      </c>
      <c r="E330" s="522">
        <v>40</v>
      </c>
      <c r="F330" s="522"/>
      <c r="G330" s="333">
        <f t="shared" si="12"/>
        <v>2753.3199999999915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8</v>
      </c>
      <c r="C331" s="298">
        <v>46235</v>
      </c>
      <c r="D331" s="299" t="s">
        <v>319</v>
      </c>
      <c r="E331" s="522">
        <v>8.86</v>
      </c>
      <c r="F331" s="522"/>
      <c r="G331" s="333">
        <f t="shared" si="12"/>
        <v>2793.3199999999915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5</v>
      </c>
      <c r="C332" s="298">
        <v>46235</v>
      </c>
      <c r="D332" s="299" t="s">
        <v>484</v>
      </c>
      <c r="E332" s="522">
        <v>52.06</v>
      </c>
      <c r="F332" s="522"/>
      <c r="G332" s="333">
        <f t="shared" si="12"/>
        <v>2802.1799999999917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6</v>
      </c>
      <c r="C333" s="298">
        <v>46235</v>
      </c>
      <c r="D333" s="299" t="s">
        <v>484</v>
      </c>
      <c r="E333" s="522">
        <v>52.06</v>
      </c>
      <c r="F333" s="522"/>
      <c r="G333" s="333">
        <f t="shared" si="12"/>
        <v>2854.2399999999916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294</v>
      </c>
      <c r="B334" s="330">
        <v>22</v>
      </c>
      <c r="C334" s="298">
        <v>46235</v>
      </c>
      <c r="D334" s="299" t="s">
        <v>375</v>
      </c>
      <c r="E334" s="522">
        <v>6.37</v>
      </c>
      <c r="F334" s="522"/>
      <c r="G334" s="333">
        <f t="shared" si="12"/>
        <v>2906.2999999999915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287</v>
      </c>
      <c r="B335" s="330" t="s">
        <v>287</v>
      </c>
      <c r="C335" s="298">
        <v>46235</v>
      </c>
      <c r="D335" s="299" t="s">
        <v>1007</v>
      </c>
      <c r="E335" s="522">
        <v>121.4</v>
      </c>
      <c r="F335" s="522">
        <v>121.4</v>
      </c>
      <c r="G335" s="333">
        <f t="shared" si="12"/>
        <v>2912.6699999999914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6</v>
      </c>
      <c r="C336" s="298">
        <v>46235</v>
      </c>
      <c r="D336" s="299" t="s">
        <v>1018</v>
      </c>
      <c r="E336" s="522">
        <v>-25.39</v>
      </c>
      <c r="F336" s="522"/>
      <c r="G336" s="333">
        <f t="shared" si="12"/>
        <v>2912.6699999999914</v>
      </c>
      <c r="H336" s="334" t="s">
        <v>298</v>
      </c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287</v>
      </c>
      <c r="B337" s="330" t="s">
        <v>287</v>
      </c>
      <c r="C337" s="298">
        <v>46235</v>
      </c>
      <c r="D337" s="299" t="s">
        <v>986</v>
      </c>
      <c r="E337" s="522"/>
      <c r="F337" s="522">
        <v>174.61</v>
      </c>
      <c r="G337" s="333">
        <f t="shared" si="12"/>
        <v>2887.2799999999916</v>
      </c>
      <c r="H337" s="334" t="s">
        <v>298</v>
      </c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287</v>
      </c>
      <c r="B338" s="330" t="s">
        <v>287</v>
      </c>
      <c r="C338" s="298">
        <v>46235</v>
      </c>
      <c r="D338" s="299" t="s">
        <v>986</v>
      </c>
      <c r="E338" s="522">
        <v>174.61</v>
      </c>
      <c r="F338" s="522"/>
      <c r="G338" s="333">
        <f t="shared" si="12"/>
        <v>2712.6699999999914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284</v>
      </c>
      <c r="B339" s="330">
        <v>37</v>
      </c>
      <c r="C339" s="298">
        <v>46234</v>
      </c>
      <c r="D339" s="299" t="s">
        <v>1004</v>
      </c>
      <c r="E339" s="522">
        <v>8746.27</v>
      </c>
      <c r="F339" s="522"/>
      <c r="G339" s="333">
        <f t="shared" si="12"/>
        <v>2887.2799999999916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286</v>
      </c>
      <c r="B340" s="330">
        <v>25</v>
      </c>
      <c r="C340" s="298">
        <v>46234</v>
      </c>
      <c r="D340" s="298" t="s">
        <v>204</v>
      </c>
      <c r="E340" s="331">
        <v>350</v>
      </c>
      <c r="F340" s="522"/>
      <c r="G340" s="333">
        <f t="shared" si="12"/>
        <v>11633.549999999992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286</v>
      </c>
      <c r="B341" s="330">
        <v>26</v>
      </c>
      <c r="C341" s="298">
        <v>46234</v>
      </c>
      <c r="D341" s="298" t="s">
        <v>205</v>
      </c>
      <c r="E341" s="331">
        <v>320</v>
      </c>
      <c r="F341" s="522"/>
      <c r="G341" s="333">
        <f t="shared" si="12"/>
        <v>11983.549999999992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286</v>
      </c>
      <c r="B342" s="330">
        <v>27</v>
      </c>
      <c r="C342" s="298">
        <v>46234</v>
      </c>
      <c r="D342" s="298" t="s">
        <v>206</v>
      </c>
      <c r="E342" s="331">
        <v>25</v>
      </c>
      <c r="F342" s="522"/>
      <c r="G342" s="333">
        <f t="shared" si="12"/>
        <v>12303.549999999992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286</v>
      </c>
      <c r="B343" s="330">
        <v>28</v>
      </c>
      <c r="C343" s="298">
        <v>46234</v>
      </c>
      <c r="D343" s="298" t="s">
        <v>207</v>
      </c>
      <c r="E343" s="331">
        <v>25</v>
      </c>
      <c r="F343" s="522"/>
      <c r="G343" s="333">
        <f t="shared" si="12"/>
        <v>12328.549999999992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286</v>
      </c>
      <c r="B344" s="330">
        <v>29</v>
      </c>
      <c r="C344" s="298">
        <v>46234</v>
      </c>
      <c r="D344" s="298" t="s">
        <v>208</v>
      </c>
      <c r="E344" s="331">
        <v>45</v>
      </c>
      <c r="F344" s="522"/>
      <c r="G344" s="333">
        <f t="shared" si="12"/>
        <v>12353.549999999992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286</v>
      </c>
      <c r="B345" s="330">
        <v>30</v>
      </c>
      <c r="C345" s="298">
        <v>46234</v>
      </c>
      <c r="D345" s="298" t="s">
        <v>209</v>
      </c>
      <c r="E345" s="331">
        <v>400</v>
      </c>
      <c r="F345" s="522"/>
      <c r="G345" s="333">
        <f t="shared" ref="G345:G367" si="13">G346-E345+F345</f>
        <v>12398.549999999992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286</v>
      </c>
      <c r="B346" s="330">
        <v>31</v>
      </c>
      <c r="C346" s="298">
        <v>46234</v>
      </c>
      <c r="D346" s="298" t="s">
        <v>210</v>
      </c>
      <c r="E346" s="331">
        <v>375</v>
      </c>
      <c r="F346" s="522"/>
      <c r="G346" s="333">
        <f t="shared" si="13"/>
        <v>12798.549999999992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286</v>
      </c>
      <c r="B347" s="330">
        <v>32</v>
      </c>
      <c r="C347" s="298">
        <v>46234</v>
      </c>
      <c r="D347" s="298" t="s">
        <v>211</v>
      </c>
      <c r="E347" s="331">
        <v>100</v>
      </c>
      <c r="F347" s="522"/>
      <c r="G347" s="333">
        <f t="shared" si="13"/>
        <v>13173.549999999992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286</v>
      </c>
      <c r="B348" s="330">
        <v>33</v>
      </c>
      <c r="C348" s="298">
        <v>46234</v>
      </c>
      <c r="D348" s="298" t="s">
        <v>212</v>
      </c>
      <c r="E348" s="331">
        <v>85</v>
      </c>
      <c r="F348" s="522"/>
      <c r="G348" s="333">
        <f t="shared" si="13"/>
        <v>13273.549999999992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286</v>
      </c>
      <c r="B349" s="330">
        <v>34</v>
      </c>
      <c r="C349" s="298">
        <v>46234</v>
      </c>
      <c r="D349" s="298" t="s">
        <v>213</v>
      </c>
      <c r="E349" s="331">
        <v>230</v>
      </c>
      <c r="F349" s="522"/>
      <c r="G349" s="333">
        <f t="shared" si="13"/>
        <v>13358.549999999992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286</v>
      </c>
      <c r="B350" s="330">
        <v>35</v>
      </c>
      <c r="C350" s="298">
        <v>46234</v>
      </c>
      <c r="D350" s="298" t="s">
        <v>214</v>
      </c>
      <c r="E350" s="331">
        <v>45</v>
      </c>
      <c r="F350" s="522"/>
      <c r="G350" s="333">
        <f t="shared" si="13"/>
        <v>13588.549999999992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291</v>
      </c>
      <c r="B351" s="330">
        <v>38</v>
      </c>
      <c r="C351" s="298">
        <v>46234</v>
      </c>
      <c r="D351" s="299" t="s">
        <v>293</v>
      </c>
      <c r="E351" s="522"/>
      <c r="F351" s="522">
        <v>4720.8599999999997</v>
      </c>
      <c r="G351" s="333">
        <f t="shared" si="13"/>
        <v>13633.549999999992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294</v>
      </c>
      <c r="B352" s="330">
        <v>10</v>
      </c>
      <c r="C352" s="298">
        <v>46234</v>
      </c>
      <c r="D352" s="299" t="s">
        <v>176</v>
      </c>
      <c r="E352" s="522">
        <v>17.899999999999999</v>
      </c>
      <c r="F352" s="522"/>
      <c r="G352" s="333">
        <f t="shared" si="13"/>
        <v>8912.6899999999932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5</v>
      </c>
      <c r="C353" s="298">
        <v>46233</v>
      </c>
      <c r="D353" s="299" t="s">
        <v>484</v>
      </c>
      <c r="E353" s="522">
        <v>20.59</v>
      </c>
      <c r="F353" s="522"/>
      <c r="G353" s="333">
        <f t="shared" si="13"/>
        <v>8930.5899999999929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2</v>
      </c>
      <c r="C354" s="298">
        <v>46233</v>
      </c>
      <c r="D354" s="299" t="s">
        <v>386</v>
      </c>
      <c r="E354" s="522">
        <v>23.87</v>
      </c>
      <c r="F354" s="522"/>
      <c r="G354" s="333">
        <f t="shared" si="13"/>
        <v>8951.179999999993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6</v>
      </c>
      <c r="C355" s="298">
        <v>46233</v>
      </c>
      <c r="D355" s="299" t="s">
        <v>1003</v>
      </c>
      <c r="E355" s="522">
        <v>-100</v>
      </c>
      <c r="F355" s="522"/>
      <c r="G355" s="333">
        <f t="shared" si="13"/>
        <v>8975.0499999999938</v>
      </c>
      <c r="H355" s="334" t="s">
        <v>298</v>
      </c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6</v>
      </c>
      <c r="C356" s="298">
        <v>46233</v>
      </c>
      <c r="D356" s="299" t="s">
        <v>1000</v>
      </c>
      <c r="E356" s="522">
        <v>-100</v>
      </c>
      <c r="F356" s="522"/>
      <c r="G356" s="333">
        <f t="shared" si="13"/>
        <v>8875.0499999999938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2</v>
      </c>
      <c r="C357" s="298">
        <v>46233</v>
      </c>
      <c r="D357" s="299" t="s">
        <v>1006</v>
      </c>
      <c r="E357" s="522">
        <v>16</v>
      </c>
      <c r="F357" s="522"/>
      <c r="G357" s="333">
        <f t="shared" si="13"/>
        <v>8775.0499999999938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2</v>
      </c>
      <c r="C358" s="298">
        <v>46232</v>
      </c>
      <c r="D358" s="299" t="s">
        <v>308</v>
      </c>
      <c r="E358" s="522">
        <v>60.77</v>
      </c>
      <c r="F358" s="522"/>
      <c r="G358" s="333">
        <f t="shared" si="13"/>
        <v>8791.0499999999938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294</v>
      </c>
      <c r="B359" s="330">
        <v>21</v>
      </c>
      <c r="C359" s="298">
        <v>46232</v>
      </c>
      <c r="D359" s="299" t="s">
        <v>194</v>
      </c>
      <c r="E359" s="522">
        <v>31.47</v>
      </c>
      <c r="F359" s="522"/>
      <c r="G359" s="333">
        <f t="shared" si="13"/>
        <v>8851.8199999999943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294</v>
      </c>
      <c r="B360" s="330">
        <v>21</v>
      </c>
      <c r="C360" s="298">
        <v>46232</v>
      </c>
      <c r="D360" s="299" t="s">
        <v>194</v>
      </c>
      <c r="E360" s="522">
        <v>16.2</v>
      </c>
      <c r="F360" s="522"/>
      <c r="G360" s="333">
        <f t="shared" si="13"/>
        <v>8883.2899999999936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2</v>
      </c>
      <c r="C361" s="298">
        <v>46232</v>
      </c>
      <c r="D361" s="299" t="s">
        <v>346</v>
      </c>
      <c r="E361" s="522">
        <v>11.43</v>
      </c>
      <c r="F361" s="522"/>
      <c r="G361" s="333">
        <f t="shared" si="13"/>
        <v>8899.4899999999943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2</v>
      </c>
      <c r="C362" s="298">
        <v>46232</v>
      </c>
      <c r="D362" s="299" t="s">
        <v>358</v>
      </c>
      <c r="E362" s="522">
        <v>9.9700000000000006</v>
      </c>
      <c r="F362" s="522"/>
      <c r="G362" s="333">
        <f t="shared" si="13"/>
        <v>8910.9199999999946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5</v>
      </c>
      <c r="C363" s="298">
        <v>46232</v>
      </c>
      <c r="D363" s="299" t="s">
        <v>484</v>
      </c>
      <c r="E363" s="522">
        <v>82.36</v>
      </c>
      <c r="F363" s="522"/>
      <c r="G363" s="333">
        <f t="shared" si="13"/>
        <v>8920.889999999994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294</v>
      </c>
      <c r="B364" s="330">
        <v>24</v>
      </c>
      <c r="C364" s="298">
        <v>46232</v>
      </c>
      <c r="D364" s="299" t="s">
        <v>860</v>
      </c>
      <c r="E364" s="522">
        <v>92.25</v>
      </c>
      <c r="F364" s="522"/>
      <c r="G364" s="333">
        <f t="shared" si="13"/>
        <v>9003.2499999999945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4</v>
      </c>
      <c r="C365" s="298">
        <v>46232</v>
      </c>
      <c r="D365" s="299" t="s">
        <v>296</v>
      </c>
      <c r="E365" s="522">
        <v>39.5</v>
      </c>
      <c r="F365" s="522"/>
      <c r="G365" s="333">
        <f t="shared" si="13"/>
        <v>9095.4999999999945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2</v>
      </c>
      <c r="C366" s="298">
        <v>46232</v>
      </c>
      <c r="D366" s="299" t="s">
        <v>296</v>
      </c>
      <c r="E366" s="522">
        <v>15.1</v>
      </c>
      <c r="F366" s="522"/>
      <c r="G366" s="333">
        <f t="shared" si="13"/>
        <v>9134.9999999999945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2</v>
      </c>
      <c r="C367" s="298">
        <v>46232</v>
      </c>
      <c r="D367" s="299" t="s">
        <v>334</v>
      </c>
      <c r="E367" s="522">
        <v>17.68</v>
      </c>
      <c r="F367" s="522"/>
      <c r="G367" s="333">
        <f t="shared" si="13"/>
        <v>9150.0999999999949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5</v>
      </c>
      <c r="C368" s="298">
        <v>46232</v>
      </c>
      <c r="D368" s="299" t="s">
        <v>988</v>
      </c>
      <c r="E368" s="522">
        <v>-205</v>
      </c>
      <c r="F368" s="522"/>
      <c r="G368" s="333">
        <f t="shared" ref="G368:G430" si="14">G369-E368+F368</f>
        <v>9167.7799999999952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294</v>
      </c>
      <c r="B369" s="330">
        <v>20</v>
      </c>
      <c r="C369" s="298">
        <v>46232</v>
      </c>
      <c r="D369" s="299" t="s">
        <v>193</v>
      </c>
      <c r="E369" s="522">
        <v>600</v>
      </c>
      <c r="F369" s="522"/>
      <c r="G369" s="333">
        <f t="shared" si="14"/>
        <v>8962.7799999999952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287</v>
      </c>
      <c r="B370" s="330" t="s">
        <v>287</v>
      </c>
      <c r="C370" s="298">
        <v>46231</v>
      </c>
      <c r="D370" s="299" t="s">
        <v>525</v>
      </c>
      <c r="E370" s="522">
        <v>1171.3800000000001</v>
      </c>
      <c r="F370" s="522">
        <v>1171.3800000000001</v>
      </c>
      <c r="G370" s="333">
        <f t="shared" si="14"/>
        <v>9562.7799999999952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2</v>
      </c>
      <c r="C371" s="298">
        <v>46231</v>
      </c>
      <c r="D371" s="299" t="s">
        <v>334</v>
      </c>
      <c r="E371" s="522">
        <v>11.58</v>
      </c>
      <c r="F371" s="522"/>
      <c r="G371" s="333">
        <f t="shared" si="14"/>
        <v>9562.7799999999934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294</v>
      </c>
      <c r="B372" s="330">
        <v>42</v>
      </c>
      <c r="C372" s="298">
        <v>46231</v>
      </c>
      <c r="D372" s="299" t="s">
        <v>200</v>
      </c>
      <c r="E372" s="522">
        <v>59</v>
      </c>
      <c r="F372" s="522"/>
      <c r="G372" s="333">
        <f t="shared" si="14"/>
        <v>9574.3599999999933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294</v>
      </c>
      <c r="B373" s="330">
        <v>43</v>
      </c>
      <c r="C373" s="298">
        <v>46231</v>
      </c>
      <c r="D373" s="299" t="s">
        <v>201</v>
      </c>
      <c r="E373" s="522">
        <v>50.92</v>
      </c>
      <c r="F373" s="522"/>
      <c r="G373" s="333">
        <f t="shared" si="14"/>
        <v>9633.3599999999933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8</v>
      </c>
      <c r="C374" s="298">
        <v>46231</v>
      </c>
      <c r="D374" s="299" t="s">
        <v>308</v>
      </c>
      <c r="E374" s="522">
        <v>71.75</v>
      </c>
      <c r="F374" s="522"/>
      <c r="G374" s="333">
        <f t="shared" si="14"/>
        <v>9684.2799999999934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6</v>
      </c>
      <c r="C375" s="298">
        <v>46230</v>
      </c>
      <c r="D375" s="299" t="s">
        <v>999</v>
      </c>
      <c r="E375" s="522">
        <v>49.2</v>
      </c>
      <c r="F375" s="522"/>
      <c r="G375" s="333">
        <f t="shared" si="14"/>
        <v>9756.0299999999934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2</v>
      </c>
      <c r="C376" s="298">
        <v>46230</v>
      </c>
      <c r="D376" s="299" t="s">
        <v>353</v>
      </c>
      <c r="E376" s="522">
        <v>20.98</v>
      </c>
      <c r="F376" s="522"/>
      <c r="G376" s="333">
        <f t="shared" si="14"/>
        <v>9805.2299999999941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6</v>
      </c>
      <c r="C377" s="298">
        <v>46230</v>
      </c>
      <c r="D377" s="299" t="s">
        <v>300</v>
      </c>
      <c r="E377" s="522">
        <v>19.16</v>
      </c>
      <c r="F377" s="522"/>
      <c r="G377" s="333">
        <f t="shared" si="14"/>
        <v>9826.2099999999937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46230</v>
      </c>
      <c r="D378" s="299" t="s">
        <v>994</v>
      </c>
      <c r="E378" s="522">
        <v>15.89</v>
      </c>
      <c r="F378" s="522"/>
      <c r="G378" s="333">
        <f t="shared" si="14"/>
        <v>9845.3699999999935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294</v>
      </c>
      <c r="B379" s="330">
        <v>22</v>
      </c>
      <c r="C379" s="298">
        <v>46230</v>
      </c>
      <c r="D379" s="299" t="s">
        <v>998</v>
      </c>
      <c r="E379" s="522">
        <v>15.96</v>
      </c>
      <c r="F379" s="522"/>
      <c r="G379" s="333">
        <f t="shared" si="14"/>
        <v>9861.2599999999929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1</v>
      </c>
      <c r="C380" s="298">
        <v>46230</v>
      </c>
      <c r="D380" s="299" t="s">
        <v>306</v>
      </c>
      <c r="E380" s="522">
        <v>183.73</v>
      </c>
      <c r="F380" s="522"/>
      <c r="G380" s="333">
        <f t="shared" si="14"/>
        <v>9877.2199999999921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4</v>
      </c>
      <c r="C381" s="298">
        <v>46230</v>
      </c>
      <c r="D381" s="299" t="s">
        <v>296</v>
      </c>
      <c r="E381" s="522">
        <v>86.71</v>
      </c>
      <c r="F381" s="522"/>
      <c r="G381" s="333">
        <f t="shared" si="14"/>
        <v>10060.949999999992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2</v>
      </c>
      <c r="C382" s="298">
        <v>46230</v>
      </c>
      <c r="D382" s="299" t="s">
        <v>296</v>
      </c>
      <c r="E382" s="522">
        <v>8.7200000000000006</v>
      </c>
      <c r="F382" s="522"/>
      <c r="G382" s="333">
        <f t="shared" si="14"/>
        <v>10147.659999999991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2</v>
      </c>
      <c r="C383" s="298">
        <v>46230</v>
      </c>
      <c r="D383" s="299" t="s">
        <v>301</v>
      </c>
      <c r="E383" s="522">
        <v>23.5</v>
      </c>
      <c r="F383" s="522"/>
      <c r="G383" s="333">
        <f t="shared" si="14"/>
        <v>10156.37999999999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3</v>
      </c>
      <c r="C384" s="298">
        <v>46230</v>
      </c>
      <c r="D384" s="299" t="s">
        <v>983</v>
      </c>
      <c r="E384" s="522">
        <v>7.18</v>
      </c>
      <c r="F384" s="522"/>
      <c r="G384" s="333">
        <f t="shared" si="14"/>
        <v>10179.87999999999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46229</v>
      </c>
      <c r="D385" s="299" t="s">
        <v>996</v>
      </c>
      <c r="E385" s="522">
        <v>18.350000000000001</v>
      </c>
      <c r="F385" s="522"/>
      <c r="G385" s="333">
        <f t="shared" si="14"/>
        <v>10187.05999999999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8</v>
      </c>
      <c r="C386" s="298">
        <v>46229</v>
      </c>
      <c r="D386" s="299" t="s">
        <v>319</v>
      </c>
      <c r="E386" s="522">
        <v>64.400000000000006</v>
      </c>
      <c r="F386" s="522"/>
      <c r="G386" s="333">
        <f t="shared" si="14"/>
        <v>10205.409999999991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4</v>
      </c>
      <c r="C387" s="298">
        <v>46229</v>
      </c>
      <c r="D387" s="299" t="s">
        <v>296</v>
      </c>
      <c r="E387" s="522">
        <v>42.19</v>
      </c>
      <c r="F387" s="522"/>
      <c r="G387" s="333">
        <f t="shared" si="14"/>
        <v>10269.80999999999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8</v>
      </c>
      <c r="C388" s="298">
        <v>46229</v>
      </c>
      <c r="D388" s="299" t="s">
        <v>296</v>
      </c>
      <c r="E388" s="522">
        <v>60.67</v>
      </c>
      <c r="F388" s="522"/>
      <c r="G388" s="333">
        <f t="shared" si="14"/>
        <v>10311.999999999991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8</v>
      </c>
      <c r="C389" s="298">
        <v>46228</v>
      </c>
      <c r="D389" s="299" t="s">
        <v>995</v>
      </c>
      <c r="E389" s="522">
        <v>40.32</v>
      </c>
      <c r="F389" s="522"/>
      <c r="G389" s="333">
        <f t="shared" si="14"/>
        <v>10372.669999999991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3</v>
      </c>
      <c r="C390" s="298">
        <v>46228</v>
      </c>
      <c r="D390" s="299" t="s">
        <v>455</v>
      </c>
      <c r="E390" s="522">
        <v>7.38</v>
      </c>
      <c r="F390" s="522"/>
      <c r="G390" s="333">
        <f t="shared" si="14"/>
        <v>10412.989999999991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4</v>
      </c>
      <c r="C391" s="298">
        <v>46228</v>
      </c>
      <c r="D391" s="299" t="s">
        <v>455</v>
      </c>
      <c r="E391" s="522">
        <v>39.83</v>
      </c>
      <c r="F391" s="522"/>
      <c r="G391" s="333">
        <f t="shared" si="14"/>
        <v>10420.36999999999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5</v>
      </c>
      <c r="C392" s="298">
        <v>46228</v>
      </c>
      <c r="D392" s="299" t="s">
        <v>475</v>
      </c>
      <c r="E392" s="522">
        <v>20</v>
      </c>
      <c r="F392" s="522"/>
      <c r="G392" s="333">
        <f t="shared" si="14"/>
        <v>10460.19999999999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294</v>
      </c>
      <c r="B393" s="330">
        <v>12</v>
      </c>
      <c r="C393" s="298">
        <v>46228</v>
      </c>
      <c r="D393" s="299" t="s">
        <v>314</v>
      </c>
      <c r="E393" s="522">
        <v>204.48</v>
      </c>
      <c r="F393" s="522"/>
      <c r="G393" s="333">
        <f t="shared" si="14"/>
        <v>10480.19999999999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3</v>
      </c>
      <c r="C394" s="298">
        <v>46228</v>
      </c>
      <c r="D394" s="299" t="s">
        <v>991</v>
      </c>
      <c r="E394" s="522">
        <v>11.33</v>
      </c>
      <c r="F394" s="522"/>
      <c r="G394" s="333">
        <f t="shared" si="14"/>
        <v>10684.679999999989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2</v>
      </c>
      <c r="C395" s="298">
        <v>46228</v>
      </c>
      <c r="D395" s="299" t="s">
        <v>997</v>
      </c>
      <c r="E395" s="522">
        <v>120.77</v>
      </c>
      <c r="F395" s="522"/>
      <c r="G395" s="333">
        <f t="shared" si="14"/>
        <v>10696.009999999989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2</v>
      </c>
      <c r="C396" s="298">
        <v>46227</v>
      </c>
      <c r="D396" s="299" t="s">
        <v>990</v>
      </c>
      <c r="E396" s="522">
        <v>46.21</v>
      </c>
      <c r="F396" s="522"/>
      <c r="G396" s="333">
        <f t="shared" si="14"/>
        <v>10816.77999999999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5</v>
      </c>
      <c r="C397" s="298">
        <v>46227</v>
      </c>
      <c r="D397" s="299" t="s">
        <v>340</v>
      </c>
      <c r="E397" s="522">
        <v>95.85</v>
      </c>
      <c r="F397" s="522"/>
      <c r="G397" s="333">
        <f t="shared" si="14"/>
        <v>10862.989999999989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2</v>
      </c>
      <c r="C398" s="298">
        <v>46227</v>
      </c>
      <c r="D398" s="299" t="s">
        <v>324</v>
      </c>
      <c r="E398" s="522">
        <v>9.06</v>
      </c>
      <c r="F398" s="522"/>
      <c r="G398" s="333">
        <f t="shared" si="14"/>
        <v>10958.839999999989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2</v>
      </c>
      <c r="C399" s="298">
        <v>46227</v>
      </c>
      <c r="D399" s="299" t="s">
        <v>358</v>
      </c>
      <c r="E399" s="522">
        <v>26.47</v>
      </c>
      <c r="F399" s="522"/>
      <c r="G399" s="333">
        <f t="shared" si="14"/>
        <v>10967.899999999989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6</v>
      </c>
      <c r="C400" s="298">
        <v>46227</v>
      </c>
      <c r="D400" s="299" t="s">
        <v>1003</v>
      </c>
      <c r="E400" s="522">
        <v>90</v>
      </c>
      <c r="F400" s="522"/>
      <c r="G400" s="333">
        <f t="shared" si="14"/>
        <v>10994.369999999988</v>
      </c>
      <c r="H400" s="334" t="s">
        <v>298</v>
      </c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3</v>
      </c>
      <c r="C401" s="298">
        <v>46226</v>
      </c>
      <c r="D401" s="299" t="s">
        <v>455</v>
      </c>
      <c r="E401" s="522">
        <v>29.72</v>
      </c>
      <c r="F401" s="522"/>
      <c r="G401" s="333">
        <f t="shared" si="14"/>
        <v>11084.369999999988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287</v>
      </c>
      <c r="B402" s="330" t="s">
        <v>287</v>
      </c>
      <c r="C402" s="298">
        <v>46226</v>
      </c>
      <c r="D402" s="299" t="s">
        <v>315</v>
      </c>
      <c r="E402" s="522">
        <v>133.13999999999999</v>
      </c>
      <c r="F402" s="522">
        <v>133.13999999999999</v>
      </c>
      <c r="G402" s="333">
        <f t="shared" si="14"/>
        <v>11114.089999999987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291</v>
      </c>
      <c r="B403" s="330">
        <v>39</v>
      </c>
      <c r="C403" s="298">
        <v>46226</v>
      </c>
      <c r="D403" s="299" t="s">
        <v>292</v>
      </c>
      <c r="E403" s="522"/>
      <c r="F403" s="522">
        <v>2763.78</v>
      </c>
      <c r="G403" s="333">
        <f t="shared" si="14"/>
        <v>11114.089999999987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8</v>
      </c>
      <c r="C404" s="298">
        <v>46226</v>
      </c>
      <c r="D404" s="299" t="s">
        <v>992</v>
      </c>
      <c r="E404" s="522">
        <v>92.36</v>
      </c>
      <c r="F404" s="522"/>
      <c r="G404" s="333">
        <f t="shared" si="14"/>
        <v>8350.3099999999868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3</v>
      </c>
      <c r="C405" s="298">
        <v>46226</v>
      </c>
      <c r="D405" s="299" t="s">
        <v>983</v>
      </c>
      <c r="E405" s="522">
        <v>25</v>
      </c>
      <c r="F405" s="522"/>
      <c r="G405" s="333">
        <f t="shared" si="14"/>
        <v>8442.6699999999873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4</v>
      </c>
      <c r="C406" s="298">
        <v>46226</v>
      </c>
      <c r="D406" s="299" t="s">
        <v>296</v>
      </c>
      <c r="E406" s="522">
        <v>49.15</v>
      </c>
      <c r="F406" s="522"/>
      <c r="G406" s="333">
        <f t="shared" si="14"/>
        <v>8467.6699999999873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6</v>
      </c>
      <c r="C407" s="298">
        <v>46226</v>
      </c>
      <c r="D407" s="299" t="s">
        <v>993</v>
      </c>
      <c r="E407" s="522">
        <v>21.6</v>
      </c>
      <c r="F407" s="522"/>
      <c r="G407" s="333">
        <f t="shared" si="14"/>
        <v>8516.819999999987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8</v>
      </c>
      <c r="C408" s="298">
        <v>46225</v>
      </c>
      <c r="D408" s="299" t="s">
        <v>319</v>
      </c>
      <c r="E408" s="522">
        <v>21.28</v>
      </c>
      <c r="F408" s="522"/>
      <c r="G408" s="333">
        <f t="shared" si="14"/>
        <v>8538.4199999999873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2</v>
      </c>
      <c r="C409" s="298">
        <v>46225</v>
      </c>
      <c r="D409" s="299" t="s">
        <v>358</v>
      </c>
      <c r="E409" s="522">
        <v>17.260000000000002</v>
      </c>
      <c r="F409" s="522"/>
      <c r="G409" s="333">
        <f t="shared" si="14"/>
        <v>8559.699999999988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291</v>
      </c>
      <c r="B410" s="330">
        <v>40</v>
      </c>
      <c r="C410" s="298">
        <v>46225</v>
      </c>
      <c r="D410" s="299" t="s">
        <v>316</v>
      </c>
      <c r="E410" s="522"/>
      <c r="F410" s="522">
        <v>4292.68</v>
      </c>
      <c r="G410" s="333">
        <f t="shared" si="14"/>
        <v>8576.9599999999882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1</v>
      </c>
      <c r="C411" s="298">
        <v>46223</v>
      </c>
      <c r="D411" s="299" t="s">
        <v>306</v>
      </c>
      <c r="E411" s="522">
        <v>148.97999999999999</v>
      </c>
      <c r="F411" s="522"/>
      <c r="G411" s="333">
        <f t="shared" si="14"/>
        <v>4284.279999999987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294</v>
      </c>
      <c r="B412" s="330">
        <v>22</v>
      </c>
      <c r="C412" s="298">
        <v>46223</v>
      </c>
      <c r="D412" s="299" t="s">
        <v>323</v>
      </c>
      <c r="E412" s="522">
        <v>20.22</v>
      </c>
      <c r="F412" s="522"/>
      <c r="G412" s="333">
        <f t="shared" si="14"/>
        <v>4433.2599999999866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5</v>
      </c>
      <c r="C413" s="298">
        <v>46223</v>
      </c>
      <c r="D413" s="299" t="s">
        <v>988</v>
      </c>
      <c r="E413" s="522">
        <v>-313</v>
      </c>
      <c r="F413" s="522"/>
      <c r="G413" s="333">
        <f t="shared" si="14"/>
        <v>4453.4799999999868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4</v>
      </c>
      <c r="C414" s="298">
        <v>46222</v>
      </c>
      <c r="D414" s="299" t="s">
        <v>310</v>
      </c>
      <c r="E414" s="522">
        <v>43.41</v>
      </c>
      <c r="F414" s="522"/>
      <c r="G414" s="333">
        <f t="shared" si="14"/>
        <v>4140.4799999999868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1</v>
      </c>
      <c r="C415" s="298">
        <v>46222</v>
      </c>
      <c r="D415" s="299" t="s">
        <v>329</v>
      </c>
      <c r="E415" s="522">
        <v>70.98</v>
      </c>
      <c r="F415" s="522"/>
      <c r="G415" s="333">
        <f t="shared" si="14"/>
        <v>4183.8899999999867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1</v>
      </c>
      <c r="C416" s="298">
        <v>46222</v>
      </c>
      <c r="D416" s="299" t="s">
        <v>306</v>
      </c>
      <c r="E416" s="522">
        <v>0.42</v>
      </c>
      <c r="F416" s="522"/>
      <c r="G416" s="333">
        <f t="shared" si="14"/>
        <v>4254.8699999999862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294</v>
      </c>
      <c r="B417" s="330">
        <v>22</v>
      </c>
      <c r="C417" s="298">
        <v>46222</v>
      </c>
      <c r="D417" s="299" t="s">
        <v>923</v>
      </c>
      <c r="E417" s="522">
        <v>7.46</v>
      </c>
      <c r="F417" s="522"/>
      <c r="G417" s="333">
        <f t="shared" si="14"/>
        <v>4255.2899999999863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6</v>
      </c>
      <c r="C418" s="298">
        <v>46222</v>
      </c>
      <c r="D418" s="299" t="s">
        <v>987</v>
      </c>
      <c r="E418" s="522">
        <v>60</v>
      </c>
      <c r="F418" s="522"/>
      <c r="G418" s="333">
        <f t="shared" si="14"/>
        <v>4262.7499999999864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2</v>
      </c>
      <c r="C419" s="298">
        <v>46221</v>
      </c>
      <c r="D419" s="299" t="s">
        <v>346</v>
      </c>
      <c r="E419" s="522">
        <v>11.77</v>
      </c>
      <c r="F419" s="522"/>
      <c r="G419" s="333">
        <f t="shared" si="14"/>
        <v>4322.7499999999864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2</v>
      </c>
      <c r="C420" s="298">
        <v>46221</v>
      </c>
      <c r="D420" s="299" t="s">
        <v>308</v>
      </c>
      <c r="E420" s="522">
        <v>123.68</v>
      </c>
      <c r="F420" s="522"/>
      <c r="G420" s="333">
        <f t="shared" si="14"/>
        <v>4334.5199999999868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8</v>
      </c>
      <c r="C421" s="298">
        <v>46221</v>
      </c>
      <c r="D421" s="299" t="s">
        <v>989</v>
      </c>
      <c r="E421" s="522">
        <v>27.37</v>
      </c>
      <c r="F421" s="522"/>
      <c r="G421" s="333">
        <f t="shared" si="14"/>
        <v>4458.1999999999871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8</v>
      </c>
      <c r="C422" s="298">
        <v>46221</v>
      </c>
      <c r="D422" s="299" t="s">
        <v>989</v>
      </c>
      <c r="E422" s="522">
        <v>25.2</v>
      </c>
      <c r="F422" s="522"/>
      <c r="G422" s="333">
        <f t="shared" si="14"/>
        <v>4485.569999999987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294</v>
      </c>
      <c r="B423" s="330">
        <v>22</v>
      </c>
      <c r="C423" s="298">
        <v>46221</v>
      </c>
      <c r="D423" s="299" t="s">
        <v>930</v>
      </c>
      <c r="E423" s="522">
        <v>13.84</v>
      </c>
      <c r="F423" s="522"/>
      <c r="G423" s="333">
        <f t="shared" si="14"/>
        <v>4510.7699999999868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294</v>
      </c>
      <c r="B424" s="330">
        <v>21</v>
      </c>
      <c r="C424" s="298">
        <v>46220</v>
      </c>
      <c r="D424" s="299" t="s">
        <v>194</v>
      </c>
      <c r="E424" s="522">
        <v>81</v>
      </c>
      <c r="F424" s="522"/>
      <c r="G424" s="333">
        <f t="shared" si="14"/>
        <v>4524.6099999999869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294</v>
      </c>
      <c r="B425" s="330">
        <v>43</v>
      </c>
      <c r="C425" s="298">
        <v>46220</v>
      </c>
      <c r="D425" s="299" t="s">
        <v>333</v>
      </c>
      <c r="E425" s="522">
        <v>22.35</v>
      </c>
      <c r="F425" s="522"/>
      <c r="G425" s="333">
        <f t="shared" si="14"/>
        <v>4605.6099999999869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294</v>
      </c>
      <c r="B426" s="330">
        <v>42</v>
      </c>
      <c r="C426" s="298">
        <v>46220</v>
      </c>
      <c r="D426" s="299" t="s">
        <v>333</v>
      </c>
      <c r="E426" s="522">
        <v>29.8</v>
      </c>
      <c r="F426" s="522"/>
      <c r="G426" s="333">
        <f t="shared" si="14"/>
        <v>4627.9599999999873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294</v>
      </c>
      <c r="B427" s="330">
        <v>17</v>
      </c>
      <c r="C427" s="298">
        <v>46220</v>
      </c>
      <c r="D427" s="299" t="s">
        <v>188</v>
      </c>
      <c r="E427" s="522">
        <v>42.65</v>
      </c>
      <c r="F427" s="522"/>
      <c r="G427" s="333">
        <f t="shared" si="14"/>
        <v>4657.7599999999875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294</v>
      </c>
      <c r="B428" s="330">
        <v>23</v>
      </c>
      <c r="C428" s="298">
        <v>46220</v>
      </c>
      <c r="D428" s="299" t="s">
        <v>63</v>
      </c>
      <c r="E428" s="522">
        <v>529.46</v>
      </c>
      <c r="F428" s="522"/>
      <c r="G428" s="333">
        <f t="shared" si="14"/>
        <v>4700.4099999999871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294</v>
      </c>
      <c r="B429" s="330">
        <v>11</v>
      </c>
      <c r="C429" s="298">
        <v>46219</v>
      </c>
      <c r="D429" s="299" t="s">
        <v>178</v>
      </c>
      <c r="E429" s="522">
        <v>256.64</v>
      </c>
      <c r="F429" s="522"/>
      <c r="G429" s="333">
        <f t="shared" si="14"/>
        <v>5229.8699999999872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5</v>
      </c>
      <c r="C430" s="298">
        <v>46219</v>
      </c>
      <c r="D430" s="299" t="s">
        <v>340</v>
      </c>
      <c r="E430" s="522">
        <v>21.3</v>
      </c>
      <c r="F430" s="522"/>
      <c r="G430" s="333">
        <f t="shared" si="14"/>
        <v>5486.5099999999875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291</v>
      </c>
      <c r="B431" s="330">
        <v>38</v>
      </c>
      <c r="C431" s="298">
        <v>46218</v>
      </c>
      <c r="D431" s="299" t="s">
        <v>293</v>
      </c>
      <c r="E431" s="522"/>
      <c r="F431" s="522">
        <v>4720.84</v>
      </c>
      <c r="G431" s="333">
        <f t="shared" ref="G431:G436" si="15">G432-E431+F431</f>
        <v>5507.8099999999877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5</v>
      </c>
      <c r="C432" s="298">
        <v>46218</v>
      </c>
      <c r="D432" s="299" t="s">
        <v>985</v>
      </c>
      <c r="E432" s="522">
        <v>429.82</v>
      </c>
      <c r="F432" s="522"/>
      <c r="G432" s="333">
        <f t="shared" si="15"/>
        <v>786.96999999998775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2</v>
      </c>
      <c r="C433" s="298">
        <v>46218</v>
      </c>
      <c r="D433" s="299" t="s">
        <v>981</v>
      </c>
      <c r="E433" s="522">
        <v>80.319999999999993</v>
      </c>
      <c r="F433" s="522"/>
      <c r="G433" s="333">
        <f t="shared" si="15"/>
        <v>1216.7899999999877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6</v>
      </c>
      <c r="C434" s="298">
        <v>46216</v>
      </c>
      <c r="D434" s="299" t="s">
        <v>312</v>
      </c>
      <c r="E434" s="522">
        <v>51.94</v>
      </c>
      <c r="F434" s="522"/>
      <c r="G434" s="333">
        <f t="shared" si="15"/>
        <v>1297.1099999999876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2</v>
      </c>
      <c r="C435" s="298">
        <v>46216</v>
      </c>
      <c r="D435" s="299" t="s">
        <v>984</v>
      </c>
      <c r="E435" s="522">
        <v>43.13</v>
      </c>
      <c r="F435" s="522"/>
      <c r="G435" s="333">
        <f t="shared" si="15"/>
        <v>1349.0499999999877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294</v>
      </c>
      <c r="B436" s="330">
        <v>19</v>
      </c>
      <c r="C436" s="298">
        <v>46216</v>
      </c>
      <c r="D436" s="299" t="s">
        <v>191</v>
      </c>
      <c r="E436" s="522">
        <v>200</v>
      </c>
      <c r="F436" s="522"/>
      <c r="G436" s="333">
        <f t="shared" si="15"/>
        <v>1392.1799999999878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294</v>
      </c>
      <c r="B437" s="330">
        <v>15</v>
      </c>
      <c r="C437" s="298">
        <v>46216</v>
      </c>
      <c r="D437" s="299" t="s">
        <v>185</v>
      </c>
      <c r="E437" s="522">
        <v>64.05</v>
      </c>
      <c r="F437" s="522"/>
      <c r="G437" s="333">
        <f t="shared" ref="G437:G539" si="16">G438-E437+F437</f>
        <v>1592.1799999999878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335</v>
      </c>
      <c r="B438" s="330" t="s">
        <v>335</v>
      </c>
      <c r="C438" s="298">
        <v>46216</v>
      </c>
      <c r="D438" s="299" t="s">
        <v>336</v>
      </c>
      <c r="E438" s="522">
        <v>63.44</v>
      </c>
      <c r="F438" s="522"/>
      <c r="G438" s="333">
        <f t="shared" si="16"/>
        <v>1656.2299999999877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4</v>
      </c>
      <c r="C439" s="298">
        <v>46215</v>
      </c>
      <c r="D439" s="299" t="s">
        <v>310</v>
      </c>
      <c r="E439" s="522">
        <v>34.85</v>
      </c>
      <c r="F439" s="522"/>
      <c r="G439" s="333">
        <f t="shared" si="16"/>
        <v>1719.6699999999878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8</v>
      </c>
      <c r="C440" s="298">
        <v>46215</v>
      </c>
      <c r="D440" s="299" t="s">
        <v>982</v>
      </c>
      <c r="E440" s="522">
        <v>29.2</v>
      </c>
      <c r="F440" s="522"/>
      <c r="G440" s="333">
        <f t="shared" si="16"/>
        <v>1754.5199999999877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6</v>
      </c>
      <c r="C441" s="298">
        <v>46215</v>
      </c>
      <c r="D441" s="299" t="s">
        <v>980</v>
      </c>
      <c r="E441" s="522">
        <v>81.75</v>
      </c>
      <c r="F441" s="522"/>
      <c r="G441" s="333">
        <f t="shared" si="16"/>
        <v>1783.7199999999877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5</v>
      </c>
      <c r="C442" s="298">
        <v>46215</v>
      </c>
      <c r="D442" s="299" t="s">
        <v>980</v>
      </c>
      <c r="E442" s="522">
        <v>81.75</v>
      </c>
      <c r="F442" s="522"/>
      <c r="G442" s="333">
        <f t="shared" si="16"/>
        <v>1865.4699999999877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3</v>
      </c>
      <c r="C443" s="298">
        <v>46214</v>
      </c>
      <c r="D443" s="299" t="s">
        <v>983</v>
      </c>
      <c r="E443" s="522">
        <v>25</v>
      </c>
      <c r="F443" s="522"/>
      <c r="G443" s="333">
        <f t="shared" si="16"/>
        <v>1947.2199999999877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294</v>
      </c>
      <c r="B444" s="330">
        <v>22</v>
      </c>
      <c r="C444" s="298">
        <v>46214</v>
      </c>
      <c r="D444" s="299" t="s">
        <v>352</v>
      </c>
      <c r="E444" s="522">
        <v>21.29</v>
      </c>
      <c r="F444" s="522"/>
      <c r="G444" s="333">
        <f t="shared" si="16"/>
        <v>1972.2199999999877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2</v>
      </c>
      <c r="C445" s="298">
        <v>46214</v>
      </c>
      <c r="D445" s="299" t="s">
        <v>308</v>
      </c>
      <c r="E445" s="522">
        <v>54.48</v>
      </c>
      <c r="F445" s="522"/>
      <c r="G445" s="333">
        <f t="shared" si="16"/>
        <v>1993.5099999999877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8</v>
      </c>
      <c r="C446" s="298">
        <v>46214</v>
      </c>
      <c r="D446" s="299" t="s">
        <v>308</v>
      </c>
      <c r="E446" s="522">
        <v>54.49</v>
      </c>
      <c r="F446" s="522"/>
      <c r="G446" s="333">
        <f t="shared" si="16"/>
        <v>2047.9899999999877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1</v>
      </c>
      <c r="C447" s="298">
        <v>46214</v>
      </c>
      <c r="D447" s="299" t="s">
        <v>311</v>
      </c>
      <c r="E447" s="522">
        <v>167.26</v>
      </c>
      <c r="F447" s="522"/>
      <c r="G447" s="333">
        <f t="shared" si="16"/>
        <v>2102.4799999999877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1</v>
      </c>
      <c r="C448" s="298">
        <v>46214</v>
      </c>
      <c r="D448" s="299" t="s">
        <v>329</v>
      </c>
      <c r="E448" s="522">
        <v>81.73</v>
      </c>
      <c r="F448" s="522"/>
      <c r="G448" s="333">
        <f t="shared" si="16"/>
        <v>2269.7399999999875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6</v>
      </c>
      <c r="C449" s="298">
        <v>46213</v>
      </c>
      <c r="D449" s="299" t="s">
        <v>885</v>
      </c>
      <c r="E449" s="522">
        <v>120</v>
      </c>
      <c r="F449" s="522"/>
      <c r="G449" s="333">
        <f t="shared" si="16"/>
        <v>2351.4699999999875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6</v>
      </c>
      <c r="C450" s="298">
        <v>46213</v>
      </c>
      <c r="D450" s="299" t="s">
        <v>907</v>
      </c>
      <c r="E450" s="522">
        <v>-0.06</v>
      </c>
      <c r="F450" s="522"/>
      <c r="G450" s="333">
        <f t="shared" si="16"/>
        <v>2471.4699999999875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294</v>
      </c>
      <c r="B451" s="330">
        <v>22</v>
      </c>
      <c r="C451" s="298">
        <v>46213</v>
      </c>
      <c r="D451" s="299" t="s">
        <v>979</v>
      </c>
      <c r="E451" s="522">
        <v>5.31</v>
      </c>
      <c r="F451" s="522"/>
      <c r="G451" s="333">
        <f t="shared" si="16"/>
        <v>2471.4099999999876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6</v>
      </c>
      <c r="C452" s="298">
        <v>46213</v>
      </c>
      <c r="D452" s="299" t="s">
        <v>300</v>
      </c>
      <c r="E452" s="522">
        <v>25.52</v>
      </c>
      <c r="F452" s="522"/>
      <c r="G452" s="333">
        <f t="shared" si="16"/>
        <v>2476.7199999999875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1</v>
      </c>
      <c r="C453" s="298">
        <v>46213</v>
      </c>
      <c r="D453" s="299" t="s">
        <v>831</v>
      </c>
      <c r="E453" s="522">
        <v>13.03</v>
      </c>
      <c r="F453" s="522"/>
      <c r="G453" s="333">
        <f t="shared" si="16"/>
        <v>2502.2399999999875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2</v>
      </c>
      <c r="C454" s="298">
        <v>46213</v>
      </c>
      <c r="D454" s="299" t="s">
        <v>371</v>
      </c>
      <c r="E454" s="522">
        <v>9.4600000000000009</v>
      </c>
      <c r="F454" s="522"/>
      <c r="G454" s="333">
        <f t="shared" si="16"/>
        <v>2515.2699999999877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2</v>
      </c>
      <c r="C455" s="298">
        <v>46212</v>
      </c>
      <c r="D455" s="299" t="s">
        <v>981</v>
      </c>
      <c r="E455" s="522">
        <v>50.73</v>
      </c>
      <c r="F455" s="522"/>
      <c r="G455" s="333">
        <f t="shared" si="16"/>
        <v>2524.7299999999877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5</v>
      </c>
      <c r="C456" s="298">
        <v>46212</v>
      </c>
      <c r="D456" s="299" t="s">
        <v>854</v>
      </c>
      <c r="E456" s="522">
        <v>10.68</v>
      </c>
      <c r="F456" s="522"/>
      <c r="G456" s="333">
        <f t="shared" si="16"/>
        <v>2575.4599999999878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2</v>
      </c>
      <c r="C457" s="298">
        <v>46212</v>
      </c>
      <c r="D457" s="299" t="s">
        <v>977</v>
      </c>
      <c r="E457" s="522">
        <v>33.29</v>
      </c>
      <c r="F457" s="522"/>
      <c r="G457" s="333">
        <f t="shared" si="16"/>
        <v>2586.1399999999876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6</v>
      </c>
      <c r="C458" s="298">
        <v>46212</v>
      </c>
      <c r="D458" s="299" t="s">
        <v>978</v>
      </c>
      <c r="E458" s="522">
        <v>41.79</v>
      </c>
      <c r="F458" s="522"/>
      <c r="G458" s="333">
        <f t="shared" si="16"/>
        <v>2619.4299999999876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335</v>
      </c>
      <c r="B459" s="330" t="s">
        <v>335</v>
      </c>
      <c r="C459" s="298">
        <v>46212</v>
      </c>
      <c r="D459" s="299" t="s">
        <v>460</v>
      </c>
      <c r="E459" s="522"/>
      <c r="F459" s="522">
        <v>620</v>
      </c>
      <c r="G459" s="333">
        <f t="shared" si="16"/>
        <v>2661.2199999999875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291</v>
      </c>
      <c r="B460" s="330">
        <v>41</v>
      </c>
      <c r="C460" s="298">
        <v>46212</v>
      </c>
      <c r="D460" s="299" t="s">
        <v>974</v>
      </c>
      <c r="E460" s="522"/>
      <c r="F460" s="522">
        <v>800</v>
      </c>
      <c r="G460" s="333">
        <f t="shared" si="16"/>
        <v>2041.2199999999875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291</v>
      </c>
      <c r="B461" s="330">
        <v>39</v>
      </c>
      <c r="C461" s="298">
        <v>46212</v>
      </c>
      <c r="D461" s="299" t="s">
        <v>292</v>
      </c>
      <c r="E461" s="522"/>
      <c r="F461" s="522">
        <v>2763.78</v>
      </c>
      <c r="G461" s="333">
        <f t="shared" si="16"/>
        <v>1241.2199999999875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2</v>
      </c>
      <c r="C462" s="298">
        <v>46211</v>
      </c>
      <c r="D462" s="299" t="s">
        <v>390</v>
      </c>
      <c r="E462" s="522">
        <v>7.73</v>
      </c>
      <c r="F462" s="522"/>
      <c r="G462" s="333">
        <f t="shared" si="16"/>
        <v>-1522.5600000000127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3</v>
      </c>
      <c r="C463" s="298">
        <v>46211</v>
      </c>
      <c r="D463" s="299" t="s">
        <v>904</v>
      </c>
      <c r="E463" s="522">
        <v>3.5</v>
      </c>
      <c r="F463" s="522"/>
      <c r="G463" s="333">
        <f t="shared" si="16"/>
        <v>-1514.8300000000127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4</v>
      </c>
      <c r="C464" s="298">
        <v>46211</v>
      </c>
      <c r="D464" s="299" t="s">
        <v>904</v>
      </c>
      <c r="E464" s="522">
        <v>75.75</v>
      </c>
      <c r="F464" s="522"/>
      <c r="G464" s="333">
        <f t="shared" si="16"/>
        <v>-1511.3300000000127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3</v>
      </c>
      <c r="C465" s="298">
        <v>46211</v>
      </c>
      <c r="D465" s="299" t="s">
        <v>309</v>
      </c>
      <c r="E465" s="522">
        <v>4.1900000000000004</v>
      </c>
      <c r="F465" s="522"/>
      <c r="G465" s="333">
        <f t="shared" si="16"/>
        <v>-1435.5800000000127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1</v>
      </c>
      <c r="C466" s="298">
        <v>46211</v>
      </c>
      <c r="D466" s="299" t="s">
        <v>306</v>
      </c>
      <c r="E466" s="522">
        <v>145.94999999999999</v>
      </c>
      <c r="F466" s="522"/>
      <c r="G466" s="333">
        <f t="shared" si="16"/>
        <v>-1431.3900000000126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4</v>
      </c>
      <c r="C467" s="298">
        <v>46211</v>
      </c>
      <c r="D467" s="299" t="s">
        <v>296</v>
      </c>
      <c r="E467" s="522">
        <v>63.09</v>
      </c>
      <c r="F467" s="522"/>
      <c r="G467" s="333">
        <f t="shared" si="16"/>
        <v>-1285.4400000000126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8</v>
      </c>
      <c r="C468" s="298">
        <v>46211</v>
      </c>
      <c r="D468" s="299" t="s">
        <v>296</v>
      </c>
      <c r="E468" s="522">
        <v>17.739999999999998</v>
      </c>
      <c r="F468" s="522"/>
      <c r="G468" s="333">
        <f t="shared" si="16"/>
        <v>-1222.3500000000126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6</v>
      </c>
      <c r="C469" s="298">
        <v>46211</v>
      </c>
      <c r="D469" s="299" t="s">
        <v>306</v>
      </c>
      <c r="E469" s="522">
        <v>155.91999999999999</v>
      </c>
      <c r="F469" s="522"/>
      <c r="G469" s="333">
        <f t="shared" si="16"/>
        <v>-1204.6100000000126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1</v>
      </c>
      <c r="C470" s="298">
        <v>46211</v>
      </c>
      <c r="D470" s="299" t="s">
        <v>976</v>
      </c>
      <c r="E470" s="522">
        <v>31.58</v>
      </c>
      <c r="F470" s="522"/>
      <c r="G470" s="333">
        <f t="shared" si="16"/>
        <v>-1048.6900000000126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8</v>
      </c>
      <c r="C471" s="298">
        <v>46211</v>
      </c>
      <c r="D471" s="299" t="s">
        <v>455</v>
      </c>
      <c r="E471" s="522">
        <v>23.31</v>
      </c>
      <c r="F471" s="522"/>
      <c r="G471" s="333">
        <f t="shared" si="16"/>
        <v>-1017.1100000000125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6</v>
      </c>
      <c r="C472" s="298">
        <v>46211</v>
      </c>
      <c r="D472" s="299" t="s">
        <v>442</v>
      </c>
      <c r="E472" s="522">
        <v>16</v>
      </c>
      <c r="F472" s="522"/>
      <c r="G472" s="333">
        <f t="shared" si="16"/>
        <v>-993.80000000001257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4</v>
      </c>
      <c r="C473" s="298">
        <v>46210</v>
      </c>
      <c r="D473" s="299" t="s">
        <v>310</v>
      </c>
      <c r="E473" s="522">
        <v>39.11</v>
      </c>
      <c r="F473" s="522"/>
      <c r="G473" s="333">
        <f t="shared" si="16"/>
        <v>-977.80000000001257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294</v>
      </c>
      <c r="B474" s="330">
        <v>9</v>
      </c>
      <c r="C474" s="298">
        <v>46210</v>
      </c>
      <c r="D474" s="299" t="s">
        <v>58</v>
      </c>
      <c r="E474" s="522">
        <v>1231.68</v>
      </c>
      <c r="F474" s="522"/>
      <c r="G474" s="333">
        <f t="shared" si="16"/>
        <v>-938.69000000001256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335</v>
      </c>
      <c r="B475" s="330" t="s">
        <v>335</v>
      </c>
      <c r="C475" s="298">
        <v>46210</v>
      </c>
      <c r="D475" s="299" t="s">
        <v>447</v>
      </c>
      <c r="E475" s="522">
        <v>53.37</v>
      </c>
      <c r="F475" s="522"/>
      <c r="G475" s="333">
        <f t="shared" si="16"/>
        <v>292.9899999999875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294</v>
      </c>
      <c r="B476" s="330">
        <v>13</v>
      </c>
      <c r="C476" s="298">
        <v>46209</v>
      </c>
      <c r="D476" s="299" t="s">
        <v>902</v>
      </c>
      <c r="E476" s="522">
        <v>218.33</v>
      </c>
      <c r="F476" s="522"/>
      <c r="G476" s="333">
        <f t="shared" si="16"/>
        <v>346.35999999998751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287</v>
      </c>
      <c r="B477" s="330" t="s">
        <v>287</v>
      </c>
      <c r="C477" s="298">
        <v>46209</v>
      </c>
      <c r="D477" s="299" t="s">
        <v>959</v>
      </c>
      <c r="E477" s="522">
        <v>1182.68</v>
      </c>
      <c r="F477" s="522">
        <v>1182.68</v>
      </c>
      <c r="G477" s="333">
        <f t="shared" si="16"/>
        <v>564.68999999998755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3</v>
      </c>
      <c r="C478" s="298">
        <v>46209</v>
      </c>
      <c r="D478" s="299" t="s">
        <v>309</v>
      </c>
      <c r="E478" s="522">
        <v>6.19</v>
      </c>
      <c r="F478" s="522"/>
      <c r="G478" s="333">
        <f t="shared" si="16"/>
        <v>564.68999999998755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8</v>
      </c>
      <c r="C479" s="298">
        <v>46209</v>
      </c>
      <c r="D479" s="299" t="s">
        <v>969</v>
      </c>
      <c r="E479" s="522">
        <v>9.7200000000000006</v>
      </c>
      <c r="F479" s="522"/>
      <c r="G479" s="333">
        <f t="shared" si="16"/>
        <v>570.8799999999876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2</v>
      </c>
      <c r="C480" s="298">
        <v>46209</v>
      </c>
      <c r="D480" s="299" t="s">
        <v>353</v>
      </c>
      <c r="E480" s="522">
        <v>21.99</v>
      </c>
      <c r="F480" s="522"/>
      <c r="G480" s="333">
        <f t="shared" si="16"/>
        <v>580.59999999998763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2</v>
      </c>
      <c r="C481" s="298">
        <v>46209</v>
      </c>
      <c r="D481" s="299" t="s">
        <v>296</v>
      </c>
      <c r="E481" s="522">
        <v>10.02</v>
      </c>
      <c r="F481" s="522"/>
      <c r="G481" s="333">
        <f t="shared" si="16"/>
        <v>602.58999999998764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4</v>
      </c>
      <c r="C482" s="298">
        <v>46209</v>
      </c>
      <c r="D482" s="299" t="s">
        <v>296</v>
      </c>
      <c r="E482" s="522">
        <v>55.19</v>
      </c>
      <c r="F482" s="522"/>
      <c r="G482" s="333">
        <f t="shared" si="16"/>
        <v>612.60999999998762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294</v>
      </c>
      <c r="B483" s="330">
        <v>14</v>
      </c>
      <c r="C483" s="298">
        <v>46209</v>
      </c>
      <c r="D483" s="299" t="s">
        <v>958</v>
      </c>
      <c r="E483" s="522">
        <v>66.67</v>
      </c>
      <c r="F483" s="522"/>
      <c r="G483" s="333">
        <f t="shared" si="16"/>
        <v>667.79999999998756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294</v>
      </c>
      <c r="B484" s="330">
        <v>14</v>
      </c>
      <c r="C484" s="298">
        <v>46209</v>
      </c>
      <c r="D484" s="299" t="s">
        <v>367</v>
      </c>
      <c r="E484" s="522">
        <v>70.25</v>
      </c>
      <c r="F484" s="522"/>
      <c r="G484" s="333">
        <f t="shared" si="16"/>
        <v>734.46999999998752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4</v>
      </c>
      <c r="C485" s="298">
        <v>46209</v>
      </c>
      <c r="D485" s="299" t="s">
        <v>334</v>
      </c>
      <c r="E485" s="522">
        <v>36.090000000000003</v>
      </c>
      <c r="F485" s="522"/>
      <c r="G485" s="333">
        <f t="shared" si="16"/>
        <v>804.71999999998752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2</v>
      </c>
      <c r="C486" s="298">
        <v>46209</v>
      </c>
      <c r="D486" s="299" t="s">
        <v>301</v>
      </c>
      <c r="E486" s="522">
        <v>16.05</v>
      </c>
      <c r="F486" s="522"/>
      <c r="G486" s="333">
        <f t="shared" si="16"/>
        <v>840.80999999998755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2</v>
      </c>
      <c r="C487" s="298">
        <v>46208</v>
      </c>
      <c r="D487" s="299" t="s">
        <v>960</v>
      </c>
      <c r="E487" s="522">
        <v>23.03</v>
      </c>
      <c r="F487" s="522"/>
      <c r="G487" s="333">
        <f t="shared" si="16"/>
        <v>856.85999999998751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2</v>
      </c>
      <c r="C488" s="298">
        <v>46208</v>
      </c>
      <c r="D488" s="299" t="s">
        <v>371</v>
      </c>
      <c r="E488" s="522">
        <v>15.11</v>
      </c>
      <c r="F488" s="522"/>
      <c r="G488" s="333">
        <f t="shared" si="16"/>
        <v>879.88999999998748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8</v>
      </c>
      <c r="C489" s="298">
        <v>46207</v>
      </c>
      <c r="D489" s="299" t="s">
        <v>950</v>
      </c>
      <c r="E489" s="522">
        <v>47.95</v>
      </c>
      <c r="F489" s="522"/>
      <c r="G489" s="333">
        <f t="shared" si="16"/>
        <v>894.99999999998749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3</v>
      </c>
      <c r="C490" s="298">
        <v>46207</v>
      </c>
      <c r="D490" s="299" t="s">
        <v>951</v>
      </c>
      <c r="E490" s="522">
        <v>8.75</v>
      </c>
      <c r="F490" s="522"/>
      <c r="G490" s="333">
        <f t="shared" si="16"/>
        <v>942.94999999998754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294</v>
      </c>
      <c r="B491" s="330">
        <v>17</v>
      </c>
      <c r="C491" s="298">
        <v>46207</v>
      </c>
      <c r="D491" s="299" t="s">
        <v>370</v>
      </c>
      <c r="E491" s="522">
        <v>99</v>
      </c>
      <c r="F491" s="522"/>
      <c r="G491" s="333">
        <f t="shared" si="16"/>
        <v>951.69999999998754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8</v>
      </c>
      <c r="C492" s="298">
        <v>46206</v>
      </c>
      <c r="D492" s="299" t="s">
        <v>950</v>
      </c>
      <c r="E492" s="522">
        <v>85.56</v>
      </c>
      <c r="F492" s="522"/>
      <c r="G492" s="333">
        <f t="shared" si="16"/>
        <v>1050.6999999999875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3</v>
      </c>
      <c r="C493" s="298">
        <v>46206</v>
      </c>
      <c r="D493" s="299" t="s">
        <v>952</v>
      </c>
      <c r="E493" s="522">
        <v>25.07</v>
      </c>
      <c r="F493" s="522"/>
      <c r="G493" s="333">
        <f t="shared" si="16"/>
        <v>1136.2599999999875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294</v>
      </c>
      <c r="B494" s="330">
        <v>22</v>
      </c>
      <c r="C494" s="298">
        <v>46206</v>
      </c>
      <c r="D494" s="299" t="s">
        <v>953</v>
      </c>
      <c r="E494" s="522">
        <v>12.77</v>
      </c>
      <c r="F494" s="522"/>
      <c r="G494" s="333">
        <f t="shared" si="16"/>
        <v>1161.3299999999874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8</v>
      </c>
      <c r="C495" s="298">
        <v>46206</v>
      </c>
      <c r="D495" s="299" t="s">
        <v>963</v>
      </c>
      <c r="E495" s="522">
        <v>50</v>
      </c>
      <c r="F495" s="522"/>
      <c r="G495" s="333">
        <f t="shared" si="16"/>
        <v>1174.0999999999874</v>
      </c>
      <c r="H495" s="334" t="s">
        <v>298</v>
      </c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2</v>
      </c>
      <c r="C496" s="298">
        <v>46206</v>
      </c>
      <c r="D496" s="299" t="s">
        <v>964</v>
      </c>
      <c r="E496" s="522">
        <v>70</v>
      </c>
      <c r="F496" s="522"/>
      <c r="G496" s="333">
        <f t="shared" si="16"/>
        <v>1224.0999999999874</v>
      </c>
      <c r="H496" s="334" t="s">
        <v>298</v>
      </c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6</v>
      </c>
      <c r="C497" s="298">
        <v>46206</v>
      </c>
      <c r="D497" s="299" t="s">
        <v>965</v>
      </c>
      <c r="E497" s="522">
        <v>64</v>
      </c>
      <c r="F497" s="522"/>
      <c r="G497" s="333">
        <f t="shared" si="16"/>
        <v>1294.0999999999874</v>
      </c>
      <c r="H497" s="334" t="s">
        <v>298</v>
      </c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5</v>
      </c>
      <c r="C498" s="298">
        <v>46206</v>
      </c>
      <c r="D498" s="299" t="s">
        <v>962</v>
      </c>
      <c r="E498" s="522">
        <v>286.49</v>
      </c>
      <c r="F498" s="522"/>
      <c r="G498" s="333">
        <f t="shared" si="16"/>
        <v>1358.0999999999874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6</v>
      </c>
      <c r="C499" s="298">
        <v>46206</v>
      </c>
      <c r="D499" s="299" t="s">
        <v>954</v>
      </c>
      <c r="E499" s="522">
        <v>36</v>
      </c>
      <c r="F499" s="522"/>
      <c r="G499" s="333">
        <f t="shared" si="16"/>
        <v>1644.5899999999874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287</v>
      </c>
      <c r="B500" s="330" t="s">
        <v>287</v>
      </c>
      <c r="C500" s="298">
        <v>46205</v>
      </c>
      <c r="D500" s="299" t="s">
        <v>956</v>
      </c>
      <c r="E500" s="522">
        <v>-200</v>
      </c>
      <c r="F500" s="522"/>
      <c r="G500" s="333">
        <f t="shared" si="16"/>
        <v>1680.5899999999874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287</v>
      </c>
      <c r="B501" s="330" t="s">
        <v>287</v>
      </c>
      <c r="C501" s="298">
        <v>46205</v>
      </c>
      <c r="D501" s="299" t="s">
        <v>956</v>
      </c>
      <c r="E501" s="522">
        <v>-4</v>
      </c>
      <c r="F501" s="522"/>
      <c r="G501" s="333">
        <f t="shared" si="16"/>
        <v>1480.5899999999874</v>
      </c>
      <c r="H501" s="334" t="s">
        <v>298</v>
      </c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287</v>
      </c>
      <c r="B502" s="330" t="s">
        <v>287</v>
      </c>
      <c r="C502" s="298">
        <v>46205</v>
      </c>
      <c r="D502" s="299" t="s">
        <v>956</v>
      </c>
      <c r="E502" s="522">
        <v>204</v>
      </c>
      <c r="F502" s="522"/>
      <c r="G502" s="333">
        <f t="shared" si="16"/>
        <v>1476.5899999999874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6</v>
      </c>
      <c r="C503" s="298">
        <v>46205</v>
      </c>
      <c r="D503" s="299" t="s">
        <v>966</v>
      </c>
      <c r="E503" s="522">
        <v>20</v>
      </c>
      <c r="F503" s="522"/>
      <c r="G503" s="333">
        <f t="shared" si="16"/>
        <v>1680.5899999999874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287</v>
      </c>
      <c r="B504" s="330" t="s">
        <v>287</v>
      </c>
      <c r="C504" s="298">
        <v>46205</v>
      </c>
      <c r="D504" s="299" t="s">
        <v>967</v>
      </c>
      <c r="E504" s="522">
        <v>70</v>
      </c>
      <c r="F504" s="522">
        <v>70</v>
      </c>
      <c r="G504" s="333">
        <f t="shared" si="16"/>
        <v>1700.5899999999874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287</v>
      </c>
      <c r="B505" s="330" t="s">
        <v>287</v>
      </c>
      <c r="C505" s="298">
        <v>46205</v>
      </c>
      <c r="D505" s="299" t="s">
        <v>968</v>
      </c>
      <c r="E505" s="522">
        <v>783</v>
      </c>
      <c r="F505" s="522">
        <v>783</v>
      </c>
      <c r="G505" s="333">
        <f t="shared" si="16"/>
        <v>1700.5899999999874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294</v>
      </c>
      <c r="B506" s="330">
        <v>22</v>
      </c>
      <c r="C506" s="298">
        <v>46205</v>
      </c>
      <c r="D506" s="299" t="s">
        <v>375</v>
      </c>
      <c r="E506" s="522">
        <v>6.37</v>
      </c>
      <c r="F506" s="522"/>
      <c r="G506" s="333">
        <f t="shared" si="16"/>
        <v>1700.5899999999874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2</v>
      </c>
      <c r="C507" s="298">
        <v>46205</v>
      </c>
      <c r="D507" s="299" t="s">
        <v>961</v>
      </c>
      <c r="E507" s="522">
        <v>21</v>
      </c>
      <c r="F507" s="522"/>
      <c r="G507" s="333">
        <f t="shared" si="16"/>
        <v>1706.9599999999873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284</v>
      </c>
      <c r="B508" s="330">
        <v>36</v>
      </c>
      <c r="C508" s="298">
        <v>46205</v>
      </c>
      <c r="D508" s="299" t="s">
        <v>374</v>
      </c>
      <c r="E508" s="522">
        <v>50</v>
      </c>
      <c r="F508" s="522"/>
      <c r="G508" s="333">
        <f t="shared" si="16"/>
        <v>1727.9599999999873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8</v>
      </c>
      <c r="C509" s="298">
        <v>46205</v>
      </c>
      <c r="D509" s="299" t="s">
        <v>319</v>
      </c>
      <c r="E509" s="522">
        <v>53.8</v>
      </c>
      <c r="F509" s="522"/>
      <c r="G509" s="333">
        <f t="shared" si="16"/>
        <v>1777.9599999999873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3</v>
      </c>
      <c r="C510" s="298">
        <v>46204</v>
      </c>
      <c r="D510" s="299" t="s">
        <v>309</v>
      </c>
      <c r="E510" s="522">
        <v>4.1900000000000004</v>
      </c>
      <c r="F510" s="522"/>
      <c r="G510" s="333">
        <f t="shared" si="16"/>
        <v>1831.7599999999873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1</v>
      </c>
      <c r="C511" s="298">
        <v>46204</v>
      </c>
      <c r="D511" s="299" t="s">
        <v>311</v>
      </c>
      <c r="E511" s="522">
        <v>169.54</v>
      </c>
      <c r="F511" s="522"/>
      <c r="G511" s="333">
        <f t="shared" si="16"/>
        <v>1835.9499999999873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2</v>
      </c>
      <c r="C512" s="298">
        <v>46204</v>
      </c>
      <c r="D512" s="299" t="s">
        <v>955</v>
      </c>
      <c r="E512" s="522">
        <v>64.2</v>
      </c>
      <c r="F512" s="522"/>
      <c r="G512" s="333">
        <f t="shared" si="16"/>
        <v>2005.4899999999873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8</v>
      </c>
      <c r="C513" s="298">
        <v>46204</v>
      </c>
      <c r="D513" s="299" t="s">
        <v>319</v>
      </c>
      <c r="E513" s="522">
        <v>150.86000000000001</v>
      </c>
      <c r="F513" s="522"/>
      <c r="G513" s="333">
        <f t="shared" si="16"/>
        <v>2069.6899999999873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3</v>
      </c>
      <c r="C514" s="298">
        <v>46204</v>
      </c>
      <c r="D514" s="299" t="s">
        <v>455</v>
      </c>
      <c r="E514" s="522">
        <v>10.41</v>
      </c>
      <c r="F514" s="522"/>
      <c r="G514" s="333">
        <f t="shared" si="16"/>
        <v>2220.5499999999874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1</v>
      </c>
      <c r="C515" s="298">
        <v>46204</v>
      </c>
      <c r="D515" s="299" t="s">
        <v>306</v>
      </c>
      <c r="E515" s="522">
        <v>98.37</v>
      </c>
      <c r="F515" s="522"/>
      <c r="G515" s="333">
        <f t="shared" si="16"/>
        <v>2230.9599999999873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6</v>
      </c>
      <c r="C516" s="298">
        <v>46204</v>
      </c>
      <c r="D516" s="299" t="s">
        <v>397</v>
      </c>
      <c r="E516" s="522">
        <v>54.76</v>
      </c>
      <c r="F516" s="522"/>
      <c r="G516" s="333">
        <f t="shared" si="16"/>
        <v>2329.3299999999872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284</v>
      </c>
      <c r="B517" s="330">
        <v>37</v>
      </c>
      <c r="C517" s="298">
        <v>46203</v>
      </c>
      <c r="D517" s="299" t="s">
        <v>970</v>
      </c>
      <c r="E517" s="522">
        <v>6487.16</v>
      </c>
      <c r="F517" s="522"/>
      <c r="G517" s="333">
        <f t="shared" si="16"/>
        <v>2384.0899999999874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286</v>
      </c>
      <c r="B518" s="330">
        <v>25</v>
      </c>
      <c r="C518" s="298">
        <v>46203</v>
      </c>
      <c r="D518" s="298" t="s">
        <v>204</v>
      </c>
      <c r="E518" s="331">
        <v>350</v>
      </c>
      <c r="F518" s="522"/>
      <c r="G518" s="333">
        <f t="shared" si="16"/>
        <v>8871.2499999999873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286</v>
      </c>
      <c r="B519" s="330">
        <v>26</v>
      </c>
      <c r="C519" s="298">
        <v>46203</v>
      </c>
      <c r="D519" s="298" t="s">
        <v>205</v>
      </c>
      <c r="E519" s="331">
        <v>320</v>
      </c>
      <c r="F519" s="522"/>
      <c r="G519" s="333">
        <f t="shared" si="16"/>
        <v>9221.2499999999873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286</v>
      </c>
      <c r="B520" s="330">
        <v>27</v>
      </c>
      <c r="C520" s="298">
        <v>46203</v>
      </c>
      <c r="D520" s="298" t="s">
        <v>206</v>
      </c>
      <c r="E520" s="331">
        <v>25</v>
      </c>
      <c r="F520" s="522"/>
      <c r="G520" s="333">
        <f t="shared" si="16"/>
        <v>9541.2499999999873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286</v>
      </c>
      <c r="B521" s="330">
        <v>28</v>
      </c>
      <c r="C521" s="298">
        <v>46203</v>
      </c>
      <c r="D521" s="298" t="s">
        <v>207</v>
      </c>
      <c r="E521" s="331">
        <v>25</v>
      </c>
      <c r="F521" s="522"/>
      <c r="G521" s="333">
        <f t="shared" si="16"/>
        <v>9566.2499999999873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286</v>
      </c>
      <c r="B522" s="330">
        <v>29</v>
      </c>
      <c r="C522" s="298">
        <v>46203</v>
      </c>
      <c r="D522" s="298" t="s">
        <v>208</v>
      </c>
      <c r="E522" s="331">
        <v>45</v>
      </c>
      <c r="F522" s="522"/>
      <c r="G522" s="333">
        <f t="shared" si="16"/>
        <v>9591.2499999999873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286</v>
      </c>
      <c r="B523" s="330">
        <v>30</v>
      </c>
      <c r="C523" s="298">
        <v>46203</v>
      </c>
      <c r="D523" s="298" t="s">
        <v>209</v>
      </c>
      <c r="E523" s="331">
        <v>400</v>
      </c>
      <c r="F523" s="522"/>
      <c r="G523" s="333">
        <f t="shared" si="16"/>
        <v>9636.2499999999873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286</v>
      </c>
      <c r="B524" s="330">
        <v>31</v>
      </c>
      <c r="C524" s="298">
        <v>46203</v>
      </c>
      <c r="D524" s="298" t="s">
        <v>210</v>
      </c>
      <c r="E524" s="331">
        <v>375</v>
      </c>
      <c r="F524" s="522"/>
      <c r="G524" s="333">
        <f t="shared" si="16"/>
        <v>10036.249999999987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286</v>
      </c>
      <c r="B525" s="330">
        <v>32</v>
      </c>
      <c r="C525" s="298">
        <v>46203</v>
      </c>
      <c r="D525" s="298" t="s">
        <v>211</v>
      </c>
      <c r="E525" s="331">
        <v>100</v>
      </c>
      <c r="F525" s="522"/>
      <c r="G525" s="333">
        <f t="shared" si="16"/>
        <v>10411.249999999987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286</v>
      </c>
      <c r="B526" s="330">
        <v>33</v>
      </c>
      <c r="C526" s="298">
        <v>46203</v>
      </c>
      <c r="D526" s="298" t="s">
        <v>212</v>
      </c>
      <c r="E526" s="331">
        <v>85</v>
      </c>
      <c r="F526" s="522"/>
      <c r="G526" s="333">
        <f t="shared" si="16"/>
        <v>10511.249999999987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286</v>
      </c>
      <c r="B527" s="330">
        <v>34</v>
      </c>
      <c r="C527" s="298">
        <v>46203</v>
      </c>
      <c r="D527" s="298" t="s">
        <v>213</v>
      </c>
      <c r="E527" s="331">
        <v>230</v>
      </c>
      <c r="F527" s="522"/>
      <c r="G527" s="333">
        <f t="shared" si="16"/>
        <v>10596.249999999987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286</v>
      </c>
      <c r="B528" s="330">
        <v>35</v>
      </c>
      <c r="C528" s="298">
        <v>46203</v>
      </c>
      <c r="D528" s="298" t="s">
        <v>214</v>
      </c>
      <c r="E528" s="331">
        <v>45</v>
      </c>
      <c r="F528" s="522"/>
      <c r="G528" s="333">
        <f t="shared" si="16"/>
        <v>10826.249999999987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294</v>
      </c>
      <c r="B529" s="330">
        <v>10</v>
      </c>
      <c r="C529" s="298">
        <v>46203</v>
      </c>
      <c r="D529" s="298" t="s">
        <v>176</v>
      </c>
      <c r="E529" s="522">
        <v>17.899999999999999</v>
      </c>
      <c r="F529" s="522"/>
      <c r="G529" s="333">
        <f t="shared" si="16"/>
        <v>10871.249999999987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287</v>
      </c>
      <c r="B530" s="330" t="s">
        <v>287</v>
      </c>
      <c r="C530" s="298">
        <v>46203</v>
      </c>
      <c r="D530" s="299" t="s">
        <v>423</v>
      </c>
      <c r="E530" s="522">
        <v>185.64</v>
      </c>
      <c r="F530" s="522">
        <v>185.64</v>
      </c>
      <c r="G530" s="333">
        <f t="shared" si="16"/>
        <v>10889.149999999987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6</v>
      </c>
      <c r="C531" s="298">
        <v>46203</v>
      </c>
      <c r="D531" s="299" t="s">
        <v>947</v>
      </c>
      <c r="E531" s="522">
        <v>-20</v>
      </c>
      <c r="F531" s="522"/>
      <c r="G531" s="333">
        <f t="shared" si="16"/>
        <v>10889.149999999987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287</v>
      </c>
      <c r="B532" s="330" t="s">
        <v>287</v>
      </c>
      <c r="C532" s="298">
        <v>46202</v>
      </c>
      <c r="D532" s="299" t="s">
        <v>948</v>
      </c>
      <c r="E532" s="522">
        <v>580</v>
      </c>
      <c r="F532" s="522">
        <v>580</v>
      </c>
      <c r="G532" s="333">
        <f t="shared" si="16"/>
        <v>10869.149999999987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291</v>
      </c>
      <c r="B533" s="330">
        <v>38</v>
      </c>
      <c r="C533" s="298">
        <v>46202</v>
      </c>
      <c r="D533" s="299" t="s">
        <v>293</v>
      </c>
      <c r="E533" s="522"/>
      <c r="F533" s="522">
        <v>4720.8599999999997</v>
      </c>
      <c r="G533" s="333">
        <f t="shared" si="16"/>
        <v>10869.149999999987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287</v>
      </c>
      <c r="B534" s="330" t="s">
        <v>287</v>
      </c>
      <c r="C534" s="298">
        <v>46202</v>
      </c>
      <c r="D534" s="299" t="s">
        <v>942</v>
      </c>
      <c r="E534" s="522">
        <v>180</v>
      </c>
      <c r="F534" s="522">
        <v>180</v>
      </c>
      <c r="G534" s="333">
        <f t="shared" si="16"/>
        <v>6148.2899999999863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294</v>
      </c>
      <c r="B535" s="330">
        <v>20</v>
      </c>
      <c r="C535" s="298">
        <v>46202</v>
      </c>
      <c r="D535" s="299" t="s">
        <v>193</v>
      </c>
      <c r="E535" s="522">
        <v>600</v>
      </c>
      <c r="F535" s="522"/>
      <c r="G535" s="333">
        <f t="shared" si="16"/>
        <v>6148.2899999999863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1</v>
      </c>
      <c r="C536" s="298">
        <v>46202</v>
      </c>
      <c r="D536" s="299" t="s">
        <v>306</v>
      </c>
      <c r="E536" s="522">
        <v>102.13</v>
      </c>
      <c r="F536" s="522"/>
      <c r="G536" s="333">
        <f t="shared" si="16"/>
        <v>6748.2899999999863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4</v>
      </c>
      <c r="C537" s="298">
        <v>46202</v>
      </c>
      <c r="D537" s="299" t="s">
        <v>310</v>
      </c>
      <c r="E537" s="522">
        <v>40.56</v>
      </c>
      <c r="F537" s="522"/>
      <c r="G537" s="333">
        <f t="shared" si="16"/>
        <v>6850.4199999999864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3</v>
      </c>
      <c r="C538" s="298">
        <v>46202</v>
      </c>
      <c r="D538" s="299" t="s">
        <v>310</v>
      </c>
      <c r="E538" s="522">
        <v>6.84</v>
      </c>
      <c r="F538" s="522"/>
      <c r="G538" s="333">
        <f t="shared" si="16"/>
        <v>6890.9799999999868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3</v>
      </c>
      <c r="C539" s="298">
        <v>46202</v>
      </c>
      <c r="D539" s="299" t="s">
        <v>880</v>
      </c>
      <c r="E539" s="522">
        <v>11.98</v>
      </c>
      <c r="F539" s="522"/>
      <c r="G539" s="333">
        <f t="shared" si="16"/>
        <v>6897.819999999987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2</v>
      </c>
      <c r="C540" s="298">
        <v>46201</v>
      </c>
      <c r="D540" s="299" t="s">
        <v>353</v>
      </c>
      <c r="E540" s="522">
        <v>14.99</v>
      </c>
      <c r="F540" s="522"/>
      <c r="G540" s="333">
        <f t="shared" ref="G540:G553" si="17">G541-E540+F540</f>
        <v>6909.7999999999865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2</v>
      </c>
      <c r="C541" s="298">
        <v>46201</v>
      </c>
      <c r="D541" s="299" t="s">
        <v>358</v>
      </c>
      <c r="E541" s="522">
        <v>11.29</v>
      </c>
      <c r="F541" s="522"/>
      <c r="G541" s="333">
        <f t="shared" si="17"/>
        <v>6924.7899999999863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8</v>
      </c>
      <c r="C542" s="298">
        <v>46201</v>
      </c>
      <c r="D542" s="299" t="s">
        <v>319</v>
      </c>
      <c r="E542" s="522">
        <v>158.96</v>
      </c>
      <c r="F542" s="522"/>
      <c r="G542" s="333">
        <f t="shared" si="17"/>
        <v>6936.0799999999863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6</v>
      </c>
      <c r="C543" s="298">
        <v>46201</v>
      </c>
      <c r="D543" s="299" t="s">
        <v>397</v>
      </c>
      <c r="E543" s="522">
        <v>53.24</v>
      </c>
      <c r="F543" s="522"/>
      <c r="G543" s="333">
        <f t="shared" si="17"/>
        <v>7095.0399999999863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2</v>
      </c>
      <c r="C544" s="298">
        <v>46200</v>
      </c>
      <c r="D544" s="299" t="s">
        <v>917</v>
      </c>
      <c r="E544" s="522">
        <v>122.77</v>
      </c>
      <c r="F544" s="522"/>
      <c r="G544" s="333">
        <f t="shared" si="17"/>
        <v>7148.2799999999861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1</v>
      </c>
      <c r="C545" s="298">
        <v>46200</v>
      </c>
      <c r="D545" s="299" t="s">
        <v>831</v>
      </c>
      <c r="E545" s="522">
        <v>77.67</v>
      </c>
      <c r="F545" s="522"/>
      <c r="G545" s="333">
        <f t="shared" si="17"/>
        <v>7271.0499999999865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5</v>
      </c>
      <c r="C546" s="298">
        <v>46200</v>
      </c>
      <c r="D546" s="299" t="s">
        <v>943</v>
      </c>
      <c r="E546" s="522">
        <v>32.99</v>
      </c>
      <c r="F546" s="522"/>
      <c r="G546" s="333">
        <f t="shared" si="17"/>
        <v>7348.7199999999866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287</v>
      </c>
      <c r="B547" s="330" t="s">
        <v>287</v>
      </c>
      <c r="C547" s="298">
        <v>46200</v>
      </c>
      <c r="D547" s="299" t="s">
        <v>945</v>
      </c>
      <c r="E547" s="522">
        <v>207.96</v>
      </c>
      <c r="F547" s="522">
        <v>207.96</v>
      </c>
      <c r="G547" s="333">
        <f t="shared" si="17"/>
        <v>7381.7099999999864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2</v>
      </c>
      <c r="C548" s="298">
        <v>46199</v>
      </c>
      <c r="D548" s="299" t="s">
        <v>868</v>
      </c>
      <c r="E548" s="522">
        <v>51.84</v>
      </c>
      <c r="F548" s="522"/>
      <c r="G548" s="333">
        <f t="shared" si="17"/>
        <v>7381.7099999999864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3</v>
      </c>
      <c r="C549" s="298">
        <v>46199</v>
      </c>
      <c r="D549" s="299" t="s">
        <v>296</v>
      </c>
      <c r="E549" s="522">
        <v>10.31</v>
      </c>
      <c r="F549" s="522"/>
      <c r="G549" s="333">
        <f t="shared" si="17"/>
        <v>7433.5499999999865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4</v>
      </c>
      <c r="C550" s="298">
        <v>46199</v>
      </c>
      <c r="D550" s="299" t="s">
        <v>296</v>
      </c>
      <c r="E550" s="522">
        <v>87.14</v>
      </c>
      <c r="F550" s="522"/>
      <c r="G550" s="333">
        <f t="shared" si="17"/>
        <v>7443.8599999999869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5</v>
      </c>
      <c r="C551" s="298">
        <v>46199</v>
      </c>
      <c r="D551" s="299" t="s">
        <v>940</v>
      </c>
      <c r="E551" s="522">
        <v>20</v>
      </c>
      <c r="F551" s="522"/>
      <c r="G551" s="333">
        <f t="shared" si="17"/>
        <v>7530.9999999999873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294</v>
      </c>
      <c r="B552" s="330">
        <v>12</v>
      </c>
      <c r="C552" s="298">
        <v>46198</v>
      </c>
      <c r="D552" s="299" t="s">
        <v>314</v>
      </c>
      <c r="E552" s="522">
        <v>204.48</v>
      </c>
      <c r="F552" s="522"/>
      <c r="G552" s="333">
        <f t="shared" si="17"/>
        <v>7550.9999999999873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291</v>
      </c>
      <c r="B553" s="330">
        <v>39</v>
      </c>
      <c r="C553" s="298">
        <v>46198</v>
      </c>
      <c r="D553" s="299" t="s">
        <v>292</v>
      </c>
      <c r="E553" s="522"/>
      <c r="F553" s="522">
        <v>2763.77</v>
      </c>
      <c r="G553" s="333">
        <f t="shared" si="17"/>
        <v>7755.4799999999868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5</v>
      </c>
      <c r="C554" s="298">
        <v>46198</v>
      </c>
      <c r="D554" s="299" t="s">
        <v>846</v>
      </c>
      <c r="E554" s="522">
        <v>11.2</v>
      </c>
      <c r="F554" s="522"/>
      <c r="G554" s="333">
        <f t="shared" ref="G554:G574" si="18">G555-E554+F554</f>
        <v>4991.7099999999864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2</v>
      </c>
      <c r="C555" s="298">
        <v>46197</v>
      </c>
      <c r="D555" s="299" t="s">
        <v>941</v>
      </c>
      <c r="E555" s="522">
        <v>15.99</v>
      </c>
      <c r="F555" s="522"/>
      <c r="G555" s="333">
        <f t="shared" si="18"/>
        <v>5002.9099999999862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5</v>
      </c>
      <c r="C556" s="298">
        <v>46197</v>
      </c>
      <c r="D556" s="299" t="s">
        <v>340</v>
      </c>
      <c r="E556" s="522">
        <v>47.93</v>
      </c>
      <c r="F556" s="522"/>
      <c r="G556" s="333">
        <f t="shared" si="18"/>
        <v>5018.899999999986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294</v>
      </c>
      <c r="B557" s="330">
        <v>43</v>
      </c>
      <c r="C557" s="298">
        <v>46197</v>
      </c>
      <c r="D557" s="299" t="s">
        <v>201</v>
      </c>
      <c r="E557" s="522">
        <v>42.84</v>
      </c>
      <c r="F557" s="522"/>
      <c r="G557" s="333">
        <f t="shared" si="18"/>
        <v>5066.8299999999863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294</v>
      </c>
      <c r="B558" s="330">
        <v>42</v>
      </c>
      <c r="C558" s="298">
        <v>46197</v>
      </c>
      <c r="D558" s="299" t="s">
        <v>200</v>
      </c>
      <c r="E558" s="522">
        <v>99.4</v>
      </c>
      <c r="F558" s="522"/>
      <c r="G558" s="333">
        <f t="shared" si="18"/>
        <v>5109.6699999999864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8</v>
      </c>
      <c r="C559" s="298">
        <v>46196</v>
      </c>
      <c r="D559" s="299" t="s">
        <v>319</v>
      </c>
      <c r="E559" s="522">
        <v>5.68</v>
      </c>
      <c r="F559" s="522"/>
      <c r="G559" s="333">
        <f t="shared" si="18"/>
        <v>5209.0699999999861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1</v>
      </c>
      <c r="C560" s="298">
        <v>46196</v>
      </c>
      <c r="D560" s="299" t="s">
        <v>306</v>
      </c>
      <c r="E560" s="522">
        <v>167.73</v>
      </c>
      <c r="F560" s="522"/>
      <c r="G560" s="333">
        <f t="shared" si="18"/>
        <v>5214.7499999999864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4</v>
      </c>
      <c r="C561" s="298">
        <v>46196</v>
      </c>
      <c r="D561" s="299" t="s">
        <v>296</v>
      </c>
      <c r="E561" s="522">
        <v>40.81</v>
      </c>
      <c r="F561" s="522"/>
      <c r="G561" s="333">
        <f t="shared" si="18"/>
        <v>5382.4799999999859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2</v>
      </c>
      <c r="C562" s="298">
        <v>46196</v>
      </c>
      <c r="D562" s="299" t="s">
        <v>334</v>
      </c>
      <c r="E562" s="522">
        <v>17.68</v>
      </c>
      <c r="F562" s="522"/>
      <c r="G562" s="333">
        <f t="shared" si="18"/>
        <v>5423.2899999999863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3</v>
      </c>
      <c r="C563" s="298">
        <v>46196</v>
      </c>
      <c r="D563" s="299" t="s">
        <v>320</v>
      </c>
      <c r="E563" s="522">
        <v>5.19</v>
      </c>
      <c r="F563" s="522"/>
      <c r="G563" s="333">
        <f t="shared" si="18"/>
        <v>5440.9699999999866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8</v>
      </c>
      <c r="C564" s="298">
        <v>46196</v>
      </c>
      <c r="D564" s="299" t="s">
        <v>308</v>
      </c>
      <c r="E564" s="522">
        <v>71.75</v>
      </c>
      <c r="F564" s="522"/>
      <c r="G564" s="333">
        <f t="shared" si="18"/>
        <v>5446.1599999999862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294</v>
      </c>
      <c r="B565" s="330">
        <v>22</v>
      </c>
      <c r="C565" s="298">
        <v>46196</v>
      </c>
      <c r="D565" s="299" t="s">
        <v>835</v>
      </c>
      <c r="E565" s="522">
        <v>15.96</v>
      </c>
      <c r="F565" s="522"/>
      <c r="G565" s="333">
        <f t="shared" si="18"/>
        <v>5517.9099999999862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2</v>
      </c>
      <c r="C566" s="298">
        <v>46195</v>
      </c>
      <c r="D566" s="299" t="s">
        <v>334</v>
      </c>
      <c r="E566" s="522">
        <v>7.89</v>
      </c>
      <c r="F566" s="522"/>
      <c r="G566" s="333">
        <f t="shared" si="18"/>
        <v>5533.8699999999862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287</v>
      </c>
      <c r="B567" s="330" t="s">
        <v>287</v>
      </c>
      <c r="C567" s="298">
        <v>46195</v>
      </c>
      <c r="D567" s="299" t="s">
        <v>939</v>
      </c>
      <c r="E567" s="522">
        <v>86.07</v>
      </c>
      <c r="F567" s="522">
        <v>86.07</v>
      </c>
      <c r="G567" s="333">
        <f t="shared" si="18"/>
        <v>5541.7599999999866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287</v>
      </c>
      <c r="B568" s="330" t="s">
        <v>287</v>
      </c>
      <c r="C568" s="298">
        <v>46195</v>
      </c>
      <c r="D568" s="299" t="s">
        <v>922</v>
      </c>
      <c r="E568" s="522">
        <v>14.98</v>
      </c>
      <c r="F568" s="522">
        <v>14.98</v>
      </c>
      <c r="G568" s="333">
        <f t="shared" si="18"/>
        <v>5541.7599999999866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287</v>
      </c>
      <c r="B569" s="330" t="s">
        <v>287</v>
      </c>
      <c r="C569" s="298">
        <v>46195</v>
      </c>
      <c r="D569" s="299" t="s">
        <v>936</v>
      </c>
      <c r="E569" s="522">
        <v>83.52</v>
      </c>
      <c r="F569" s="522">
        <v>83.52</v>
      </c>
      <c r="G569" s="333">
        <f t="shared" si="18"/>
        <v>5541.7599999999866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287</v>
      </c>
      <c r="B570" s="330" t="s">
        <v>287</v>
      </c>
      <c r="C570" s="298">
        <v>46195</v>
      </c>
      <c r="D570" s="299" t="s">
        <v>937</v>
      </c>
      <c r="E570" s="522">
        <v>62.19</v>
      </c>
      <c r="F570" s="522">
        <v>62.19</v>
      </c>
      <c r="G570" s="333">
        <f t="shared" si="18"/>
        <v>5541.7599999999866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3</v>
      </c>
      <c r="C571" s="298">
        <v>46195</v>
      </c>
      <c r="D571" s="299" t="s">
        <v>310</v>
      </c>
      <c r="E571" s="522">
        <v>6.99</v>
      </c>
      <c r="F571" s="522"/>
      <c r="G571" s="333">
        <f t="shared" si="18"/>
        <v>5541.7599999999866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287</v>
      </c>
      <c r="B572" s="330" t="s">
        <v>287</v>
      </c>
      <c r="C572" s="298">
        <v>46195</v>
      </c>
      <c r="D572" s="299" t="s">
        <v>938</v>
      </c>
      <c r="E572" s="522">
        <v>60.47</v>
      </c>
      <c r="F572" s="522">
        <v>60.47</v>
      </c>
      <c r="G572" s="333">
        <f t="shared" si="18"/>
        <v>5548.7499999999864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294</v>
      </c>
      <c r="B573" s="330">
        <v>22</v>
      </c>
      <c r="C573" s="298">
        <v>46195</v>
      </c>
      <c r="D573" s="299" t="s">
        <v>323</v>
      </c>
      <c r="E573" s="522">
        <v>20.22</v>
      </c>
      <c r="F573" s="522"/>
      <c r="G573" s="333">
        <f t="shared" si="18"/>
        <v>5548.7499999999864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6</v>
      </c>
      <c r="C574" s="298">
        <v>46195</v>
      </c>
      <c r="D574" s="299" t="s">
        <v>919</v>
      </c>
      <c r="E574" s="522">
        <v>200</v>
      </c>
      <c r="F574" s="522"/>
      <c r="G574" s="333">
        <f t="shared" si="18"/>
        <v>5568.9699999999866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5</v>
      </c>
      <c r="C575" s="298">
        <v>46194</v>
      </c>
      <c r="D575" s="299" t="s">
        <v>340</v>
      </c>
      <c r="E575" s="522">
        <v>47.93</v>
      </c>
      <c r="F575" s="522"/>
      <c r="G575" s="333">
        <f t="shared" ref="G575:G595" si="19">G576-E575+F575</f>
        <v>5768.9699999999866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287</v>
      </c>
      <c r="B576" s="330" t="s">
        <v>287</v>
      </c>
      <c r="C576" s="298">
        <v>46194</v>
      </c>
      <c r="D576" s="299" t="s">
        <v>935</v>
      </c>
      <c r="E576" s="522"/>
      <c r="F576" s="522">
        <v>50</v>
      </c>
      <c r="G576" s="333">
        <f t="shared" si="19"/>
        <v>5816.8999999999869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287</v>
      </c>
      <c r="B577" s="330" t="s">
        <v>287</v>
      </c>
      <c r="C577" s="298">
        <v>46194</v>
      </c>
      <c r="D577" s="299" t="s">
        <v>935</v>
      </c>
      <c r="E577" s="522">
        <v>50</v>
      </c>
      <c r="F577" s="522"/>
      <c r="G577" s="333">
        <f t="shared" si="19"/>
        <v>5766.8999999999869</v>
      </c>
      <c r="H577" s="334" t="s">
        <v>298</v>
      </c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287</v>
      </c>
      <c r="B578" s="330" t="s">
        <v>287</v>
      </c>
      <c r="C578" s="298">
        <v>46194</v>
      </c>
      <c r="D578" s="299" t="s">
        <v>922</v>
      </c>
      <c r="E578" s="522">
        <v>28.38</v>
      </c>
      <c r="F578" s="522">
        <v>28.38</v>
      </c>
      <c r="G578" s="333">
        <f t="shared" si="19"/>
        <v>5816.8999999999869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287</v>
      </c>
      <c r="B579" s="330" t="s">
        <v>287</v>
      </c>
      <c r="C579" s="298">
        <v>46194</v>
      </c>
      <c r="D579" s="299" t="s">
        <v>920</v>
      </c>
      <c r="E579" s="522">
        <v>35.020000000000003</v>
      </c>
      <c r="F579" s="522">
        <v>35.020000000000003</v>
      </c>
      <c r="G579" s="333">
        <f t="shared" si="19"/>
        <v>5816.8999999999869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287</v>
      </c>
      <c r="B580" s="330" t="s">
        <v>287</v>
      </c>
      <c r="C580" s="298">
        <v>46194</v>
      </c>
      <c r="D580" s="299" t="s">
        <v>927</v>
      </c>
      <c r="E580" s="522">
        <v>83.81</v>
      </c>
      <c r="F580" s="522">
        <v>83.81</v>
      </c>
      <c r="G580" s="333">
        <f t="shared" si="19"/>
        <v>5816.8999999999869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287</v>
      </c>
      <c r="B581" s="330" t="s">
        <v>287</v>
      </c>
      <c r="C581" s="298">
        <v>46194</v>
      </c>
      <c r="D581" s="299" t="s">
        <v>928</v>
      </c>
      <c r="E581" s="522">
        <v>27.43</v>
      </c>
      <c r="F581" s="522">
        <v>27.43</v>
      </c>
      <c r="G581" s="333">
        <f t="shared" si="19"/>
        <v>5816.8999999999869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287</v>
      </c>
      <c r="B582" s="330" t="s">
        <v>287</v>
      </c>
      <c r="C582" s="298">
        <v>46193</v>
      </c>
      <c r="D582" s="299" t="s">
        <v>932</v>
      </c>
      <c r="E582" s="522">
        <v>30.86</v>
      </c>
      <c r="F582" s="522">
        <v>30.86</v>
      </c>
      <c r="G582" s="333">
        <f t="shared" si="19"/>
        <v>5816.8999999999869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287</v>
      </c>
      <c r="B583" s="330" t="s">
        <v>287</v>
      </c>
      <c r="C583" s="298">
        <v>46193</v>
      </c>
      <c r="D583" s="299" t="s">
        <v>922</v>
      </c>
      <c r="E583" s="522">
        <v>13.95</v>
      </c>
      <c r="F583" s="522">
        <v>13.95</v>
      </c>
      <c r="G583" s="333">
        <f t="shared" si="19"/>
        <v>5816.8999999999869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287</v>
      </c>
      <c r="B584" s="330" t="s">
        <v>287</v>
      </c>
      <c r="C584" s="298">
        <v>46192</v>
      </c>
      <c r="D584" s="299" t="s">
        <v>934</v>
      </c>
      <c r="E584" s="522">
        <v>148.54</v>
      </c>
      <c r="F584" s="522">
        <v>148.54</v>
      </c>
      <c r="G584" s="333">
        <f t="shared" si="19"/>
        <v>5816.8999999999869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287</v>
      </c>
      <c r="B585" s="330" t="s">
        <v>287</v>
      </c>
      <c r="C585" s="298">
        <v>46192</v>
      </c>
      <c r="D585" s="299" t="s">
        <v>921</v>
      </c>
      <c r="E585" s="522">
        <v>80</v>
      </c>
      <c r="F585" s="522">
        <v>80</v>
      </c>
      <c r="G585" s="333">
        <f t="shared" si="19"/>
        <v>5816.8999999999869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287</v>
      </c>
      <c r="B586" s="330" t="s">
        <v>287</v>
      </c>
      <c r="C586" s="298">
        <v>46192</v>
      </c>
      <c r="D586" s="299" t="s">
        <v>922</v>
      </c>
      <c r="E586" s="522">
        <v>27.98</v>
      </c>
      <c r="F586" s="522">
        <v>27.98</v>
      </c>
      <c r="G586" s="333">
        <f t="shared" si="19"/>
        <v>5816.8999999999869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287</v>
      </c>
      <c r="B587" s="330" t="s">
        <v>287</v>
      </c>
      <c r="C587" s="298">
        <v>46192</v>
      </c>
      <c r="D587" s="299" t="s">
        <v>933</v>
      </c>
      <c r="E587" s="522">
        <v>30.63</v>
      </c>
      <c r="F587" s="522">
        <v>30.63</v>
      </c>
      <c r="G587" s="333">
        <f t="shared" si="19"/>
        <v>5816.8999999999869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294</v>
      </c>
      <c r="B588" s="330">
        <v>22</v>
      </c>
      <c r="C588" s="298">
        <v>46192</v>
      </c>
      <c r="D588" s="299" t="s">
        <v>923</v>
      </c>
      <c r="E588" s="522">
        <v>7.46</v>
      </c>
      <c r="F588" s="522"/>
      <c r="G588" s="333">
        <f t="shared" si="19"/>
        <v>5816.8999999999869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287</v>
      </c>
      <c r="B589" s="330" t="s">
        <v>287</v>
      </c>
      <c r="C589" s="298">
        <v>46192</v>
      </c>
      <c r="D589" s="299" t="s">
        <v>924</v>
      </c>
      <c r="E589" s="522">
        <v>22.07</v>
      </c>
      <c r="F589" s="522">
        <v>22.07</v>
      </c>
      <c r="G589" s="333">
        <f t="shared" si="19"/>
        <v>5824.3599999999869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287</v>
      </c>
      <c r="B590" s="330" t="s">
        <v>287</v>
      </c>
      <c r="C590" s="298">
        <v>46192</v>
      </c>
      <c r="D590" s="299" t="s">
        <v>924</v>
      </c>
      <c r="E590" s="522">
        <v>51.04</v>
      </c>
      <c r="F590" s="522">
        <v>51.04</v>
      </c>
      <c r="G590" s="333">
        <f t="shared" si="19"/>
        <v>5824.3599999999869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287</v>
      </c>
      <c r="B591" s="330" t="s">
        <v>287</v>
      </c>
      <c r="C591" s="298">
        <v>46192</v>
      </c>
      <c r="D591" s="299" t="s">
        <v>924</v>
      </c>
      <c r="E591" s="522">
        <v>90.59</v>
      </c>
      <c r="F591" s="522">
        <v>90.59</v>
      </c>
      <c r="G591" s="333">
        <f t="shared" si="19"/>
        <v>5824.3599999999869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287</v>
      </c>
      <c r="B592" s="330" t="s">
        <v>287</v>
      </c>
      <c r="C592" s="298">
        <v>46192</v>
      </c>
      <c r="D592" s="299" t="s">
        <v>925</v>
      </c>
      <c r="E592" s="522">
        <v>26.02</v>
      </c>
      <c r="F592" s="522">
        <v>26.02</v>
      </c>
      <c r="G592" s="333">
        <f t="shared" si="19"/>
        <v>5824.3599999999869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287</v>
      </c>
      <c r="B593" s="330" t="s">
        <v>287</v>
      </c>
      <c r="C593" s="298">
        <v>46192</v>
      </c>
      <c r="D593" s="299" t="s">
        <v>925</v>
      </c>
      <c r="E593" s="522">
        <v>26.02</v>
      </c>
      <c r="F593" s="522">
        <v>26.02</v>
      </c>
      <c r="G593" s="333">
        <f t="shared" si="19"/>
        <v>5824.3599999999869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287</v>
      </c>
      <c r="B594" s="330" t="s">
        <v>287</v>
      </c>
      <c r="C594" s="298">
        <v>46192</v>
      </c>
      <c r="D594" s="299" t="s">
        <v>925</v>
      </c>
      <c r="E594" s="522">
        <v>38.03</v>
      </c>
      <c r="F594" s="522">
        <v>38.03</v>
      </c>
      <c r="G594" s="333">
        <f t="shared" si="19"/>
        <v>5824.3599999999869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287</v>
      </c>
      <c r="B595" s="330" t="s">
        <v>287</v>
      </c>
      <c r="C595" s="298">
        <v>46192</v>
      </c>
      <c r="D595" s="299" t="s">
        <v>925</v>
      </c>
      <c r="E595" s="522">
        <v>26.03</v>
      </c>
      <c r="F595" s="522">
        <v>26.03</v>
      </c>
      <c r="G595" s="333">
        <f t="shared" si="19"/>
        <v>5824.3599999999869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287</v>
      </c>
      <c r="B596" s="330" t="s">
        <v>287</v>
      </c>
      <c r="C596" s="298">
        <v>46192</v>
      </c>
      <c r="D596" s="299" t="s">
        <v>922</v>
      </c>
      <c r="E596" s="522">
        <v>21.98</v>
      </c>
      <c r="F596" s="522">
        <v>21.98</v>
      </c>
      <c r="G596" s="333">
        <f t="shared" ref="G596:G653" si="20">G597-E596+F596</f>
        <v>5824.3599999999869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287</v>
      </c>
      <c r="B597" s="330" t="s">
        <v>287</v>
      </c>
      <c r="C597" s="298">
        <v>46192</v>
      </c>
      <c r="D597" s="299" t="s">
        <v>922</v>
      </c>
      <c r="E597" s="522">
        <v>27.99</v>
      </c>
      <c r="F597" s="522">
        <v>27.99</v>
      </c>
      <c r="G597" s="333">
        <f t="shared" si="20"/>
        <v>5824.3599999999869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287</v>
      </c>
      <c r="B598" s="330" t="s">
        <v>287</v>
      </c>
      <c r="C598" s="298">
        <v>46191</v>
      </c>
      <c r="D598" s="299" t="s">
        <v>926</v>
      </c>
      <c r="E598" s="522">
        <v>22.69</v>
      </c>
      <c r="F598" s="522">
        <v>22.69</v>
      </c>
      <c r="G598" s="333">
        <f t="shared" si="20"/>
        <v>5824.3599999999869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287</v>
      </c>
      <c r="B599" s="330" t="s">
        <v>287</v>
      </c>
      <c r="C599" s="298">
        <v>46191</v>
      </c>
      <c r="D599" s="299" t="s">
        <v>927</v>
      </c>
      <c r="E599" s="522">
        <v>42.32</v>
      </c>
      <c r="F599" s="522">
        <v>42.32</v>
      </c>
      <c r="G599" s="333">
        <f t="shared" si="20"/>
        <v>5824.3599999999869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287</v>
      </c>
      <c r="B600" s="330" t="s">
        <v>287</v>
      </c>
      <c r="C600" s="298">
        <v>46191</v>
      </c>
      <c r="D600" s="299" t="s">
        <v>928</v>
      </c>
      <c r="E600" s="522">
        <v>72.86</v>
      </c>
      <c r="F600" s="522">
        <v>72.86</v>
      </c>
      <c r="G600" s="333">
        <f t="shared" si="20"/>
        <v>5824.3599999999869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287</v>
      </c>
      <c r="B601" s="330" t="s">
        <v>287</v>
      </c>
      <c r="C601" s="298">
        <v>46191</v>
      </c>
      <c r="D601" s="299" t="s">
        <v>929</v>
      </c>
      <c r="E601" s="522">
        <v>106.89</v>
      </c>
      <c r="F601" s="522">
        <v>106.89</v>
      </c>
      <c r="G601" s="333">
        <f t="shared" si="20"/>
        <v>5824.3599999999869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287</v>
      </c>
      <c r="B602" s="330" t="s">
        <v>287</v>
      </c>
      <c r="C602" s="298">
        <v>46191</v>
      </c>
      <c r="D602" s="299" t="s">
        <v>931</v>
      </c>
      <c r="E602" s="522">
        <v>94.74</v>
      </c>
      <c r="F602" s="522">
        <v>94.74</v>
      </c>
      <c r="G602" s="333">
        <f t="shared" si="20"/>
        <v>5824.3599999999869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1</v>
      </c>
      <c r="C603" s="298">
        <v>46191</v>
      </c>
      <c r="D603" s="299" t="s">
        <v>306</v>
      </c>
      <c r="E603" s="522">
        <v>99.97</v>
      </c>
      <c r="F603" s="522"/>
      <c r="G603" s="333">
        <f t="shared" si="20"/>
        <v>5824.3599999999869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294</v>
      </c>
      <c r="B604" s="330">
        <v>22</v>
      </c>
      <c r="C604" s="298">
        <v>46191</v>
      </c>
      <c r="D604" s="299" t="s">
        <v>930</v>
      </c>
      <c r="E604" s="522">
        <v>13.84</v>
      </c>
      <c r="F604" s="522"/>
      <c r="G604" s="333">
        <f t="shared" si="20"/>
        <v>5924.3299999999872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1</v>
      </c>
      <c r="C605" s="298">
        <v>46190</v>
      </c>
      <c r="D605" s="299" t="s">
        <v>306</v>
      </c>
      <c r="E605" s="522">
        <v>87.19</v>
      </c>
      <c r="F605" s="522"/>
      <c r="G605" s="333">
        <f t="shared" si="20"/>
        <v>5938.1699999999873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294</v>
      </c>
      <c r="B606" s="330">
        <v>21</v>
      </c>
      <c r="C606" s="298">
        <v>46190</v>
      </c>
      <c r="D606" s="299" t="s">
        <v>194</v>
      </c>
      <c r="E606" s="522">
        <v>81</v>
      </c>
      <c r="F606" s="522"/>
      <c r="G606" s="333">
        <f t="shared" si="20"/>
        <v>6025.3599999999869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294</v>
      </c>
      <c r="B607" s="330">
        <v>43</v>
      </c>
      <c r="C607" s="298">
        <v>46190</v>
      </c>
      <c r="D607" s="299" t="s">
        <v>333</v>
      </c>
      <c r="E607" s="522">
        <v>29.8</v>
      </c>
      <c r="F607" s="522"/>
      <c r="G607" s="333">
        <f t="shared" si="20"/>
        <v>6106.3599999999869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294</v>
      </c>
      <c r="B608" s="330">
        <v>42</v>
      </c>
      <c r="C608" s="298">
        <v>46190</v>
      </c>
      <c r="D608" s="299" t="s">
        <v>333</v>
      </c>
      <c r="E608" s="522">
        <v>74.5</v>
      </c>
      <c r="F608" s="522"/>
      <c r="G608" s="333">
        <f t="shared" si="20"/>
        <v>6136.1599999999871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4</v>
      </c>
      <c r="C609" s="298">
        <v>46190</v>
      </c>
      <c r="D609" s="299" t="s">
        <v>334</v>
      </c>
      <c r="E609" s="522">
        <v>82.35</v>
      </c>
      <c r="F609" s="522"/>
      <c r="G609" s="333">
        <f t="shared" si="20"/>
        <v>6210.6599999999871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2</v>
      </c>
      <c r="C610" s="298">
        <v>46190</v>
      </c>
      <c r="D610" s="299" t="s">
        <v>334</v>
      </c>
      <c r="E610" s="522">
        <v>17.68</v>
      </c>
      <c r="F610" s="522"/>
      <c r="G610" s="333">
        <f t="shared" si="20"/>
        <v>6293.0099999999875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6</v>
      </c>
      <c r="C611" s="298">
        <v>46190</v>
      </c>
      <c r="D611" s="299" t="s">
        <v>300</v>
      </c>
      <c r="E611" s="522">
        <v>14.67</v>
      </c>
      <c r="F611" s="522"/>
      <c r="G611" s="333">
        <f t="shared" si="20"/>
        <v>6310.6899999999878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6</v>
      </c>
      <c r="C612" s="298">
        <v>46190</v>
      </c>
      <c r="D612" s="299" t="s">
        <v>300</v>
      </c>
      <c r="E612" s="522">
        <v>56.42</v>
      </c>
      <c r="F612" s="522"/>
      <c r="G612" s="333">
        <f t="shared" si="20"/>
        <v>6325.3599999999878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6</v>
      </c>
      <c r="C613" s="298">
        <v>46190</v>
      </c>
      <c r="D613" s="299" t="s">
        <v>300</v>
      </c>
      <c r="E613" s="522">
        <v>53.23</v>
      </c>
      <c r="F613" s="522"/>
      <c r="G613" s="333">
        <f t="shared" si="20"/>
        <v>6381.7799999999879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294</v>
      </c>
      <c r="B614" s="330">
        <v>23</v>
      </c>
      <c r="C614" s="298">
        <v>46190</v>
      </c>
      <c r="D614" s="299" t="s">
        <v>63</v>
      </c>
      <c r="E614" s="522">
        <v>529.46</v>
      </c>
      <c r="F614" s="522"/>
      <c r="G614" s="333">
        <f t="shared" si="20"/>
        <v>6435.0099999999875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294</v>
      </c>
      <c r="B615" s="330">
        <v>17</v>
      </c>
      <c r="C615" s="298">
        <v>46190</v>
      </c>
      <c r="D615" s="299" t="s">
        <v>188</v>
      </c>
      <c r="E615" s="522">
        <v>42.65</v>
      </c>
      <c r="F615" s="522"/>
      <c r="G615" s="333">
        <f t="shared" si="20"/>
        <v>6964.4699999999875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294</v>
      </c>
      <c r="B616" s="330">
        <v>15</v>
      </c>
      <c r="C616" s="298">
        <v>46190</v>
      </c>
      <c r="D616" s="299" t="s">
        <v>185</v>
      </c>
      <c r="E616" s="522">
        <v>87.41</v>
      </c>
      <c r="F616" s="522"/>
      <c r="G616" s="333">
        <f t="shared" si="20"/>
        <v>7007.1199999999872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335</v>
      </c>
      <c r="B617" s="330" t="s">
        <v>335</v>
      </c>
      <c r="C617" s="298">
        <v>46190</v>
      </c>
      <c r="D617" s="299" t="s">
        <v>336</v>
      </c>
      <c r="E617" s="522">
        <v>86.48</v>
      </c>
      <c r="F617" s="522"/>
      <c r="G617" s="333">
        <f t="shared" si="20"/>
        <v>7094.529999999987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291</v>
      </c>
      <c r="B618" s="330">
        <v>40</v>
      </c>
      <c r="C618" s="298">
        <v>46190</v>
      </c>
      <c r="D618" s="299" t="s">
        <v>316</v>
      </c>
      <c r="E618" s="522"/>
      <c r="F618" s="522">
        <v>854.38</v>
      </c>
      <c r="G618" s="333">
        <f t="shared" si="20"/>
        <v>7181.0099999999866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5</v>
      </c>
      <c r="C619" s="298">
        <v>46189</v>
      </c>
      <c r="D619" s="299" t="s">
        <v>340</v>
      </c>
      <c r="E619" s="522">
        <v>21.3</v>
      </c>
      <c r="F619" s="522"/>
      <c r="G619" s="333">
        <f t="shared" si="20"/>
        <v>6326.6299999999865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294</v>
      </c>
      <c r="B620" s="330">
        <v>11</v>
      </c>
      <c r="C620" s="298">
        <v>46189</v>
      </c>
      <c r="D620" s="299" t="s">
        <v>178</v>
      </c>
      <c r="E620" s="522">
        <v>267.75</v>
      </c>
      <c r="F620" s="522"/>
      <c r="G620" s="333">
        <f t="shared" si="20"/>
        <v>6347.9299999999866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6</v>
      </c>
      <c r="C621" s="298">
        <v>46188</v>
      </c>
      <c r="D621" s="299" t="s">
        <v>885</v>
      </c>
      <c r="E621" s="522">
        <v>100</v>
      </c>
      <c r="F621" s="522"/>
      <c r="G621" s="333">
        <f t="shared" si="20"/>
        <v>6615.6799999999866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2</v>
      </c>
      <c r="C622" s="298">
        <v>46188</v>
      </c>
      <c r="D622" s="299" t="s">
        <v>334</v>
      </c>
      <c r="E622" s="522">
        <v>11.29</v>
      </c>
      <c r="F622" s="522"/>
      <c r="G622" s="333">
        <f t="shared" si="20"/>
        <v>6715.6799999999866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3</v>
      </c>
      <c r="C623" s="298">
        <v>46188</v>
      </c>
      <c r="D623" s="299" t="s">
        <v>334</v>
      </c>
      <c r="E623" s="522">
        <v>5.39</v>
      </c>
      <c r="F623" s="522"/>
      <c r="G623" s="333">
        <f t="shared" si="20"/>
        <v>6726.9699999999866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4</v>
      </c>
      <c r="C624" s="298">
        <v>46188</v>
      </c>
      <c r="D624" s="299" t="s">
        <v>334</v>
      </c>
      <c r="E624" s="522">
        <v>31.99</v>
      </c>
      <c r="F624" s="522"/>
      <c r="G624" s="333">
        <f t="shared" si="20"/>
        <v>6732.3599999999869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2</v>
      </c>
      <c r="C625" s="298">
        <v>46187</v>
      </c>
      <c r="D625" s="299" t="s">
        <v>917</v>
      </c>
      <c r="E625" s="522">
        <v>102.17</v>
      </c>
      <c r="F625" s="522"/>
      <c r="G625" s="333">
        <f t="shared" si="20"/>
        <v>6764.3499999999867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1</v>
      </c>
      <c r="C626" s="298">
        <v>46187</v>
      </c>
      <c r="D626" s="299" t="s">
        <v>831</v>
      </c>
      <c r="E626" s="522">
        <v>21.86</v>
      </c>
      <c r="F626" s="522"/>
      <c r="G626" s="333">
        <f t="shared" si="20"/>
        <v>6866.5199999999868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1</v>
      </c>
      <c r="C627" s="298">
        <v>46187</v>
      </c>
      <c r="D627" s="299" t="s">
        <v>311</v>
      </c>
      <c r="E627" s="522">
        <v>102.56</v>
      </c>
      <c r="F627" s="522"/>
      <c r="G627" s="333">
        <f t="shared" si="20"/>
        <v>6888.3799999999865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1</v>
      </c>
      <c r="C628" s="298">
        <v>46187</v>
      </c>
      <c r="D628" s="299" t="s">
        <v>329</v>
      </c>
      <c r="E628" s="522">
        <v>121.72</v>
      </c>
      <c r="F628" s="522"/>
      <c r="G628" s="333">
        <f t="shared" si="20"/>
        <v>6990.9399999999869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2</v>
      </c>
      <c r="C629" s="298">
        <v>46186</v>
      </c>
      <c r="D629" s="299" t="s">
        <v>308</v>
      </c>
      <c r="E629" s="522">
        <v>143.91999999999999</v>
      </c>
      <c r="F629" s="522"/>
      <c r="G629" s="333">
        <f t="shared" si="20"/>
        <v>7112.6599999999871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2</v>
      </c>
      <c r="C630" s="298">
        <v>46186</v>
      </c>
      <c r="D630" s="299" t="s">
        <v>346</v>
      </c>
      <c r="E630" s="522">
        <v>11.95</v>
      </c>
      <c r="F630" s="522"/>
      <c r="G630" s="333">
        <f t="shared" si="20"/>
        <v>7256.5799999999872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4</v>
      </c>
      <c r="C631" s="298">
        <v>46186</v>
      </c>
      <c r="D631" s="299" t="s">
        <v>310</v>
      </c>
      <c r="E631" s="522">
        <v>47.29</v>
      </c>
      <c r="F631" s="522"/>
      <c r="G631" s="333">
        <f t="shared" si="20"/>
        <v>7268.529999999987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1</v>
      </c>
      <c r="C632" s="298">
        <v>46186</v>
      </c>
      <c r="D632" s="299" t="s">
        <v>306</v>
      </c>
      <c r="E632" s="522">
        <v>52.7</v>
      </c>
      <c r="F632" s="522"/>
      <c r="G632" s="333">
        <f t="shared" si="20"/>
        <v>7315.819999999987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8</v>
      </c>
      <c r="C633" s="298">
        <v>46186</v>
      </c>
      <c r="D633" s="299" t="s">
        <v>308</v>
      </c>
      <c r="E633" s="522">
        <v>22.26</v>
      </c>
      <c r="F633" s="522"/>
      <c r="G633" s="333">
        <f t="shared" si="20"/>
        <v>7368.5199999999868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8</v>
      </c>
      <c r="C634" s="298">
        <v>46186</v>
      </c>
      <c r="D634" s="299" t="s">
        <v>308</v>
      </c>
      <c r="E634" s="522">
        <v>28.16</v>
      </c>
      <c r="F634" s="522"/>
      <c r="G634" s="333">
        <f t="shared" si="20"/>
        <v>7390.779999999987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2</v>
      </c>
      <c r="C635" s="298">
        <v>46186</v>
      </c>
      <c r="D635" s="299" t="s">
        <v>301</v>
      </c>
      <c r="E635" s="522">
        <v>32.049999999999997</v>
      </c>
      <c r="F635" s="522"/>
      <c r="G635" s="333">
        <f t="shared" si="20"/>
        <v>7418.9399999999869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5</v>
      </c>
      <c r="C636" s="298">
        <v>46186</v>
      </c>
      <c r="D636" s="299" t="s">
        <v>918</v>
      </c>
      <c r="E636" s="522">
        <v>24</v>
      </c>
      <c r="F636" s="522"/>
      <c r="G636" s="333">
        <f t="shared" si="20"/>
        <v>7450.989999999987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1</v>
      </c>
      <c r="C637" s="298">
        <v>46186</v>
      </c>
      <c r="D637" s="299" t="s">
        <v>306</v>
      </c>
      <c r="E637" s="522">
        <v>19.98</v>
      </c>
      <c r="F637" s="522"/>
      <c r="G637" s="333">
        <f t="shared" si="20"/>
        <v>7474.989999999987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6</v>
      </c>
      <c r="C638" s="298">
        <v>46186</v>
      </c>
      <c r="D638" s="299" t="s">
        <v>300</v>
      </c>
      <c r="E638" s="522">
        <v>60.07</v>
      </c>
      <c r="F638" s="522"/>
      <c r="G638" s="333">
        <f t="shared" si="20"/>
        <v>7494.9699999999866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287</v>
      </c>
      <c r="B639" s="330" t="s">
        <v>287</v>
      </c>
      <c r="C639" s="298">
        <v>46186</v>
      </c>
      <c r="D639" s="299" t="s">
        <v>915</v>
      </c>
      <c r="E639" s="522"/>
      <c r="F639" s="522">
        <v>319.49</v>
      </c>
      <c r="G639" s="333">
        <f t="shared" si="20"/>
        <v>7555.0399999999863</v>
      </c>
      <c r="H639" s="334" t="s">
        <v>298</v>
      </c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287</v>
      </c>
      <c r="B640" s="330" t="s">
        <v>287</v>
      </c>
      <c r="C640" s="298">
        <v>46186</v>
      </c>
      <c r="D640" s="299" t="s">
        <v>300</v>
      </c>
      <c r="E640" s="522">
        <v>319.49</v>
      </c>
      <c r="F640" s="522"/>
      <c r="G640" s="333">
        <f t="shared" si="20"/>
        <v>7235.5499999999865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6</v>
      </c>
      <c r="C641" s="298">
        <v>46186</v>
      </c>
      <c r="D641" s="299" t="s">
        <v>914</v>
      </c>
      <c r="E641" s="522">
        <v>-0.51</v>
      </c>
      <c r="F641" s="522"/>
      <c r="G641" s="333">
        <f t="shared" si="20"/>
        <v>7555.0399999999863</v>
      </c>
      <c r="H641" s="334" t="s">
        <v>298</v>
      </c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6</v>
      </c>
      <c r="C642" s="298">
        <v>46186</v>
      </c>
      <c r="D642" s="299" t="s">
        <v>319</v>
      </c>
      <c r="E642" s="522">
        <v>13.58</v>
      </c>
      <c r="F642" s="522"/>
      <c r="G642" s="333">
        <f t="shared" si="20"/>
        <v>7554.5299999999861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294</v>
      </c>
      <c r="B643" s="330">
        <v>24</v>
      </c>
      <c r="C643" s="298">
        <v>46186</v>
      </c>
      <c r="D643" s="299" t="s">
        <v>860</v>
      </c>
      <c r="E643" s="522">
        <v>109.5</v>
      </c>
      <c r="F643" s="522"/>
      <c r="G643" s="333">
        <f t="shared" si="20"/>
        <v>7568.109999999986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294</v>
      </c>
      <c r="B644" s="330">
        <v>19</v>
      </c>
      <c r="C644" s="298">
        <v>46186</v>
      </c>
      <c r="D644" s="299" t="s">
        <v>191</v>
      </c>
      <c r="E644" s="522">
        <v>200</v>
      </c>
      <c r="F644" s="522"/>
      <c r="G644" s="333">
        <f t="shared" si="20"/>
        <v>7677.609999999986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291</v>
      </c>
      <c r="B645" s="330">
        <v>38</v>
      </c>
      <c r="C645" s="298">
        <v>46186</v>
      </c>
      <c r="D645" s="299" t="s">
        <v>293</v>
      </c>
      <c r="E645" s="522"/>
      <c r="F645" s="522">
        <v>4597.82</v>
      </c>
      <c r="G645" s="333">
        <f t="shared" si="20"/>
        <v>7877.609999999986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2</v>
      </c>
      <c r="C646" s="298">
        <v>46185</v>
      </c>
      <c r="D646" s="299" t="s">
        <v>916</v>
      </c>
      <c r="E646" s="522">
        <v>90.54</v>
      </c>
      <c r="F646" s="522"/>
      <c r="G646" s="333">
        <f t="shared" si="20"/>
        <v>3279.7899999999863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8</v>
      </c>
      <c r="C647" s="298">
        <v>46185</v>
      </c>
      <c r="D647" s="299" t="s">
        <v>916</v>
      </c>
      <c r="E647" s="522">
        <v>50</v>
      </c>
      <c r="F647" s="522"/>
      <c r="G647" s="333">
        <f t="shared" si="20"/>
        <v>3370.3299999999863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6</v>
      </c>
      <c r="C648" s="298">
        <v>46185</v>
      </c>
      <c r="D648" s="299" t="s">
        <v>300</v>
      </c>
      <c r="E648" s="522">
        <v>79.849999999999994</v>
      </c>
      <c r="F648" s="522"/>
      <c r="G648" s="333">
        <f t="shared" si="20"/>
        <v>3420.3299999999863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6</v>
      </c>
      <c r="C649" s="298">
        <v>46184</v>
      </c>
      <c r="D649" s="299" t="s">
        <v>360</v>
      </c>
      <c r="E649" s="522">
        <v>70</v>
      </c>
      <c r="F649" s="522"/>
      <c r="G649" s="333">
        <f t="shared" si="20"/>
        <v>3500.1799999999862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287</v>
      </c>
      <c r="B650" s="330" t="s">
        <v>287</v>
      </c>
      <c r="C650" s="298">
        <v>46184</v>
      </c>
      <c r="D650" s="299" t="s">
        <v>911</v>
      </c>
      <c r="E650" s="522">
        <v>2159</v>
      </c>
      <c r="F650" s="522">
        <v>2159</v>
      </c>
      <c r="G650" s="333">
        <f t="shared" si="20"/>
        <v>3570.1799999999862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294</v>
      </c>
      <c r="B651" s="330">
        <v>22</v>
      </c>
      <c r="C651" s="298">
        <v>46184</v>
      </c>
      <c r="D651" s="299" t="s">
        <v>352</v>
      </c>
      <c r="E651" s="522">
        <v>21.29</v>
      </c>
      <c r="F651" s="522"/>
      <c r="G651" s="333">
        <f t="shared" si="20"/>
        <v>3570.1799999999862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4</v>
      </c>
      <c r="C652" s="298">
        <v>46184</v>
      </c>
      <c r="D652" s="299" t="s">
        <v>296</v>
      </c>
      <c r="E652" s="522">
        <v>40.67</v>
      </c>
      <c r="F652" s="522"/>
      <c r="G652" s="333">
        <f t="shared" si="20"/>
        <v>3591.4699999999862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8</v>
      </c>
      <c r="C653" s="298">
        <v>46184</v>
      </c>
      <c r="D653" s="299" t="s">
        <v>319</v>
      </c>
      <c r="E653" s="522">
        <v>15.53</v>
      </c>
      <c r="F653" s="522"/>
      <c r="G653" s="333">
        <f t="shared" si="20"/>
        <v>3632.1399999999862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46184</v>
      </c>
      <c r="D654" s="299" t="s">
        <v>473</v>
      </c>
      <c r="E654" s="522">
        <v>83.89</v>
      </c>
      <c r="F654" s="522"/>
      <c r="G654" s="333">
        <f t="shared" ref="G654:G671" si="21">G655-E654+F654</f>
        <v>3647.6699999999864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294</v>
      </c>
      <c r="B655" s="330">
        <v>23</v>
      </c>
      <c r="C655" s="298">
        <v>46184</v>
      </c>
      <c r="D655" s="299" t="s">
        <v>67</v>
      </c>
      <c r="E655" s="522">
        <v>599.86</v>
      </c>
      <c r="F655" s="522"/>
      <c r="G655" s="333">
        <f t="shared" si="21"/>
        <v>3731.5599999999863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291</v>
      </c>
      <c r="B656" s="330">
        <v>41</v>
      </c>
      <c r="C656" s="298">
        <v>46184</v>
      </c>
      <c r="D656" s="299" t="s">
        <v>909</v>
      </c>
      <c r="E656" s="522"/>
      <c r="F656" s="522">
        <v>800</v>
      </c>
      <c r="G656" s="333">
        <f t="shared" si="21"/>
        <v>4331.4199999999864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291</v>
      </c>
      <c r="B657" s="330">
        <v>39</v>
      </c>
      <c r="C657" s="298">
        <v>46184</v>
      </c>
      <c r="D657" s="299" t="s">
        <v>292</v>
      </c>
      <c r="E657" s="522"/>
      <c r="F657" s="522">
        <v>2763.78</v>
      </c>
      <c r="G657" s="333">
        <f t="shared" si="21"/>
        <v>3531.4199999999864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287</v>
      </c>
      <c r="B658" s="330" t="s">
        <v>287</v>
      </c>
      <c r="C658" s="298">
        <v>46183</v>
      </c>
      <c r="D658" s="299" t="s">
        <v>910</v>
      </c>
      <c r="E658" s="522">
        <v>816.19</v>
      </c>
      <c r="F658" s="522">
        <v>816.19</v>
      </c>
      <c r="G658" s="333">
        <f t="shared" si="21"/>
        <v>767.639999999986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6</v>
      </c>
      <c r="C659" s="298">
        <v>46183</v>
      </c>
      <c r="D659" s="299" t="s">
        <v>412</v>
      </c>
      <c r="E659" s="522">
        <v>-3.99</v>
      </c>
      <c r="F659" s="522"/>
      <c r="G659" s="333">
        <f t="shared" si="21"/>
        <v>767.639999999986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6</v>
      </c>
      <c r="C660" s="298">
        <v>46183</v>
      </c>
      <c r="D660" s="299" t="s">
        <v>907</v>
      </c>
      <c r="E660" s="522">
        <v>-0.03</v>
      </c>
      <c r="F660" s="522"/>
      <c r="G660" s="333">
        <f t="shared" si="21"/>
        <v>763.64999999998599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291</v>
      </c>
      <c r="B661" s="330">
        <v>40</v>
      </c>
      <c r="C661" s="298">
        <v>46183</v>
      </c>
      <c r="D661" s="299" t="s">
        <v>316</v>
      </c>
      <c r="E661" s="522"/>
      <c r="F661" s="522">
        <v>1250.17</v>
      </c>
      <c r="G661" s="333">
        <f t="shared" si="21"/>
        <v>763.61999999998602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2</v>
      </c>
      <c r="C662" s="298">
        <v>46182</v>
      </c>
      <c r="D662" s="299" t="s">
        <v>353</v>
      </c>
      <c r="E662" s="522">
        <v>25.98</v>
      </c>
      <c r="F662" s="522"/>
      <c r="G662" s="333">
        <f t="shared" si="21"/>
        <v>-486.55000000001405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5</v>
      </c>
      <c r="C663" s="298">
        <v>46182</v>
      </c>
      <c r="D663" s="299" t="s">
        <v>854</v>
      </c>
      <c r="E663" s="522">
        <v>10.68</v>
      </c>
      <c r="F663" s="522"/>
      <c r="G663" s="333">
        <f t="shared" si="21"/>
        <v>-460.57000000001403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2</v>
      </c>
      <c r="C664" s="298">
        <v>46182</v>
      </c>
      <c r="D664" s="299" t="s">
        <v>301</v>
      </c>
      <c r="E664" s="522">
        <v>29.95</v>
      </c>
      <c r="F664" s="522"/>
      <c r="G664" s="333">
        <f t="shared" si="21"/>
        <v>-449.89000000001403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294</v>
      </c>
      <c r="B665" s="330">
        <v>22</v>
      </c>
      <c r="C665" s="298">
        <v>46182</v>
      </c>
      <c r="D665" s="299" t="s">
        <v>908</v>
      </c>
      <c r="E665" s="522">
        <v>5.31</v>
      </c>
      <c r="F665" s="522"/>
      <c r="G665" s="333">
        <f t="shared" si="21"/>
        <v>-419.94000000001404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2</v>
      </c>
      <c r="C666" s="298">
        <v>46182</v>
      </c>
      <c r="D666" s="299" t="s">
        <v>435</v>
      </c>
      <c r="E666" s="522">
        <v>58.69</v>
      </c>
      <c r="F666" s="522"/>
      <c r="G666" s="333">
        <f t="shared" si="21"/>
        <v>-414.63000000001404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8</v>
      </c>
      <c r="C667" s="298">
        <v>46182</v>
      </c>
      <c r="D667" s="299" t="s">
        <v>435</v>
      </c>
      <c r="E667" s="522">
        <v>58.69</v>
      </c>
      <c r="F667" s="522"/>
      <c r="G667" s="333">
        <f t="shared" si="21"/>
        <v>-355.94000000001404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8</v>
      </c>
      <c r="C668" s="298">
        <v>46181</v>
      </c>
      <c r="D668" s="299" t="s">
        <v>319</v>
      </c>
      <c r="E668" s="522">
        <v>8.86</v>
      </c>
      <c r="F668" s="522"/>
      <c r="G668" s="333">
        <f t="shared" si="21"/>
        <v>-297.25000000001404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6</v>
      </c>
      <c r="C669" s="298">
        <v>46181</v>
      </c>
      <c r="D669" s="299" t="s">
        <v>397</v>
      </c>
      <c r="E669" s="522">
        <v>12.84</v>
      </c>
      <c r="F669" s="522"/>
      <c r="G669" s="333">
        <f t="shared" si="21"/>
        <v>-288.39000000001403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294</v>
      </c>
      <c r="B670" s="330">
        <v>9</v>
      </c>
      <c r="C670" s="298">
        <v>46181</v>
      </c>
      <c r="D670" s="299" t="s">
        <v>58</v>
      </c>
      <c r="E670" s="522">
        <v>1231.68</v>
      </c>
      <c r="F670" s="522"/>
      <c r="G670" s="333">
        <f t="shared" si="21"/>
        <v>-275.55000000001405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4</v>
      </c>
      <c r="C671" s="298">
        <v>46180</v>
      </c>
      <c r="D671" s="299" t="s">
        <v>310</v>
      </c>
      <c r="E671" s="522">
        <v>47.6</v>
      </c>
      <c r="F671" s="522"/>
      <c r="G671" s="333">
        <f t="shared" si="21"/>
        <v>956.12999999998601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1</v>
      </c>
      <c r="C672" s="298">
        <v>46180</v>
      </c>
      <c r="D672" s="299" t="s">
        <v>368</v>
      </c>
      <c r="E672" s="522">
        <v>48.62</v>
      </c>
      <c r="F672" s="522"/>
      <c r="G672" s="333">
        <f t="shared" ref="G672:G682" si="22">G673-E672+F672</f>
        <v>1003.729999999986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8</v>
      </c>
      <c r="C673" s="298">
        <v>46180</v>
      </c>
      <c r="D673" s="299" t="s">
        <v>363</v>
      </c>
      <c r="E673" s="522">
        <v>6.37</v>
      </c>
      <c r="F673" s="522"/>
      <c r="G673" s="333">
        <f t="shared" si="22"/>
        <v>1052.349999999986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287</v>
      </c>
      <c r="B674" s="330" t="s">
        <v>287</v>
      </c>
      <c r="C674" s="298">
        <v>46180</v>
      </c>
      <c r="D674" s="299" t="s">
        <v>890</v>
      </c>
      <c r="E674" s="522">
        <v>313.77999999999997</v>
      </c>
      <c r="F674" s="522">
        <v>313.77999999999997</v>
      </c>
      <c r="G674" s="333">
        <f t="shared" si="22"/>
        <v>1058.7199999999859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6</v>
      </c>
      <c r="C675" s="298">
        <v>46180</v>
      </c>
      <c r="D675" s="299" t="s">
        <v>397</v>
      </c>
      <c r="E675" s="522">
        <v>10.86</v>
      </c>
      <c r="F675" s="522"/>
      <c r="G675" s="333">
        <f t="shared" si="22"/>
        <v>1058.7199999999859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294</v>
      </c>
      <c r="B676" s="330">
        <v>14</v>
      </c>
      <c r="C676" s="298">
        <v>46179</v>
      </c>
      <c r="D676" s="299" t="s">
        <v>366</v>
      </c>
      <c r="E676" s="522">
        <v>66.67</v>
      </c>
      <c r="F676" s="522"/>
      <c r="G676" s="333">
        <f t="shared" si="22"/>
        <v>1069.5799999999858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5</v>
      </c>
      <c r="C677" s="298">
        <v>46179</v>
      </c>
      <c r="D677" s="299" t="s">
        <v>906</v>
      </c>
      <c r="E677" s="522">
        <v>20</v>
      </c>
      <c r="F677" s="522"/>
      <c r="G677" s="333">
        <f t="shared" si="22"/>
        <v>1136.2499999999859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1</v>
      </c>
      <c r="C678" s="298">
        <v>46179</v>
      </c>
      <c r="D678" s="299" t="s">
        <v>831</v>
      </c>
      <c r="E678" s="522">
        <v>54.06</v>
      </c>
      <c r="F678" s="522"/>
      <c r="G678" s="333">
        <f t="shared" si="22"/>
        <v>1156.2499999999859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6</v>
      </c>
      <c r="C679" s="298">
        <v>46179</v>
      </c>
      <c r="D679" s="299" t="s">
        <v>903</v>
      </c>
      <c r="E679" s="522">
        <v>19.98</v>
      </c>
      <c r="F679" s="522"/>
      <c r="G679" s="333">
        <f t="shared" si="22"/>
        <v>1210.3099999999858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6</v>
      </c>
      <c r="C680" s="298">
        <v>46179</v>
      </c>
      <c r="D680" s="299" t="s">
        <v>885</v>
      </c>
      <c r="E680" s="522">
        <v>100</v>
      </c>
      <c r="F680" s="522"/>
      <c r="G680" s="333">
        <f t="shared" si="22"/>
        <v>1230.2899999999859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8</v>
      </c>
      <c r="C681" s="298">
        <v>46178</v>
      </c>
      <c r="D681" s="299" t="s">
        <v>319</v>
      </c>
      <c r="E681" s="522">
        <v>179.72</v>
      </c>
      <c r="F681" s="522"/>
      <c r="G681" s="333">
        <f t="shared" si="22"/>
        <v>1330.2899999999859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4</v>
      </c>
      <c r="C682" s="298">
        <v>46178</v>
      </c>
      <c r="D682" s="299" t="s">
        <v>904</v>
      </c>
      <c r="E682" s="522">
        <v>41.26</v>
      </c>
      <c r="F682" s="522"/>
      <c r="G682" s="333">
        <f t="shared" si="22"/>
        <v>1510.0099999999859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2</v>
      </c>
      <c r="C683" s="298">
        <v>46178</v>
      </c>
      <c r="D683" s="299" t="s">
        <v>358</v>
      </c>
      <c r="E683" s="522">
        <v>10.07</v>
      </c>
      <c r="F683" s="522"/>
      <c r="G683" s="333">
        <f t="shared" ref="G683:G695" si="23">G684-E683+F683</f>
        <v>1551.2699999999859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2</v>
      </c>
      <c r="C684" s="298">
        <v>46178</v>
      </c>
      <c r="D684" s="299" t="s">
        <v>905</v>
      </c>
      <c r="E684" s="522">
        <v>11.75</v>
      </c>
      <c r="F684" s="522"/>
      <c r="G684" s="333">
        <f t="shared" si="23"/>
        <v>1561.3399999999858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335</v>
      </c>
      <c r="B685" s="330" t="s">
        <v>335</v>
      </c>
      <c r="C685" s="298">
        <v>46178</v>
      </c>
      <c r="D685" s="299" t="s">
        <v>447</v>
      </c>
      <c r="E685" s="522">
        <v>39.659999999999997</v>
      </c>
      <c r="F685" s="522"/>
      <c r="G685" s="333">
        <f t="shared" si="23"/>
        <v>1573.0899999999858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6</v>
      </c>
      <c r="C686" s="298">
        <v>46178</v>
      </c>
      <c r="D686" s="299" t="s">
        <v>300</v>
      </c>
      <c r="E686" s="522">
        <v>9.57</v>
      </c>
      <c r="F686" s="522"/>
      <c r="G686" s="333">
        <f t="shared" si="23"/>
        <v>1612.7499999999859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2</v>
      </c>
      <c r="C687" s="298">
        <v>46178</v>
      </c>
      <c r="D687" s="299" t="s">
        <v>376</v>
      </c>
      <c r="E687" s="522">
        <v>46.65</v>
      </c>
      <c r="F687" s="522"/>
      <c r="G687" s="333">
        <f t="shared" si="23"/>
        <v>1622.3199999999858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4</v>
      </c>
      <c r="C688" s="298">
        <v>46177</v>
      </c>
      <c r="D688" s="299" t="s">
        <v>296</v>
      </c>
      <c r="E688" s="522">
        <v>43.69</v>
      </c>
      <c r="F688" s="522"/>
      <c r="G688" s="333">
        <f t="shared" si="23"/>
        <v>1668.9699999999859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3</v>
      </c>
      <c r="C689" s="298">
        <v>46177</v>
      </c>
      <c r="D689" s="299" t="s">
        <v>334</v>
      </c>
      <c r="E689" s="522">
        <v>8.52</v>
      </c>
      <c r="F689" s="522"/>
      <c r="G689" s="333">
        <f t="shared" si="23"/>
        <v>1712.659999999986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294</v>
      </c>
      <c r="B690" s="330">
        <v>14</v>
      </c>
      <c r="C690" s="298">
        <v>46177</v>
      </c>
      <c r="D690" s="299" t="s">
        <v>367</v>
      </c>
      <c r="E690" s="522">
        <v>70.25</v>
      </c>
      <c r="F690" s="522"/>
      <c r="G690" s="333">
        <f t="shared" si="23"/>
        <v>1721.179999999986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46177</v>
      </c>
      <c r="D691" s="299" t="s">
        <v>386</v>
      </c>
      <c r="E691" s="522">
        <v>14.38</v>
      </c>
      <c r="F691" s="522"/>
      <c r="G691" s="333">
        <f t="shared" si="23"/>
        <v>1791.429999999986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294</v>
      </c>
      <c r="B692" s="330">
        <v>13</v>
      </c>
      <c r="C692" s="298">
        <v>46177</v>
      </c>
      <c r="D692" s="299" t="s">
        <v>902</v>
      </c>
      <c r="E692" s="522">
        <v>122.46</v>
      </c>
      <c r="F692" s="522"/>
      <c r="G692" s="333">
        <f t="shared" si="23"/>
        <v>1805.8099999999861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294</v>
      </c>
      <c r="B693" s="330">
        <v>17</v>
      </c>
      <c r="C693" s="298">
        <v>46177</v>
      </c>
      <c r="D693" s="299" t="s">
        <v>370</v>
      </c>
      <c r="E693" s="522">
        <v>99</v>
      </c>
      <c r="F693" s="522"/>
      <c r="G693" s="333">
        <f t="shared" si="23"/>
        <v>1928.2699999999861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294</v>
      </c>
      <c r="B694" s="330">
        <v>22</v>
      </c>
      <c r="C694" s="298">
        <v>46176</v>
      </c>
      <c r="D694" s="299" t="s">
        <v>861</v>
      </c>
      <c r="E694" s="522">
        <v>12.77</v>
      </c>
      <c r="F694" s="522"/>
      <c r="G694" s="333">
        <f t="shared" si="23"/>
        <v>2027.2699999999861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8</v>
      </c>
      <c r="C695" s="298">
        <v>46176</v>
      </c>
      <c r="D695" s="299" t="s">
        <v>319</v>
      </c>
      <c r="E695" s="522">
        <v>11.55</v>
      </c>
      <c r="F695" s="522"/>
      <c r="G695" s="333">
        <f t="shared" si="23"/>
        <v>2040.0399999999861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1</v>
      </c>
      <c r="C696" s="298">
        <v>46176</v>
      </c>
      <c r="D696" s="299" t="s">
        <v>306</v>
      </c>
      <c r="E696" s="522">
        <v>96.16</v>
      </c>
      <c r="F696" s="522"/>
      <c r="G696" s="333">
        <f t="shared" ref="G696:G754" si="24">G697-E696+F696</f>
        <v>2051.589999999986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2</v>
      </c>
      <c r="C697" s="298">
        <v>46175</v>
      </c>
      <c r="D697" s="299" t="s">
        <v>899</v>
      </c>
      <c r="E697" s="522">
        <v>21.38</v>
      </c>
      <c r="F697" s="522"/>
      <c r="G697" s="333">
        <f t="shared" si="24"/>
        <v>2147.7499999999859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2</v>
      </c>
      <c r="C698" s="298">
        <v>46175</v>
      </c>
      <c r="D698" s="299" t="s">
        <v>386</v>
      </c>
      <c r="E698" s="522">
        <v>14.38</v>
      </c>
      <c r="F698" s="522"/>
      <c r="G698" s="333">
        <f t="shared" si="24"/>
        <v>2169.129999999986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6</v>
      </c>
      <c r="C699" s="298">
        <v>46175</v>
      </c>
      <c r="D699" s="299" t="s">
        <v>433</v>
      </c>
      <c r="E699" s="522">
        <v>-142</v>
      </c>
      <c r="F699" s="522"/>
      <c r="G699" s="333">
        <f t="shared" si="24"/>
        <v>2183.5099999999861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284</v>
      </c>
      <c r="B700" s="330">
        <v>36</v>
      </c>
      <c r="C700" s="298">
        <v>46175</v>
      </c>
      <c r="D700" s="299" t="s">
        <v>374</v>
      </c>
      <c r="E700" s="522">
        <v>50</v>
      </c>
      <c r="F700" s="522"/>
      <c r="G700" s="333">
        <f t="shared" si="24"/>
        <v>2041.5099999999861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294</v>
      </c>
      <c r="B701" s="330">
        <v>22</v>
      </c>
      <c r="C701" s="298">
        <v>46175</v>
      </c>
      <c r="D701" s="299" t="s">
        <v>375</v>
      </c>
      <c r="E701" s="522">
        <v>6.37</v>
      </c>
      <c r="F701" s="522"/>
      <c r="G701" s="333">
        <f t="shared" si="24"/>
        <v>2091.5099999999861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1</v>
      </c>
      <c r="C702" s="298">
        <v>46174</v>
      </c>
      <c r="D702" s="299" t="s">
        <v>306</v>
      </c>
      <c r="E702" s="522">
        <v>84.03</v>
      </c>
      <c r="F702" s="522"/>
      <c r="G702" s="333">
        <f t="shared" si="24"/>
        <v>2097.879999999986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3</v>
      </c>
      <c r="C703" s="298">
        <v>46174</v>
      </c>
      <c r="D703" s="299" t="s">
        <v>296</v>
      </c>
      <c r="E703" s="522">
        <v>10.31</v>
      </c>
      <c r="F703" s="522"/>
      <c r="G703" s="333">
        <f t="shared" si="24"/>
        <v>2181.9099999999862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2</v>
      </c>
      <c r="C704" s="298">
        <v>46174</v>
      </c>
      <c r="D704" s="299" t="s">
        <v>301</v>
      </c>
      <c r="E704" s="522">
        <v>16.05</v>
      </c>
      <c r="F704" s="522"/>
      <c r="G704" s="333">
        <f t="shared" si="24"/>
        <v>2192.2199999999862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1</v>
      </c>
      <c r="C705" s="298">
        <v>46174</v>
      </c>
      <c r="D705" s="299" t="s">
        <v>457</v>
      </c>
      <c r="E705" s="522">
        <v>50.44</v>
      </c>
      <c r="F705" s="522"/>
      <c r="G705" s="333">
        <f t="shared" si="24"/>
        <v>2208.2699999999863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6</v>
      </c>
      <c r="C706" s="298">
        <v>46174</v>
      </c>
      <c r="D706" s="299" t="s">
        <v>898</v>
      </c>
      <c r="E706" s="522">
        <v>9.99</v>
      </c>
      <c r="F706" s="522"/>
      <c r="G706" s="333">
        <f t="shared" si="24"/>
        <v>2258.7099999999864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4</v>
      </c>
      <c r="C707" s="298">
        <v>46174</v>
      </c>
      <c r="D707" s="299" t="s">
        <v>310</v>
      </c>
      <c r="E707" s="522">
        <v>44.98</v>
      </c>
      <c r="F707" s="522"/>
      <c r="G707" s="333">
        <f t="shared" si="24"/>
        <v>2268.6999999999862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1</v>
      </c>
      <c r="C708" s="298">
        <v>46174</v>
      </c>
      <c r="D708" s="299" t="s">
        <v>311</v>
      </c>
      <c r="E708" s="522">
        <v>106.14</v>
      </c>
      <c r="F708" s="522"/>
      <c r="G708" s="333">
        <f t="shared" si="24"/>
        <v>2313.6799999999862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294</v>
      </c>
      <c r="B709" s="330">
        <v>16</v>
      </c>
      <c r="C709" s="298">
        <v>46174</v>
      </c>
      <c r="D709" s="299" t="s">
        <v>624</v>
      </c>
      <c r="E709" s="522">
        <v>62.31</v>
      </c>
      <c r="F709" s="522"/>
      <c r="G709" s="333">
        <f t="shared" si="24"/>
        <v>2419.8199999999861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3</v>
      </c>
      <c r="C710" s="298">
        <v>46174</v>
      </c>
      <c r="D710" s="299" t="s">
        <v>351</v>
      </c>
      <c r="E710" s="522">
        <v>8.1</v>
      </c>
      <c r="F710" s="522"/>
      <c r="G710" s="333">
        <f t="shared" si="24"/>
        <v>2482.129999999986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287</v>
      </c>
      <c r="B711" s="330" t="s">
        <v>287</v>
      </c>
      <c r="C711" s="298">
        <v>46174</v>
      </c>
      <c r="D711" s="299" t="s">
        <v>888</v>
      </c>
      <c r="E711" s="522">
        <v>320</v>
      </c>
      <c r="F711" s="522">
        <v>320</v>
      </c>
      <c r="G711" s="333">
        <f t="shared" si="24"/>
        <v>2490.2299999999859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6</v>
      </c>
      <c r="C712" s="298">
        <v>46174</v>
      </c>
      <c r="D712" s="299" t="s">
        <v>889</v>
      </c>
      <c r="E712" s="522">
        <v>20</v>
      </c>
      <c r="F712" s="522"/>
      <c r="G712" s="333">
        <f t="shared" si="24"/>
        <v>2490.2299999999859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284</v>
      </c>
      <c r="B713" s="330">
        <v>37</v>
      </c>
      <c r="C713" s="298">
        <v>46173</v>
      </c>
      <c r="D713" s="299" t="s">
        <v>895</v>
      </c>
      <c r="E713" s="522">
        <v>1160.3599999999999</v>
      </c>
      <c r="F713" s="522"/>
      <c r="G713" s="333">
        <f t="shared" si="24"/>
        <v>2510.2299999999859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286</v>
      </c>
      <c r="B714" s="330">
        <v>25</v>
      </c>
      <c r="C714" s="298">
        <v>46173</v>
      </c>
      <c r="D714" s="298" t="s">
        <v>204</v>
      </c>
      <c r="E714" s="331">
        <v>350</v>
      </c>
      <c r="F714" s="522"/>
      <c r="G714" s="333">
        <f t="shared" si="24"/>
        <v>3670.5899999999856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286</v>
      </c>
      <c r="B715" s="330">
        <v>26</v>
      </c>
      <c r="C715" s="298">
        <v>46173</v>
      </c>
      <c r="D715" s="298" t="s">
        <v>205</v>
      </c>
      <c r="E715" s="331">
        <v>320</v>
      </c>
      <c r="F715" s="522"/>
      <c r="G715" s="333">
        <f t="shared" si="24"/>
        <v>4020.5899999999856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286</v>
      </c>
      <c r="B716" s="330">
        <v>27</v>
      </c>
      <c r="C716" s="298">
        <v>46173</v>
      </c>
      <c r="D716" s="298" t="s">
        <v>206</v>
      </c>
      <c r="E716" s="331">
        <v>25</v>
      </c>
      <c r="F716" s="522"/>
      <c r="G716" s="333">
        <f t="shared" si="24"/>
        <v>4340.5899999999856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286</v>
      </c>
      <c r="B717" s="330">
        <v>28</v>
      </c>
      <c r="C717" s="298">
        <v>46173</v>
      </c>
      <c r="D717" s="298" t="s">
        <v>207</v>
      </c>
      <c r="E717" s="331">
        <v>25</v>
      </c>
      <c r="F717" s="522"/>
      <c r="G717" s="333">
        <f t="shared" si="24"/>
        <v>4365.5899999999856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286</v>
      </c>
      <c r="B718" s="330">
        <v>29</v>
      </c>
      <c r="C718" s="298">
        <v>46173</v>
      </c>
      <c r="D718" s="298" t="s">
        <v>208</v>
      </c>
      <c r="E718" s="331">
        <v>45</v>
      </c>
      <c r="F718" s="522"/>
      <c r="G718" s="333">
        <f t="shared" si="24"/>
        <v>4390.5899999999856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286</v>
      </c>
      <c r="B719" s="330">
        <v>30</v>
      </c>
      <c r="C719" s="298">
        <v>46173</v>
      </c>
      <c r="D719" s="298" t="s">
        <v>209</v>
      </c>
      <c r="E719" s="331">
        <v>400</v>
      </c>
      <c r="F719" s="522"/>
      <c r="G719" s="333">
        <f t="shared" si="24"/>
        <v>4435.5899999999856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286</v>
      </c>
      <c r="B720" s="330">
        <v>31</v>
      </c>
      <c r="C720" s="298">
        <v>46173</v>
      </c>
      <c r="D720" s="298" t="s">
        <v>210</v>
      </c>
      <c r="E720" s="331">
        <v>375</v>
      </c>
      <c r="F720" s="522"/>
      <c r="G720" s="333">
        <f t="shared" si="24"/>
        <v>4835.5899999999856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286</v>
      </c>
      <c r="B721" s="330">
        <v>32</v>
      </c>
      <c r="C721" s="298">
        <v>46173</v>
      </c>
      <c r="D721" s="298" t="s">
        <v>211</v>
      </c>
      <c r="E721" s="331">
        <v>100</v>
      </c>
      <c r="F721" s="522"/>
      <c r="G721" s="333">
        <f t="shared" si="24"/>
        <v>5210.5899999999856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286</v>
      </c>
      <c r="B722" s="330">
        <v>33</v>
      </c>
      <c r="C722" s="298">
        <v>46173</v>
      </c>
      <c r="D722" s="298" t="s">
        <v>212</v>
      </c>
      <c r="E722" s="331">
        <v>85</v>
      </c>
      <c r="F722" s="522"/>
      <c r="G722" s="333">
        <f t="shared" si="24"/>
        <v>5310.5899999999856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286</v>
      </c>
      <c r="B723" s="330">
        <v>34</v>
      </c>
      <c r="C723" s="298">
        <v>46173</v>
      </c>
      <c r="D723" s="298" t="s">
        <v>213</v>
      </c>
      <c r="E723" s="331">
        <v>230</v>
      </c>
      <c r="F723" s="522"/>
      <c r="G723" s="333">
        <f t="shared" si="24"/>
        <v>5395.5899999999856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286</v>
      </c>
      <c r="B724" s="330">
        <v>35</v>
      </c>
      <c r="C724" s="298">
        <v>46173</v>
      </c>
      <c r="D724" s="298" t="s">
        <v>214</v>
      </c>
      <c r="E724" s="331">
        <v>45</v>
      </c>
      <c r="F724" s="522"/>
      <c r="G724" s="333">
        <f t="shared" si="24"/>
        <v>5625.5899999999856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6</v>
      </c>
      <c r="C725" s="298">
        <v>46173</v>
      </c>
      <c r="D725" s="298" t="s">
        <v>885</v>
      </c>
      <c r="E725" s="522">
        <v>50</v>
      </c>
      <c r="F725" s="522"/>
      <c r="G725" s="333">
        <f t="shared" si="24"/>
        <v>5670.5899999999856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294</v>
      </c>
      <c r="B726" s="330">
        <v>22</v>
      </c>
      <c r="C726" s="298">
        <v>46173</v>
      </c>
      <c r="D726" s="298" t="s">
        <v>835</v>
      </c>
      <c r="E726" s="522">
        <v>10.63</v>
      </c>
      <c r="F726" s="522"/>
      <c r="G726" s="333">
        <f t="shared" si="24"/>
        <v>5720.5899999999856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4</v>
      </c>
      <c r="C727" s="298">
        <v>46173</v>
      </c>
      <c r="D727" s="298" t="s">
        <v>363</v>
      </c>
      <c r="E727" s="522">
        <v>108.69</v>
      </c>
      <c r="F727" s="522"/>
      <c r="G727" s="333">
        <f t="shared" si="24"/>
        <v>5731.2199999999857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294</v>
      </c>
      <c r="B728" s="330">
        <v>10</v>
      </c>
      <c r="C728" s="298">
        <v>46173</v>
      </c>
      <c r="D728" s="298" t="s">
        <v>176</v>
      </c>
      <c r="E728" s="522">
        <v>17.899999999999999</v>
      </c>
      <c r="F728" s="522"/>
      <c r="G728" s="333">
        <f t="shared" si="24"/>
        <v>5839.9099999999853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1</v>
      </c>
      <c r="C729" s="298">
        <v>46173</v>
      </c>
      <c r="D729" s="298" t="s">
        <v>445</v>
      </c>
      <c r="E729" s="522">
        <v>9.57</v>
      </c>
      <c r="F729" s="522"/>
      <c r="G729" s="333">
        <f t="shared" si="24"/>
        <v>5857.8099999999849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8</v>
      </c>
      <c r="C730" s="298">
        <v>46172</v>
      </c>
      <c r="D730" s="298" t="s">
        <v>319</v>
      </c>
      <c r="E730" s="522">
        <v>88.98</v>
      </c>
      <c r="F730" s="522"/>
      <c r="G730" s="333">
        <f t="shared" si="24"/>
        <v>5867.3799999999846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287</v>
      </c>
      <c r="B731" s="330" t="s">
        <v>287</v>
      </c>
      <c r="C731" s="298">
        <v>46172</v>
      </c>
      <c r="D731" s="298" t="s">
        <v>891</v>
      </c>
      <c r="E731" s="522">
        <v>219.38</v>
      </c>
      <c r="F731" s="522">
        <v>219.38</v>
      </c>
      <c r="G731" s="333">
        <f t="shared" si="24"/>
        <v>5956.3599999999842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287</v>
      </c>
      <c r="B732" s="330" t="s">
        <v>287</v>
      </c>
      <c r="C732" s="298">
        <v>46172</v>
      </c>
      <c r="D732" s="298" t="s">
        <v>890</v>
      </c>
      <c r="E732" s="522">
        <v>310.98</v>
      </c>
      <c r="F732" s="522">
        <v>310.98</v>
      </c>
      <c r="G732" s="333">
        <f t="shared" si="24"/>
        <v>5956.3599999999842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2</v>
      </c>
      <c r="C733" s="298">
        <v>46172</v>
      </c>
      <c r="D733" s="298" t="s">
        <v>894</v>
      </c>
      <c r="E733" s="522">
        <v>130.68</v>
      </c>
      <c r="F733" s="522"/>
      <c r="G733" s="333">
        <f t="shared" si="24"/>
        <v>5956.3599999999842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2</v>
      </c>
      <c r="C734" s="298">
        <v>46172</v>
      </c>
      <c r="D734" s="298" t="s">
        <v>356</v>
      </c>
      <c r="E734" s="522">
        <v>49.99</v>
      </c>
      <c r="F734" s="522"/>
      <c r="G734" s="333">
        <f t="shared" si="24"/>
        <v>6087.0399999999845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2</v>
      </c>
      <c r="C735" s="298">
        <v>46171</v>
      </c>
      <c r="D735" s="298" t="s">
        <v>296</v>
      </c>
      <c r="E735" s="522">
        <v>15.1</v>
      </c>
      <c r="F735" s="522"/>
      <c r="G735" s="333">
        <f t="shared" si="24"/>
        <v>6137.0299999999843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8</v>
      </c>
      <c r="C736" s="298">
        <v>46171</v>
      </c>
      <c r="D736" s="298" t="s">
        <v>295</v>
      </c>
      <c r="E736" s="522">
        <v>7.02</v>
      </c>
      <c r="F736" s="522"/>
      <c r="G736" s="333">
        <f t="shared" si="24"/>
        <v>6152.1299999999846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4</v>
      </c>
      <c r="C737" s="298">
        <v>46171</v>
      </c>
      <c r="D737" s="298" t="s">
        <v>295</v>
      </c>
      <c r="E737" s="522">
        <v>93.38</v>
      </c>
      <c r="F737" s="522"/>
      <c r="G737" s="333">
        <f t="shared" si="24"/>
        <v>6159.1499999999851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2</v>
      </c>
      <c r="C738" s="298">
        <v>46171</v>
      </c>
      <c r="D738" s="298" t="s">
        <v>353</v>
      </c>
      <c r="E738" s="522">
        <v>18.98</v>
      </c>
      <c r="F738" s="522"/>
      <c r="G738" s="333">
        <f t="shared" si="24"/>
        <v>6252.5299999999852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294</v>
      </c>
      <c r="B739" s="330">
        <v>23</v>
      </c>
      <c r="C739" s="298">
        <v>46171</v>
      </c>
      <c r="D739" s="299" t="s">
        <v>67</v>
      </c>
      <c r="E739" s="522">
        <v>650.88</v>
      </c>
      <c r="F739" s="522"/>
      <c r="G739" s="333">
        <f t="shared" si="24"/>
        <v>6271.5099999999848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294</v>
      </c>
      <c r="B740" s="330">
        <v>20</v>
      </c>
      <c r="C740" s="298">
        <v>46171</v>
      </c>
      <c r="D740" s="299" t="s">
        <v>193</v>
      </c>
      <c r="E740" s="522">
        <v>600</v>
      </c>
      <c r="F740" s="522"/>
      <c r="G740" s="333">
        <f t="shared" si="24"/>
        <v>6922.3899999999849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291</v>
      </c>
      <c r="B741" s="330">
        <v>38</v>
      </c>
      <c r="C741" s="298">
        <v>46171</v>
      </c>
      <c r="D741" s="299" t="s">
        <v>293</v>
      </c>
      <c r="E741" s="522"/>
      <c r="F741" s="522">
        <v>4597.8100000000004</v>
      </c>
      <c r="G741" s="333">
        <f t="shared" si="24"/>
        <v>7522.3899999999849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294</v>
      </c>
      <c r="B742" s="330">
        <v>42</v>
      </c>
      <c r="C742" s="298">
        <v>46171</v>
      </c>
      <c r="D742" s="299" t="s">
        <v>200</v>
      </c>
      <c r="E742" s="522">
        <v>50.92</v>
      </c>
      <c r="F742" s="522"/>
      <c r="G742" s="333">
        <f t="shared" si="24"/>
        <v>2924.5799999999849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294</v>
      </c>
      <c r="B743" s="330">
        <v>43</v>
      </c>
      <c r="C743" s="298">
        <v>46171</v>
      </c>
      <c r="D743" s="299" t="s">
        <v>201</v>
      </c>
      <c r="E743" s="522">
        <v>42.84</v>
      </c>
      <c r="F743" s="522"/>
      <c r="G743" s="333">
        <f t="shared" si="24"/>
        <v>2975.499999999985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291</v>
      </c>
      <c r="B744" s="330">
        <v>39</v>
      </c>
      <c r="C744" s="298">
        <v>46170</v>
      </c>
      <c r="D744" s="299" t="s">
        <v>292</v>
      </c>
      <c r="E744" s="522"/>
      <c r="F744" s="522">
        <v>2763.79</v>
      </c>
      <c r="G744" s="333">
        <f t="shared" si="24"/>
        <v>3018.3399999999851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3</v>
      </c>
      <c r="C745" s="298">
        <v>46170</v>
      </c>
      <c r="D745" s="299" t="s">
        <v>884</v>
      </c>
      <c r="E745" s="522">
        <v>8.9499999999999993</v>
      </c>
      <c r="F745" s="522"/>
      <c r="G745" s="333">
        <f t="shared" si="24"/>
        <v>254.54999999998506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4</v>
      </c>
      <c r="C746" s="298">
        <v>46170</v>
      </c>
      <c r="D746" s="299" t="s">
        <v>884</v>
      </c>
      <c r="E746" s="522">
        <v>43.44</v>
      </c>
      <c r="F746" s="522"/>
      <c r="G746" s="333">
        <f t="shared" si="24"/>
        <v>263.49999999998505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6</v>
      </c>
      <c r="C747" s="298">
        <v>46170</v>
      </c>
      <c r="D747" s="299" t="s">
        <v>892</v>
      </c>
      <c r="E747" s="522">
        <v>30.89</v>
      </c>
      <c r="F747" s="522"/>
      <c r="G747" s="333">
        <f t="shared" si="24"/>
        <v>306.93999999998505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2</v>
      </c>
      <c r="C748" s="298">
        <v>46170</v>
      </c>
      <c r="D748" s="299" t="s">
        <v>346</v>
      </c>
      <c r="E748" s="522">
        <v>32.659999999999997</v>
      </c>
      <c r="F748" s="522"/>
      <c r="G748" s="333">
        <f t="shared" si="24"/>
        <v>337.82999999998503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2</v>
      </c>
      <c r="C749" s="298">
        <v>46170</v>
      </c>
      <c r="D749" s="299" t="s">
        <v>386</v>
      </c>
      <c r="E749" s="522">
        <v>9.09</v>
      </c>
      <c r="F749" s="522"/>
      <c r="G749" s="333">
        <f t="shared" si="24"/>
        <v>370.48999999998506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8</v>
      </c>
      <c r="C750" s="298">
        <v>46170</v>
      </c>
      <c r="D750" s="299" t="s">
        <v>846</v>
      </c>
      <c r="E750" s="522">
        <v>36.74</v>
      </c>
      <c r="F750" s="522"/>
      <c r="G750" s="333">
        <f t="shared" si="24"/>
        <v>379.57999999998503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5</v>
      </c>
      <c r="C751" s="298">
        <v>46170</v>
      </c>
      <c r="D751" s="299" t="s">
        <v>846</v>
      </c>
      <c r="E751" s="522">
        <v>11.2</v>
      </c>
      <c r="F751" s="522"/>
      <c r="G751" s="333">
        <f t="shared" si="24"/>
        <v>416.31999999998504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2</v>
      </c>
      <c r="C752" s="298">
        <v>46169</v>
      </c>
      <c r="D752" s="299" t="s">
        <v>358</v>
      </c>
      <c r="E752" s="522">
        <v>11.29</v>
      </c>
      <c r="F752" s="522"/>
      <c r="G752" s="333">
        <f t="shared" si="24"/>
        <v>427.51999999998503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4</v>
      </c>
      <c r="C753" s="298">
        <v>46169</v>
      </c>
      <c r="D753" s="299" t="s">
        <v>363</v>
      </c>
      <c r="E753" s="522">
        <v>44.84</v>
      </c>
      <c r="F753" s="522"/>
      <c r="G753" s="333">
        <f t="shared" si="24"/>
        <v>438.80999999998505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7</v>
      </c>
      <c r="C754" s="298">
        <v>46169</v>
      </c>
      <c r="D754" s="299" t="s">
        <v>338</v>
      </c>
      <c r="E754" s="522">
        <v>139.88</v>
      </c>
      <c r="F754" s="522"/>
      <c r="G754" s="333">
        <f t="shared" si="24"/>
        <v>483.64999999998508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8</v>
      </c>
      <c r="C755" s="298">
        <v>46169</v>
      </c>
      <c r="D755" s="299" t="s">
        <v>319</v>
      </c>
      <c r="E755" s="522">
        <v>46.84</v>
      </c>
      <c r="F755" s="522"/>
      <c r="G755" s="333">
        <f t="shared" ref="G755:G792" si="25">G756-E755+F755</f>
        <v>623.52999999998508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2</v>
      </c>
      <c r="C756" s="298">
        <v>46169</v>
      </c>
      <c r="D756" s="299" t="s">
        <v>358</v>
      </c>
      <c r="E756" s="522">
        <v>9.4700000000000006</v>
      </c>
      <c r="F756" s="522"/>
      <c r="G756" s="333">
        <f t="shared" si="25"/>
        <v>670.36999999998511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8</v>
      </c>
      <c r="C757" s="298">
        <v>46168</v>
      </c>
      <c r="D757" s="299" t="s">
        <v>308</v>
      </c>
      <c r="E757" s="522">
        <v>47.99</v>
      </c>
      <c r="F757" s="522"/>
      <c r="G757" s="333">
        <f t="shared" si="25"/>
        <v>679.83999999998514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5</v>
      </c>
      <c r="C758" s="298">
        <v>46168</v>
      </c>
      <c r="D758" s="299" t="s">
        <v>872</v>
      </c>
      <c r="E758" s="522">
        <v>26</v>
      </c>
      <c r="F758" s="522"/>
      <c r="G758" s="333">
        <f t="shared" si="25"/>
        <v>727.82999999998515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4</v>
      </c>
      <c r="C759" s="298">
        <v>46168</v>
      </c>
      <c r="D759" s="299" t="s">
        <v>310</v>
      </c>
      <c r="E759" s="522">
        <v>50.15</v>
      </c>
      <c r="F759" s="522"/>
      <c r="G759" s="333">
        <f t="shared" si="25"/>
        <v>753.82999999998515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287</v>
      </c>
      <c r="B760" s="330" t="s">
        <v>287</v>
      </c>
      <c r="C760" s="298">
        <v>46168</v>
      </c>
      <c r="D760" s="299" t="s">
        <v>882</v>
      </c>
      <c r="E760" s="522">
        <v>400</v>
      </c>
      <c r="F760" s="522">
        <v>400</v>
      </c>
      <c r="G760" s="333">
        <f t="shared" si="25"/>
        <v>803.97999999998513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294</v>
      </c>
      <c r="B761" s="330">
        <v>22</v>
      </c>
      <c r="C761" s="298">
        <v>46168</v>
      </c>
      <c r="D761" s="299" t="s">
        <v>835</v>
      </c>
      <c r="E761" s="522">
        <v>15.96</v>
      </c>
      <c r="F761" s="522"/>
      <c r="G761" s="333">
        <f t="shared" si="25"/>
        <v>803.97999999998513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2</v>
      </c>
      <c r="C762" s="298">
        <v>46168</v>
      </c>
      <c r="D762" s="299" t="s">
        <v>296</v>
      </c>
      <c r="E762" s="522">
        <v>15.1</v>
      </c>
      <c r="F762" s="522"/>
      <c r="G762" s="333">
        <f t="shared" si="25"/>
        <v>819.93999999998516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4</v>
      </c>
      <c r="C763" s="298">
        <v>46168</v>
      </c>
      <c r="D763" s="299" t="s">
        <v>296</v>
      </c>
      <c r="E763" s="522">
        <v>44.67</v>
      </c>
      <c r="F763" s="522"/>
      <c r="G763" s="333">
        <f t="shared" si="25"/>
        <v>835.03999999998518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1</v>
      </c>
      <c r="C764" s="298">
        <v>46168</v>
      </c>
      <c r="D764" s="299" t="s">
        <v>300</v>
      </c>
      <c r="E764" s="522">
        <v>32.99</v>
      </c>
      <c r="F764" s="522"/>
      <c r="G764" s="333">
        <f t="shared" si="25"/>
        <v>879.70999999998514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2</v>
      </c>
      <c r="C765" s="298">
        <v>46168</v>
      </c>
      <c r="D765" s="299" t="s">
        <v>386</v>
      </c>
      <c r="E765" s="522">
        <v>14.39</v>
      </c>
      <c r="F765" s="522"/>
      <c r="G765" s="333">
        <f t="shared" si="25"/>
        <v>912.69999999998515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294</v>
      </c>
      <c r="B766" s="330">
        <v>12</v>
      </c>
      <c r="C766" s="298">
        <v>46167</v>
      </c>
      <c r="D766" s="299" t="s">
        <v>314</v>
      </c>
      <c r="E766" s="522">
        <v>204.48</v>
      </c>
      <c r="F766" s="522"/>
      <c r="G766" s="333">
        <f t="shared" si="25"/>
        <v>927.08999999998514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8</v>
      </c>
      <c r="C767" s="298">
        <v>46167</v>
      </c>
      <c r="D767" s="299" t="s">
        <v>319</v>
      </c>
      <c r="E767" s="522">
        <v>29.79</v>
      </c>
      <c r="F767" s="522"/>
      <c r="G767" s="333">
        <f t="shared" si="25"/>
        <v>1131.5699999999852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3</v>
      </c>
      <c r="C768" s="298">
        <v>46167</v>
      </c>
      <c r="D768" s="299" t="s">
        <v>348</v>
      </c>
      <c r="E768" s="522">
        <v>50</v>
      </c>
      <c r="F768" s="522"/>
      <c r="G768" s="333">
        <f t="shared" si="25"/>
        <v>1161.3599999999851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1</v>
      </c>
      <c r="C769" s="298">
        <v>46166</v>
      </c>
      <c r="D769" s="299" t="s">
        <v>329</v>
      </c>
      <c r="E769" s="522">
        <v>122.54</v>
      </c>
      <c r="F769" s="522"/>
      <c r="G769" s="333">
        <f t="shared" si="25"/>
        <v>1211.3599999999851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1</v>
      </c>
      <c r="C770" s="298">
        <v>46166</v>
      </c>
      <c r="D770" s="299" t="s">
        <v>311</v>
      </c>
      <c r="E770" s="522">
        <v>157.97</v>
      </c>
      <c r="F770" s="522"/>
      <c r="G770" s="333">
        <f t="shared" si="25"/>
        <v>1333.8999999999851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6</v>
      </c>
      <c r="C771" s="298">
        <v>46166</v>
      </c>
      <c r="D771" s="299" t="s">
        <v>300</v>
      </c>
      <c r="E771" s="522">
        <v>44.05</v>
      </c>
      <c r="F771" s="522"/>
      <c r="G771" s="333">
        <f t="shared" si="25"/>
        <v>1491.8699999999851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8</v>
      </c>
      <c r="C772" s="298">
        <v>46166</v>
      </c>
      <c r="D772" s="299" t="s">
        <v>319</v>
      </c>
      <c r="E772" s="522">
        <v>70.44</v>
      </c>
      <c r="F772" s="522"/>
      <c r="G772" s="333">
        <f t="shared" si="25"/>
        <v>1535.9199999999851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1</v>
      </c>
      <c r="C773" s="298">
        <v>46166</v>
      </c>
      <c r="D773" s="299" t="s">
        <v>329</v>
      </c>
      <c r="E773" s="522">
        <v>55.96</v>
      </c>
      <c r="F773" s="522"/>
      <c r="G773" s="333">
        <f t="shared" si="25"/>
        <v>1606.3599999999851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6</v>
      </c>
      <c r="C774" s="298">
        <v>46166</v>
      </c>
      <c r="D774" s="299" t="s">
        <v>883</v>
      </c>
      <c r="E774" s="522">
        <v>597.83000000000004</v>
      </c>
      <c r="F774" s="522"/>
      <c r="G774" s="333">
        <f t="shared" si="25"/>
        <v>1662.3199999999852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287</v>
      </c>
      <c r="B775" s="330" t="s">
        <v>287</v>
      </c>
      <c r="C775" s="298">
        <v>46166</v>
      </c>
      <c r="D775" s="299" t="s">
        <v>845</v>
      </c>
      <c r="E775" s="522">
        <v>69.2</v>
      </c>
      <c r="F775" s="522">
        <v>69.2</v>
      </c>
      <c r="G775" s="333">
        <f t="shared" si="25"/>
        <v>2260.1499999999851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1</v>
      </c>
      <c r="C776" s="298">
        <v>46165</v>
      </c>
      <c r="D776" s="299" t="s">
        <v>880</v>
      </c>
      <c r="E776" s="522">
        <v>94.76</v>
      </c>
      <c r="F776" s="522"/>
      <c r="G776" s="333">
        <f t="shared" si="25"/>
        <v>2260.1499999999851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1</v>
      </c>
      <c r="C777" s="298">
        <v>46165</v>
      </c>
      <c r="D777" s="299" t="s">
        <v>393</v>
      </c>
      <c r="E777" s="522">
        <v>34.869999999999997</v>
      </c>
      <c r="F777" s="522"/>
      <c r="G777" s="333">
        <f t="shared" si="25"/>
        <v>2354.9099999999853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8</v>
      </c>
      <c r="C778" s="298">
        <v>46165</v>
      </c>
      <c r="D778" s="299" t="s">
        <v>481</v>
      </c>
      <c r="E778" s="522">
        <v>80.48</v>
      </c>
      <c r="F778" s="522"/>
      <c r="G778" s="333">
        <f t="shared" si="25"/>
        <v>2389.7799999999852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5</v>
      </c>
      <c r="C779" s="298">
        <v>46165</v>
      </c>
      <c r="D779" s="299" t="s">
        <v>879</v>
      </c>
      <c r="E779" s="522">
        <v>25</v>
      </c>
      <c r="F779" s="522"/>
      <c r="G779" s="333">
        <f t="shared" si="25"/>
        <v>2470.2599999999852</v>
      </c>
      <c r="H779" s="334" t="s">
        <v>298</v>
      </c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6</v>
      </c>
      <c r="C780" s="298">
        <v>46165</v>
      </c>
      <c r="D780" s="299" t="s">
        <v>877</v>
      </c>
      <c r="E780" s="522">
        <v>50</v>
      </c>
      <c r="F780" s="522"/>
      <c r="G780" s="333">
        <f t="shared" si="25"/>
        <v>2495.2599999999852</v>
      </c>
      <c r="H780" s="334" t="s">
        <v>298</v>
      </c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2</v>
      </c>
      <c r="C781" s="298">
        <v>46165</v>
      </c>
      <c r="D781" s="299" t="s">
        <v>878</v>
      </c>
      <c r="E781" s="522">
        <v>25</v>
      </c>
      <c r="F781" s="522"/>
      <c r="G781" s="333">
        <f t="shared" si="25"/>
        <v>2545.2599999999852</v>
      </c>
      <c r="H781" s="334" t="s">
        <v>298</v>
      </c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2</v>
      </c>
      <c r="C782" s="298">
        <v>46164</v>
      </c>
      <c r="D782" s="299" t="s">
        <v>881</v>
      </c>
      <c r="E782" s="522">
        <v>45.46</v>
      </c>
      <c r="F782" s="522"/>
      <c r="G782" s="333">
        <f t="shared" si="25"/>
        <v>2570.2599999999852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6</v>
      </c>
      <c r="C783" s="298">
        <v>46164</v>
      </c>
      <c r="D783" s="299" t="s">
        <v>873</v>
      </c>
      <c r="E783" s="522">
        <v>22</v>
      </c>
      <c r="F783" s="522"/>
      <c r="G783" s="333">
        <f t="shared" si="25"/>
        <v>2615.7199999999852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2</v>
      </c>
      <c r="C784" s="298">
        <v>46164</v>
      </c>
      <c r="D784" s="299" t="s">
        <v>296</v>
      </c>
      <c r="E784" s="522">
        <v>14.57</v>
      </c>
      <c r="F784" s="522"/>
      <c r="G784" s="333">
        <f t="shared" si="25"/>
        <v>2637.7199999999852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3</v>
      </c>
      <c r="C785" s="298">
        <v>46163</v>
      </c>
      <c r="D785" s="299" t="s">
        <v>334</v>
      </c>
      <c r="E785" s="522">
        <v>9.01</v>
      </c>
      <c r="F785" s="522"/>
      <c r="G785" s="333">
        <f t="shared" si="25"/>
        <v>2652.2899999999854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8</v>
      </c>
      <c r="C786" s="298">
        <v>46163</v>
      </c>
      <c r="D786" s="299" t="s">
        <v>334</v>
      </c>
      <c r="E786" s="522">
        <v>6.8</v>
      </c>
      <c r="F786" s="522"/>
      <c r="G786" s="333">
        <f t="shared" si="25"/>
        <v>2661.2999999999856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2</v>
      </c>
      <c r="C787" s="298">
        <v>46163</v>
      </c>
      <c r="D787" s="299" t="s">
        <v>358</v>
      </c>
      <c r="E787" s="522">
        <v>16.649999999999999</v>
      </c>
      <c r="F787" s="522"/>
      <c r="G787" s="333">
        <f t="shared" si="25"/>
        <v>2668.0999999999858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8</v>
      </c>
      <c r="C788" s="298">
        <v>46163</v>
      </c>
      <c r="D788" s="299" t="s">
        <v>846</v>
      </c>
      <c r="E788" s="522">
        <v>24.89</v>
      </c>
      <c r="F788" s="522"/>
      <c r="G788" s="333">
        <f t="shared" si="25"/>
        <v>2684.7499999999859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5</v>
      </c>
      <c r="C789" s="298">
        <v>46163</v>
      </c>
      <c r="D789" s="299" t="s">
        <v>846</v>
      </c>
      <c r="E789" s="522">
        <v>11.2</v>
      </c>
      <c r="F789" s="522"/>
      <c r="G789" s="333">
        <f t="shared" si="25"/>
        <v>2709.6399999999858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2</v>
      </c>
      <c r="C790" s="298">
        <v>46162</v>
      </c>
      <c r="D790" s="299" t="s">
        <v>296</v>
      </c>
      <c r="E790" s="522">
        <v>11.18</v>
      </c>
      <c r="F790" s="522"/>
      <c r="G790" s="333">
        <f t="shared" si="25"/>
        <v>2720.8399999999856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2</v>
      </c>
      <c r="C791" s="298">
        <v>46162</v>
      </c>
      <c r="D791" s="299" t="s">
        <v>386</v>
      </c>
      <c r="E791" s="522">
        <v>14.38</v>
      </c>
      <c r="F791" s="522"/>
      <c r="G791" s="333">
        <f t="shared" si="25"/>
        <v>2732.0199999999854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294</v>
      </c>
      <c r="B792" s="330">
        <v>22</v>
      </c>
      <c r="C792" s="298">
        <v>46162</v>
      </c>
      <c r="D792" s="299" t="s">
        <v>323</v>
      </c>
      <c r="E792" s="522">
        <v>20.22</v>
      </c>
      <c r="F792" s="522"/>
      <c r="G792" s="333">
        <f t="shared" si="25"/>
        <v>2746.3999999999855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5</v>
      </c>
      <c r="C793" s="298">
        <v>46162</v>
      </c>
      <c r="D793" s="299" t="s">
        <v>872</v>
      </c>
      <c r="E793" s="522">
        <v>30</v>
      </c>
      <c r="F793" s="522"/>
      <c r="G793" s="333">
        <f t="shared" ref="G793:G807" si="26">G794-E793+F793</f>
        <v>2766.6199999999853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2</v>
      </c>
      <c r="C794" s="298">
        <v>46162</v>
      </c>
      <c r="D794" s="299" t="s">
        <v>874</v>
      </c>
      <c r="E794" s="522">
        <v>46.72</v>
      </c>
      <c r="F794" s="522"/>
      <c r="G794" s="333">
        <f t="shared" si="26"/>
        <v>2796.6199999999853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4</v>
      </c>
      <c r="C795" s="298">
        <v>46162</v>
      </c>
      <c r="D795" s="299" t="s">
        <v>310</v>
      </c>
      <c r="E795" s="522">
        <v>56.51</v>
      </c>
      <c r="F795" s="522"/>
      <c r="G795" s="333">
        <f t="shared" si="26"/>
        <v>2843.3399999999851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6</v>
      </c>
      <c r="C796" s="298">
        <v>46161</v>
      </c>
      <c r="D796" s="299" t="s">
        <v>871</v>
      </c>
      <c r="E796" s="522">
        <v>63.99</v>
      </c>
      <c r="F796" s="522"/>
      <c r="G796" s="333">
        <f t="shared" si="26"/>
        <v>2899.8499999999854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4</v>
      </c>
      <c r="C797" s="298">
        <v>46161</v>
      </c>
      <c r="D797" s="299" t="s">
        <v>296</v>
      </c>
      <c r="E797" s="522">
        <v>43.46</v>
      </c>
      <c r="F797" s="522"/>
      <c r="G797" s="333">
        <f t="shared" si="26"/>
        <v>2963.8399999999851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3</v>
      </c>
      <c r="C798" s="298">
        <v>46161</v>
      </c>
      <c r="D798" s="299" t="s">
        <v>296</v>
      </c>
      <c r="E798" s="522">
        <v>8.7200000000000006</v>
      </c>
      <c r="F798" s="522"/>
      <c r="G798" s="333">
        <f t="shared" si="26"/>
        <v>3007.2999999999852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2</v>
      </c>
      <c r="C799" s="298">
        <v>46161</v>
      </c>
      <c r="D799" s="299" t="s">
        <v>301</v>
      </c>
      <c r="E799" s="522">
        <v>30.9</v>
      </c>
      <c r="F799" s="522"/>
      <c r="G799" s="333">
        <f t="shared" si="26"/>
        <v>3016.019999999985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294</v>
      </c>
      <c r="B800" s="330">
        <v>22</v>
      </c>
      <c r="C800" s="298">
        <v>46161</v>
      </c>
      <c r="D800" s="299" t="s">
        <v>328</v>
      </c>
      <c r="E800" s="522">
        <v>7.46</v>
      </c>
      <c r="F800" s="522"/>
      <c r="G800" s="333">
        <f t="shared" si="26"/>
        <v>3046.9199999999851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2</v>
      </c>
      <c r="C801" s="298">
        <v>46161</v>
      </c>
      <c r="D801" s="299" t="s">
        <v>869</v>
      </c>
      <c r="E801" s="522">
        <v>31.05</v>
      </c>
      <c r="F801" s="522"/>
      <c r="G801" s="333">
        <f t="shared" si="26"/>
        <v>3054.3799999999851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2</v>
      </c>
      <c r="C802" s="298">
        <v>46161</v>
      </c>
      <c r="D802" s="299" t="s">
        <v>870</v>
      </c>
      <c r="E802" s="522">
        <v>54.41</v>
      </c>
      <c r="F802" s="522"/>
      <c r="G802" s="333">
        <f t="shared" si="26"/>
        <v>3085.4299999999853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8</v>
      </c>
      <c r="C803" s="298">
        <v>46161</v>
      </c>
      <c r="D803" s="299" t="s">
        <v>875</v>
      </c>
      <c r="E803" s="522">
        <v>20.49</v>
      </c>
      <c r="F803" s="522"/>
      <c r="G803" s="333">
        <f t="shared" si="26"/>
        <v>3139.8399999999851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294</v>
      </c>
      <c r="B804" s="330">
        <v>22</v>
      </c>
      <c r="C804" s="298">
        <v>46160</v>
      </c>
      <c r="D804" s="299" t="s">
        <v>401</v>
      </c>
      <c r="E804" s="522">
        <v>13.84</v>
      </c>
      <c r="F804" s="522"/>
      <c r="G804" s="333">
        <f t="shared" si="26"/>
        <v>3160.3299999999849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287</v>
      </c>
      <c r="B805" s="330" t="s">
        <v>287</v>
      </c>
      <c r="C805" s="298">
        <v>46160</v>
      </c>
      <c r="D805" s="299" t="s">
        <v>876</v>
      </c>
      <c r="E805" s="522">
        <v>138.44</v>
      </c>
      <c r="F805" s="522">
        <v>138.44</v>
      </c>
      <c r="G805" s="333">
        <f t="shared" si="26"/>
        <v>3174.1699999999851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2</v>
      </c>
      <c r="C806" s="298">
        <v>46160</v>
      </c>
      <c r="D806" s="299" t="s">
        <v>353</v>
      </c>
      <c r="E806" s="522">
        <v>25.48</v>
      </c>
      <c r="F806" s="522"/>
      <c r="G806" s="333">
        <f t="shared" si="26"/>
        <v>3174.1699999999851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294</v>
      </c>
      <c r="B807" s="330">
        <v>17</v>
      </c>
      <c r="C807" s="298">
        <v>46160</v>
      </c>
      <c r="D807" s="299" t="s">
        <v>188</v>
      </c>
      <c r="E807" s="522">
        <v>42.65</v>
      </c>
      <c r="F807" s="522"/>
      <c r="G807" s="333">
        <f t="shared" si="26"/>
        <v>3199.6499999999851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294</v>
      </c>
      <c r="B808" s="330">
        <v>15</v>
      </c>
      <c r="C808" s="298">
        <v>46160</v>
      </c>
      <c r="D808" s="299" t="s">
        <v>185</v>
      </c>
      <c r="E808" s="522">
        <v>101.37</v>
      </c>
      <c r="F808" s="522"/>
      <c r="G808" s="333">
        <f t="shared" ref="G808:G888" si="27">G809-E808+F808</f>
        <v>3242.2999999999852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335</v>
      </c>
      <c r="B809" s="330" t="s">
        <v>335</v>
      </c>
      <c r="C809" s="298">
        <v>46160</v>
      </c>
      <c r="D809" s="299" t="s">
        <v>336</v>
      </c>
      <c r="E809" s="522">
        <v>93.13</v>
      </c>
      <c r="F809" s="522"/>
      <c r="G809" s="333">
        <f t="shared" si="27"/>
        <v>3343.6699999999851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294</v>
      </c>
      <c r="B810" s="330">
        <v>11</v>
      </c>
      <c r="C810" s="298">
        <v>46160</v>
      </c>
      <c r="D810" s="299" t="s">
        <v>178</v>
      </c>
      <c r="E810" s="522">
        <v>267.68</v>
      </c>
      <c r="F810" s="522"/>
      <c r="G810" s="333">
        <f t="shared" si="27"/>
        <v>3436.7999999999852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294</v>
      </c>
      <c r="B811" s="330">
        <v>23</v>
      </c>
      <c r="C811" s="298">
        <v>46160</v>
      </c>
      <c r="D811" s="299" t="s">
        <v>63</v>
      </c>
      <c r="E811" s="522">
        <v>529.46</v>
      </c>
      <c r="F811" s="522"/>
      <c r="G811" s="333">
        <f t="shared" si="27"/>
        <v>3704.479999999985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1</v>
      </c>
      <c r="C812" s="298">
        <v>46159</v>
      </c>
      <c r="D812" s="299" t="s">
        <v>311</v>
      </c>
      <c r="E812" s="522">
        <v>148.25</v>
      </c>
      <c r="F812" s="522"/>
      <c r="G812" s="333">
        <f t="shared" si="27"/>
        <v>4233.939999999985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1</v>
      </c>
      <c r="C813" s="298">
        <v>46159</v>
      </c>
      <c r="D813" s="299" t="s">
        <v>306</v>
      </c>
      <c r="E813" s="522">
        <v>90.2</v>
      </c>
      <c r="F813" s="522"/>
      <c r="G813" s="333">
        <f t="shared" si="27"/>
        <v>4382.189999999985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294</v>
      </c>
      <c r="B814" s="330">
        <v>21</v>
      </c>
      <c r="C814" s="298">
        <v>46159</v>
      </c>
      <c r="D814" s="299" t="s">
        <v>194</v>
      </c>
      <c r="E814" s="522">
        <v>81</v>
      </c>
      <c r="F814" s="522"/>
      <c r="G814" s="333">
        <f t="shared" si="27"/>
        <v>4472.3899999999849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6</v>
      </c>
      <c r="C815" s="298">
        <v>46159</v>
      </c>
      <c r="D815" s="299" t="s">
        <v>300</v>
      </c>
      <c r="E815" s="522">
        <v>38.33</v>
      </c>
      <c r="F815" s="522"/>
      <c r="G815" s="333">
        <f t="shared" si="27"/>
        <v>4553.3899999999849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294</v>
      </c>
      <c r="B816" s="330">
        <v>42</v>
      </c>
      <c r="C816" s="298">
        <v>46159</v>
      </c>
      <c r="D816" s="299" t="s">
        <v>333</v>
      </c>
      <c r="E816" s="522">
        <v>29.8</v>
      </c>
      <c r="F816" s="522"/>
      <c r="G816" s="333">
        <f t="shared" si="27"/>
        <v>4591.7199999999848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294</v>
      </c>
      <c r="B817" s="330">
        <v>43</v>
      </c>
      <c r="C817" s="298">
        <v>46159</v>
      </c>
      <c r="D817" s="299" t="s">
        <v>333</v>
      </c>
      <c r="E817" s="522">
        <v>22.35</v>
      </c>
      <c r="F817" s="522"/>
      <c r="G817" s="333">
        <f t="shared" si="27"/>
        <v>4621.519999999985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8</v>
      </c>
      <c r="C818" s="298">
        <v>46159</v>
      </c>
      <c r="D818" s="299" t="s">
        <v>319</v>
      </c>
      <c r="E818" s="522">
        <v>50.75</v>
      </c>
      <c r="F818" s="522"/>
      <c r="G818" s="333">
        <f t="shared" si="27"/>
        <v>4643.8699999999853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5</v>
      </c>
      <c r="C819" s="298">
        <v>46158</v>
      </c>
      <c r="D819" s="299" t="s">
        <v>340</v>
      </c>
      <c r="E819" s="522">
        <v>21.3</v>
      </c>
      <c r="F819" s="522"/>
      <c r="G819" s="333">
        <f t="shared" si="27"/>
        <v>4694.6199999999853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8</v>
      </c>
      <c r="C820" s="298">
        <v>46158</v>
      </c>
      <c r="D820" s="299" t="s">
        <v>319</v>
      </c>
      <c r="E820" s="522">
        <v>41.46</v>
      </c>
      <c r="F820" s="522"/>
      <c r="G820" s="333">
        <f t="shared" si="27"/>
        <v>4715.9199999999855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287</v>
      </c>
      <c r="B821" s="330" t="s">
        <v>287</v>
      </c>
      <c r="C821" s="298">
        <v>46158</v>
      </c>
      <c r="D821" s="299" t="s">
        <v>849</v>
      </c>
      <c r="E821" s="522">
        <v>95.85</v>
      </c>
      <c r="F821" s="522">
        <v>95.85</v>
      </c>
      <c r="G821" s="333">
        <f t="shared" si="27"/>
        <v>4757.3799999999856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287</v>
      </c>
      <c r="B822" s="330" t="s">
        <v>287</v>
      </c>
      <c r="C822" s="298">
        <v>46158</v>
      </c>
      <c r="D822" s="299" t="s">
        <v>847</v>
      </c>
      <c r="E822" s="522">
        <v>87.13</v>
      </c>
      <c r="F822" s="522">
        <v>87.13</v>
      </c>
      <c r="G822" s="333">
        <f t="shared" si="27"/>
        <v>4757.3799999999856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4</v>
      </c>
      <c r="C823" s="298">
        <v>46158</v>
      </c>
      <c r="D823" s="299" t="s">
        <v>310</v>
      </c>
      <c r="E823" s="522">
        <v>48.15</v>
      </c>
      <c r="F823" s="522"/>
      <c r="G823" s="333">
        <f t="shared" si="27"/>
        <v>4757.3799999999856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8</v>
      </c>
      <c r="C824" s="298">
        <v>46158</v>
      </c>
      <c r="D824" s="299" t="s">
        <v>308</v>
      </c>
      <c r="E824" s="522">
        <v>75.069999999999993</v>
      </c>
      <c r="F824" s="522"/>
      <c r="G824" s="333">
        <f t="shared" si="27"/>
        <v>4805.5299999999852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2</v>
      </c>
      <c r="C825" s="298">
        <v>46158</v>
      </c>
      <c r="D825" s="299" t="s">
        <v>308</v>
      </c>
      <c r="E825" s="522">
        <v>75</v>
      </c>
      <c r="F825" s="522"/>
      <c r="G825" s="333">
        <f t="shared" si="27"/>
        <v>4880.5999999999849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3</v>
      </c>
      <c r="C826" s="298">
        <v>46158</v>
      </c>
      <c r="D826" s="299" t="s">
        <v>348</v>
      </c>
      <c r="E826" s="522">
        <v>8.3800000000000008</v>
      </c>
      <c r="F826" s="522"/>
      <c r="G826" s="333">
        <f t="shared" si="27"/>
        <v>4955.5999999999849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8</v>
      </c>
      <c r="C827" s="298">
        <v>46157</v>
      </c>
      <c r="D827" s="299" t="s">
        <v>319</v>
      </c>
      <c r="E827" s="522">
        <v>63.55</v>
      </c>
      <c r="F827" s="522"/>
      <c r="G827" s="333">
        <f t="shared" si="27"/>
        <v>4963.979999999985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4</v>
      </c>
      <c r="C828" s="298">
        <v>46157</v>
      </c>
      <c r="D828" s="299" t="s">
        <v>296</v>
      </c>
      <c r="E828" s="522">
        <v>45.1</v>
      </c>
      <c r="F828" s="522"/>
      <c r="G828" s="333">
        <f t="shared" si="27"/>
        <v>5027.5299999999852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2</v>
      </c>
      <c r="C829" s="298">
        <v>46157</v>
      </c>
      <c r="D829" s="299" t="s">
        <v>296</v>
      </c>
      <c r="E829" s="522">
        <v>24.54</v>
      </c>
      <c r="F829" s="522"/>
      <c r="G829" s="333">
        <f t="shared" si="27"/>
        <v>5072.6299999999856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2</v>
      </c>
      <c r="C830" s="298">
        <v>46157</v>
      </c>
      <c r="D830" s="299" t="s">
        <v>334</v>
      </c>
      <c r="E830" s="522">
        <v>14.28</v>
      </c>
      <c r="F830" s="522"/>
      <c r="G830" s="333">
        <f t="shared" si="27"/>
        <v>5097.1699999999855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287</v>
      </c>
      <c r="B831" s="330" t="s">
        <v>287</v>
      </c>
      <c r="C831" s="298">
        <v>46157</v>
      </c>
      <c r="D831" s="299" t="s">
        <v>506</v>
      </c>
      <c r="E831" s="522">
        <v>146.15</v>
      </c>
      <c r="F831" s="522">
        <v>146.15</v>
      </c>
      <c r="G831" s="333">
        <f t="shared" si="27"/>
        <v>5111.4499999999853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2</v>
      </c>
      <c r="C832" s="298">
        <v>46157</v>
      </c>
      <c r="D832" s="299" t="s">
        <v>868</v>
      </c>
      <c r="E832" s="522">
        <v>202.87</v>
      </c>
      <c r="F832" s="522"/>
      <c r="G832" s="333">
        <f>G833-E832+F832</f>
        <v>5111.4499999999853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6</v>
      </c>
      <c r="C833" s="298">
        <v>46157</v>
      </c>
      <c r="D833" s="299" t="s">
        <v>300</v>
      </c>
      <c r="E833" s="522">
        <v>14.9</v>
      </c>
      <c r="F833" s="522"/>
      <c r="G833" s="333">
        <f t="shared" si="27"/>
        <v>5314.3199999999852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291</v>
      </c>
      <c r="B834" s="330">
        <v>38</v>
      </c>
      <c r="C834" s="298">
        <v>46157</v>
      </c>
      <c r="D834" s="299" t="s">
        <v>293</v>
      </c>
      <c r="E834" s="522"/>
      <c r="F834" s="522">
        <v>4597.82</v>
      </c>
      <c r="G834" s="333">
        <f t="shared" si="27"/>
        <v>5329.2199999999848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8</v>
      </c>
      <c r="C835" s="298">
        <v>46156</v>
      </c>
      <c r="D835" s="299" t="s">
        <v>867</v>
      </c>
      <c r="E835" s="522">
        <v>34.96</v>
      </c>
      <c r="F835" s="522"/>
      <c r="G835" s="333">
        <f t="shared" si="27"/>
        <v>731.39999999998463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46156</v>
      </c>
      <c r="D836" s="299" t="s">
        <v>408</v>
      </c>
      <c r="E836" s="522">
        <v>23.9</v>
      </c>
      <c r="F836" s="522"/>
      <c r="G836" s="333">
        <f t="shared" si="27"/>
        <v>766.35999999998467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294</v>
      </c>
      <c r="B837" s="330">
        <v>24</v>
      </c>
      <c r="C837" s="298">
        <v>46156</v>
      </c>
      <c r="D837" s="299" t="s">
        <v>860</v>
      </c>
      <c r="E837" s="522">
        <v>109.92</v>
      </c>
      <c r="F837" s="522"/>
      <c r="G837" s="333">
        <f t="shared" si="27"/>
        <v>790.25999999998464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2</v>
      </c>
      <c r="C838" s="298">
        <v>46156</v>
      </c>
      <c r="D838" s="299" t="s">
        <v>334</v>
      </c>
      <c r="E838" s="522">
        <v>24.34</v>
      </c>
      <c r="F838" s="522"/>
      <c r="G838" s="333">
        <f t="shared" si="27"/>
        <v>900.1799999999846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8</v>
      </c>
      <c r="C839" s="298">
        <v>46156</v>
      </c>
      <c r="D839" s="299" t="s">
        <v>846</v>
      </c>
      <c r="E839" s="522">
        <v>24.89</v>
      </c>
      <c r="F839" s="522"/>
      <c r="G839" s="333">
        <f t="shared" si="27"/>
        <v>924.51999999998463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5</v>
      </c>
      <c r="C840" s="298">
        <v>46156</v>
      </c>
      <c r="D840" s="299" t="s">
        <v>846</v>
      </c>
      <c r="E840" s="522">
        <v>11.2</v>
      </c>
      <c r="F840" s="522"/>
      <c r="G840" s="333">
        <f t="shared" si="27"/>
        <v>949.40999999998462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2</v>
      </c>
      <c r="C841" s="298">
        <v>46156</v>
      </c>
      <c r="D841" s="299" t="s">
        <v>324</v>
      </c>
      <c r="E841" s="522">
        <v>22.04</v>
      </c>
      <c r="F841" s="522"/>
      <c r="G841" s="333">
        <f t="shared" si="27"/>
        <v>960.60999999998467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291</v>
      </c>
      <c r="B842" s="330">
        <v>39</v>
      </c>
      <c r="C842" s="298">
        <v>46156</v>
      </c>
      <c r="D842" s="299" t="s">
        <v>292</v>
      </c>
      <c r="E842" s="522"/>
      <c r="F842" s="522">
        <v>2763.78</v>
      </c>
      <c r="G842" s="333">
        <f t="shared" si="27"/>
        <v>982.64999999998463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291</v>
      </c>
      <c r="B843" s="330">
        <v>41</v>
      </c>
      <c r="C843" s="298">
        <v>46156</v>
      </c>
      <c r="D843" s="299" t="s">
        <v>299</v>
      </c>
      <c r="E843" s="522"/>
      <c r="F843" s="522">
        <v>250</v>
      </c>
      <c r="G843" s="333">
        <f t="shared" si="27"/>
        <v>-1781.1300000000156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335</v>
      </c>
      <c r="B844" s="330" t="s">
        <v>335</v>
      </c>
      <c r="C844" s="298">
        <v>46156</v>
      </c>
      <c r="D844" s="299" t="s">
        <v>460</v>
      </c>
      <c r="E844" s="522"/>
      <c r="F844" s="522">
        <v>100</v>
      </c>
      <c r="G844" s="333">
        <f t="shared" si="27"/>
        <v>-2031.1300000000156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6</v>
      </c>
      <c r="C845" s="298">
        <v>46156</v>
      </c>
      <c r="D845" s="299" t="s">
        <v>300</v>
      </c>
      <c r="E845" s="522">
        <v>13.3</v>
      </c>
      <c r="F845" s="522"/>
      <c r="G845" s="333">
        <f t="shared" si="27"/>
        <v>-2131.1300000000156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2</v>
      </c>
      <c r="C846" s="298">
        <v>46155</v>
      </c>
      <c r="D846" s="299" t="s">
        <v>296</v>
      </c>
      <c r="E846" s="522">
        <v>14.67</v>
      </c>
      <c r="F846" s="522"/>
      <c r="G846" s="333">
        <f t="shared" si="27"/>
        <v>-2117.8300000000154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8</v>
      </c>
      <c r="C847" s="298">
        <v>46155</v>
      </c>
      <c r="D847" s="299" t="s">
        <v>319</v>
      </c>
      <c r="E847" s="522">
        <v>22.96</v>
      </c>
      <c r="F847" s="522"/>
      <c r="G847" s="333">
        <f t="shared" si="27"/>
        <v>-2103.1600000000153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287</v>
      </c>
      <c r="B848" s="330" t="s">
        <v>287</v>
      </c>
      <c r="C848" s="298">
        <v>46155</v>
      </c>
      <c r="D848" s="299" t="s">
        <v>855</v>
      </c>
      <c r="E848" s="522">
        <v>100</v>
      </c>
      <c r="F848" s="522">
        <v>100</v>
      </c>
      <c r="G848" s="333">
        <f t="shared" si="27"/>
        <v>-2080.2000000000153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4</v>
      </c>
      <c r="C849" s="298">
        <v>46154</v>
      </c>
      <c r="D849" s="299" t="s">
        <v>455</v>
      </c>
      <c r="E849" s="522">
        <v>43.14</v>
      </c>
      <c r="F849" s="522"/>
      <c r="G849" s="333">
        <f t="shared" si="27"/>
        <v>-2080.2000000000153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3</v>
      </c>
      <c r="C850" s="298">
        <v>46154</v>
      </c>
      <c r="D850" s="299" t="s">
        <v>455</v>
      </c>
      <c r="E850" s="522">
        <v>7.29</v>
      </c>
      <c r="F850" s="522"/>
      <c r="G850" s="333">
        <f t="shared" si="27"/>
        <v>-2037.0600000000154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294</v>
      </c>
      <c r="B851" s="330">
        <v>19</v>
      </c>
      <c r="C851" s="298">
        <v>46154</v>
      </c>
      <c r="D851" s="299" t="s">
        <v>191</v>
      </c>
      <c r="E851" s="522">
        <v>200</v>
      </c>
      <c r="F851" s="522"/>
      <c r="G851" s="333">
        <f t="shared" si="27"/>
        <v>-2029.7700000000154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6</v>
      </c>
      <c r="C852" s="298">
        <v>46154</v>
      </c>
      <c r="D852" s="299" t="s">
        <v>446</v>
      </c>
      <c r="E852" s="522">
        <v>-0.06</v>
      </c>
      <c r="F852" s="522"/>
      <c r="G852" s="333">
        <f t="shared" si="27"/>
        <v>-1829.7700000000154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2</v>
      </c>
      <c r="C853" s="298">
        <v>46154</v>
      </c>
      <c r="D853" s="299" t="s">
        <v>301</v>
      </c>
      <c r="E853" s="522">
        <v>21.55</v>
      </c>
      <c r="F853" s="522"/>
      <c r="G853" s="333">
        <f t="shared" si="27"/>
        <v>-1829.8300000000154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3</v>
      </c>
      <c r="C854" s="298">
        <v>46153</v>
      </c>
      <c r="D854" s="299" t="s">
        <v>296</v>
      </c>
      <c r="E854" s="522">
        <v>4.79</v>
      </c>
      <c r="F854" s="522"/>
      <c r="G854" s="333">
        <f t="shared" si="27"/>
        <v>-1808.2800000000154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4</v>
      </c>
      <c r="C855" s="298">
        <v>46153</v>
      </c>
      <c r="D855" s="299" t="s">
        <v>296</v>
      </c>
      <c r="E855" s="522">
        <v>66.59</v>
      </c>
      <c r="F855" s="522"/>
      <c r="G855" s="333">
        <f t="shared" si="27"/>
        <v>-1803.4900000000155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287</v>
      </c>
      <c r="B856" s="330" t="s">
        <v>287</v>
      </c>
      <c r="C856" s="298">
        <v>46153</v>
      </c>
      <c r="D856" s="299" t="s">
        <v>843</v>
      </c>
      <c r="E856" s="522">
        <v>-51.06</v>
      </c>
      <c r="F856" s="522">
        <v>-51.06</v>
      </c>
      <c r="G856" s="333">
        <f t="shared" si="27"/>
        <v>-1736.9000000000156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294</v>
      </c>
      <c r="B857" s="330">
        <v>22</v>
      </c>
      <c r="C857" s="298">
        <v>46153</v>
      </c>
      <c r="D857" s="299" t="s">
        <v>352</v>
      </c>
      <c r="E857" s="522">
        <v>21.29</v>
      </c>
      <c r="F857" s="522"/>
      <c r="G857" s="333">
        <f t="shared" si="27"/>
        <v>-1736.9000000000156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8</v>
      </c>
      <c r="C858" s="298">
        <v>46152</v>
      </c>
      <c r="D858" s="299" t="s">
        <v>319</v>
      </c>
      <c r="E858" s="522">
        <v>59.25</v>
      </c>
      <c r="F858" s="522"/>
      <c r="G858" s="333">
        <f t="shared" si="27"/>
        <v>-1715.6100000000156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1</v>
      </c>
      <c r="C859" s="298">
        <v>46152</v>
      </c>
      <c r="D859" s="299" t="s">
        <v>304</v>
      </c>
      <c r="E859" s="522">
        <v>145.94999999999999</v>
      </c>
      <c r="F859" s="522"/>
      <c r="G859" s="333">
        <f t="shared" si="27"/>
        <v>-1656.3600000000156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1</v>
      </c>
      <c r="C860" s="298">
        <v>46152</v>
      </c>
      <c r="D860" s="299" t="s">
        <v>311</v>
      </c>
      <c r="E860" s="522">
        <v>131.9</v>
      </c>
      <c r="F860" s="522"/>
      <c r="G860" s="333">
        <f t="shared" si="27"/>
        <v>-1510.4100000000155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2</v>
      </c>
      <c r="C861" s="298">
        <v>46152</v>
      </c>
      <c r="D861" s="299" t="s">
        <v>850</v>
      </c>
      <c r="E861" s="522">
        <v>96.46</v>
      </c>
      <c r="F861" s="522"/>
      <c r="G861" s="333">
        <f t="shared" si="27"/>
        <v>-1378.5100000000155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7</v>
      </c>
      <c r="C862" s="298">
        <v>46152</v>
      </c>
      <c r="D862" s="299" t="s">
        <v>851</v>
      </c>
      <c r="E862" s="522">
        <v>162</v>
      </c>
      <c r="F862" s="522"/>
      <c r="G862" s="333">
        <f t="shared" si="27"/>
        <v>-1282.0500000000154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3</v>
      </c>
      <c r="C863" s="298">
        <v>46152</v>
      </c>
      <c r="D863" s="299" t="s">
        <v>348</v>
      </c>
      <c r="E863" s="522">
        <v>25</v>
      </c>
      <c r="F863" s="522"/>
      <c r="G863" s="333">
        <f t="shared" si="27"/>
        <v>-1120.0500000000154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2</v>
      </c>
      <c r="C864" s="298">
        <v>46151</v>
      </c>
      <c r="D864" s="299" t="s">
        <v>852</v>
      </c>
      <c r="E864" s="522">
        <v>35.83</v>
      </c>
      <c r="F864" s="522"/>
      <c r="G864" s="333">
        <f t="shared" si="27"/>
        <v>-1095.0500000000154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4</v>
      </c>
      <c r="C865" s="298">
        <v>46151</v>
      </c>
      <c r="D865" s="299" t="s">
        <v>310</v>
      </c>
      <c r="E865" s="522">
        <v>50.58</v>
      </c>
      <c r="F865" s="522"/>
      <c r="G865" s="333">
        <f t="shared" si="27"/>
        <v>-1059.2200000000155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2</v>
      </c>
      <c r="C866" s="298">
        <v>46151</v>
      </c>
      <c r="D866" s="299" t="s">
        <v>853</v>
      </c>
      <c r="E866" s="522">
        <v>20.65</v>
      </c>
      <c r="F866" s="522"/>
      <c r="G866" s="333">
        <f t="shared" si="27"/>
        <v>-1008.6400000000156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8</v>
      </c>
      <c r="C867" s="298">
        <v>46151</v>
      </c>
      <c r="D867" s="299" t="s">
        <v>319</v>
      </c>
      <c r="E867" s="522">
        <v>38.770000000000003</v>
      </c>
      <c r="F867" s="522"/>
      <c r="G867" s="333">
        <f t="shared" si="27"/>
        <v>-987.99000000001558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287</v>
      </c>
      <c r="B868" s="330" t="s">
        <v>287</v>
      </c>
      <c r="C868" s="298">
        <v>46151</v>
      </c>
      <c r="D868" s="299" t="s">
        <v>843</v>
      </c>
      <c r="E868" s="522">
        <v>383.63</v>
      </c>
      <c r="F868" s="522">
        <v>383.63</v>
      </c>
      <c r="G868" s="333">
        <f t="shared" si="27"/>
        <v>-949.2200000000156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5</v>
      </c>
      <c r="C869" s="298">
        <v>46151</v>
      </c>
      <c r="D869" s="299" t="s">
        <v>854</v>
      </c>
      <c r="E869" s="522">
        <v>10.68</v>
      </c>
      <c r="F869" s="522"/>
      <c r="G869" s="333">
        <f t="shared" si="27"/>
        <v>-949.2200000000156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3</v>
      </c>
      <c r="C870" s="298">
        <v>46151</v>
      </c>
      <c r="D870" s="299" t="s">
        <v>348</v>
      </c>
      <c r="E870" s="522">
        <v>9.35</v>
      </c>
      <c r="F870" s="522"/>
      <c r="G870" s="333">
        <f t="shared" si="27"/>
        <v>-938.54000000001565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287</v>
      </c>
      <c r="B871" s="330" t="s">
        <v>287</v>
      </c>
      <c r="C871" s="298">
        <v>46151</v>
      </c>
      <c r="D871" s="299" t="s">
        <v>331</v>
      </c>
      <c r="E871" s="522">
        <v>-150.9</v>
      </c>
      <c r="F871" s="522">
        <v>-150.9</v>
      </c>
      <c r="G871" s="333">
        <f t="shared" si="27"/>
        <v>-929.19000000001563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287</v>
      </c>
      <c r="B872" s="330" t="s">
        <v>287</v>
      </c>
      <c r="C872" s="298">
        <v>46151</v>
      </c>
      <c r="D872" s="299" t="s">
        <v>847</v>
      </c>
      <c r="E872" s="522">
        <v>557.9</v>
      </c>
      <c r="F872" s="522">
        <v>557.9</v>
      </c>
      <c r="G872" s="333">
        <f t="shared" si="27"/>
        <v>-929.19000000001563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294</v>
      </c>
      <c r="B873" s="330">
        <v>18</v>
      </c>
      <c r="C873" s="298">
        <v>46150</v>
      </c>
      <c r="D873" s="299" t="s">
        <v>361</v>
      </c>
      <c r="E873" s="522">
        <v>400</v>
      </c>
      <c r="F873" s="522"/>
      <c r="G873" s="333">
        <f t="shared" si="27"/>
        <v>-929.19000000001574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287</v>
      </c>
      <c r="B874" s="330" t="s">
        <v>287</v>
      </c>
      <c r="C874" s="298">
        <v>46150</v>
      </c>
      <c r="D874" s="299" t="s">
        <v>842</v>
      </c>
      <c r="E874" s="522">
        <v>200</v>
      </c>
      <c r="F874" s="522">
        <v>200</v>
      </c>
      <c r="G874" s="333">
        <f t="shared" si="27"/>
        <v>-529.19000000001574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46150</v>
      </c>
      <c r="D875" s="299" t="s">
        <v>473</v>
      </c>
      <c r="E875" s="522">
        <v>52.78</v>
      </c>
      <c r="F875" s="522"/>
      <c r="G875" s="333">
        <f t="shared" si="27"/>
        <v>-529.19000000001574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287</v>
      </c>
      <c r="B876" s="330" t="s">
        <v>287</v>
      </c>
      <c r="C876" s="298">
        <v>46150</v>
      </c>
      <c r="D876" s="299" t="s">
        <v>848</v>
      </c>
      <c r="E876" s="522">
        <v>137.07</v>
      </c>
      <c r="F876" s="522">
        <v>137.07</v>
      </c>
      <c r="G876" s="333">
        <f t="shared" si="27"/>
        <v>-476.41000000001571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2</v>
      </c>
      <c r="C877" s="298">
        <v>46150</v>
      </c>
      <c r="D877" s="299" t="s">
        <v>358</v>
      </c>
      <c r="E877" s="522">
        <v>17.440000000000001</v>
      </c>
      <c r="F877" s="522"/>
      <c r="G877" s="333">
        <f t="shared" si="27"/>
        <v>-476.41000000001566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287</v>
      </c>
      <c r="B878" s="330" t="s">
        <v>287</v>
      </c>
      <c r="C878" s="298">
        <v>46150</v>
      </c>
      <c r="D878" s="299" t="s">
        <v>849</v>
      </c>
      <c r="E878" s="522">
        <v>359.81</v>
      </c>
      <c r="F878" s="522">
        <v>359.81</v>
      </c>
      <c r="G878" s="333">
        <f t="shared" si="27"/>
        <v>-458.97000000001566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8</v>
      </c>
      <c r="C879" s="298">
        <v>46149</v>
      </c>
      <c r="D879" s="299" t="s">
        <v>846</v>
      </c>
      <c r="E879" s="522">
        <v>23.7</v>
      </c>
      <c r="F879" s="522"/>
      <c r="G879" s="333">
        <f t="shared" si="27"/>
        <v>-458.97000000001566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2</v>
      </c>
      <c r="C880" s="298">
        <v>46149</v>
      </c>
      <c r="D880" s="299" t="s">
        <v>371</v>
      </c>
      <c r="E880" s="522">
        <v>13.43</v>
      </c>
      <c r="F880" s="522"/>
      <c r="G880" s="333">
        <f t="shared" si="27"/>
        <v>-435.27000000001567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294</v>
      </c>
      <c r="B881" s="330">
        <v>13</v>
      </c>
      <c r="C881" s="298">
        <v>46149</v>
      </c>
      <c r="D881" s="299" t="s">
        <v>182</v>
      </c>
      <c r="E881" s="522">
        <v>122.18</v>
      </c>
      <c r="F881" s="522"/>
      <c r="G881" s="333">
        <f t="shared" si="27"/>
        <v>-421.84000000001566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335</v>
      </c>
      <c r="B882" s="330" t="s">
        <v>335</v>
      </c>
      <c r="C882" s="298">
        <v>46149</v>
      </c>
      <c r="D882" s="299" t="s">
        <v>447</v>
      </c>
      <c r="E882" s="522">
        <v>43.62</v>
      </c>
      <c r="F882" s="522"/>
      <c r="G882" s="333">
        <f t="shared" si="27"/>
        <v>-299.66000000001566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294</v>
      </c>
      <c r="B883" s="330">
        <v>9</v>
      </c>
      <c r="C883" s="298">
        <v>46149</v>
      </c>
      <c r="D883" s="299" t="s">
        <v>58</v>
      </c>
      <c r="E883" s="522">
        <v>1231.68</v>
      </c>
      <c r="F883" s="522"/>
      <c r="G883" s="333">
        <f t="shared" si="27"/>
        <v>-256.04000000001565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3</v>
      </c>
      <c r="C884" s="298">
        <v>46149</v>
      </c>
      <c r="D884" s="299" t="s">
        <v>309</v>
      </c>
      <c r="E884" s="522">
        <v>4.49</v>
      </c>
      <c r="F884" s="522"/>
      <c r="G884" s="333">
        <f t="shared" si="27"/>
        <v>975.63999999998441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5</v>
      </c>
      <c r="C885" s="298">
        <v>46149</v>
      </c>
      <c r="D885" s="299" t="s">
        <v>846</v>
      </c>
      <c r="E885" s="522">
        <v>19.2</v>
      </c>
      <c r="F885" s="522"/>
      <c r="G885" s="333">
        <f t="shared" si="27"/>
        <v>980.12999999998442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8</v>
      </c>
      <c r="C886" s="298">
        <v>46149</v>
      </c>
      <c r="D886" s="299" t="s">
        <v>846</v>
      </c>
      <c r="E886" s="522">
        <v>35</v>
      </c>
      <c r="F886" s="522"/>
      <c r="G886" s="333">
        <f t="shared" si="27"/>
        <v>999.32999999998447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8</v>
      </c>
      <c r="C887" s="298">
        <v>46149</v>
      </c>
      <c r="D887" s="299" t="s">
        <v>319</v>
      </c>
      <c r="E887" s="522">
        <v>15.93</v>
      </c>
      <c r="F887" s="522"/>
      <c r="G887" s="333">
        <f t="shared" si="27"/>
        <v>1034.3299999999845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2</v>
      </c>
      <c r="C888" s="298">
        <v>46149</v>
      </c>
      <c r="D888" s="299" t="s">
        <v>296</v>
      </c>
      <c r="E888" s="522">
        <v>11.18</v>
      </c>
      <c r="F888" s="522"/>
      <c r="G888" s="333">
        <f t="shared" si="27"/>
        <v>1050.2599999999845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2</v>
      </c>
      <c r="C889" s="298">
        <v>46149</v>
      </c>
      <c r="D889" s="299" t="s">
        <v>301</v>
      </c>
      <c r="E889" s="522">
        <v>16.05</v>
      </c>
      <c r="F889" s="522"/>
      <c r="G889" s="333">
        <f t="shared" ref="G889:G928" si="28">G890-E889+F889</f>
        <v>1061.4399999999846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5</v>
      </c>
      <c r="C890" s="298">
        <v>46148</v>
      </c>
      <c r="D890" s="299" t="s">
        <v>340</v>
      </c>
      <c r="E890" s="522">
        <v>47.93</v>
      </c>
      <c r="F890" s="522"/>
      <c r="G890" s="333">
        <f t="shared" si="28"/>
        <v>1077.4899999999845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294</v>
      </c>
      <c r="B891" s="330">
        <v>14</v>
      </c>
      <c r="C891" s="298">
        <v>46148</v>
      </c>
      <c r="D891" s="299" t="s">
        <v>366</v>
      </c>
      <c r="E891" s="522">
        <v>66.67</v>
      </c>
      <c r="F891" s="522"/>
      <c r="G891" s="333">
        <f t="shared" si="28"/>
        <v>1125.4199999999846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8</v>
      </c>
      <c r="C892" s="298">
        <v>46148</v>
      </c>
      <c r="D892" s="299" t="s">
        <v>319</v>
      </c>
      <c r="E892" s="522">
        <v>19.14</v>
      </c>
      <c r="F892" s="522"/>
      <c r="G892" s="333">
        <f t="shared" si="28"/>
        <v>1192.0899999999847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4</v>
      </c>
      <c r="C893" s="298">
        <v>46148</v>
      </c>
      <c r="D893" s="299" t="s">
        <v>310</v>
      </c>
      <c r="E893" s="522">
        <v>103.69</v>
      </c>
      <c r="F893" s="522"/>
      <c r="G893" s="333">
        <f t="shared" si="28"/>
        <v>1211.2299999999848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287</v>
      </c>
      <c r="B894" s="330" t="s">
        <v>287</v>
      </c>
      <c r="C894" s="298">
        <v>46148</v>
      </c>
      <c r="D894" s="299" t="s">
        <v>843</v>
      </c>
      <c r="E894" s="522">
        <v>513.29999999999995</v>
      </c>
      <c r="F894" s="522">
        <v>513.29999999999995</v>
      </c>
      <c r="G894" s="333">
        <f t="shared" si="28"/>
        <v>1314.9199999999848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6</v>
      </c>
      <c r="C895" s="298">
        <v>46148</v>
      </c>
      <c r="D895" s="299" t="s">
        <v>300</v>
      </c>
      <c r="E895" s="522">
        <v>41.52</v>
      </c>
      <c r="F895" s="522"/>
      <c r="G895" s="333">
        <f t="shared" si="28"/>
        <v>1314.9199999999848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287</v>
      </c>
      <c r="B896" s="330" t="s">
        <v>287</v>
      </c>
      <c r="C896" s="298">
        <v>46148</v>
      </c>
      <c r="D896" s="299" t="s">
        <v>844</v>
      </c>
      <c r="E896" s="522">
        <v>500.5</v>
      </c>
      <c r="F896" s="522">
        <v>500.5</v>
      </c>
      <c r="G896" s="333">
        <f t="shared" si="28"/>
        <v>1356.4399999999848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287</v>
      </c>
      <c r="B897" s="330" t="s">
        <v>287</v>
      </c>
      <c r="C897" s="298">
        <v>46148</v>
      </c>
      <c r="D897" s="299" t="s">
        <v>845</v>
      </c>
      <c r="E897" s="522">
        <v>457.94</v>
      </c>
      <c r="F897" s="522">
        <v>457.94</v>
      </c>
      <c r="G897" s="333">
        <f t="shared" si="28"/>
        <v>1356.4399999999848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1</v>
      </c>
      <c r="C898" s="298">
        <v>46148</v>
      </c>
      <c r="D898" s="299" t="s">
        <v>306</v>
      </c>
      <c r="E898" s="522">
        <v>23.48</v>
      </c>
      <c r="F898" s="522"/>
      <c r="G898" s="333">
        <f t="shared" si="28"/>
        <v>1356.4399999999848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2</v>
      </c>
      <c r="C899" s="298">
        <v>46147</v>
      </c>
      <c r="D899" s="299" t="s">
        <v>384</v>
      </c>
      <c r="E899" s="522">
        <v>59.03</v>
      </c>
      <c r="F899" s="522"/>
      <c r="G899" s="333">
        <f t="shared" si="28"/>
        <v>1379.9199999999848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2</v>
      </c>
      <c r="C900" s="298">
        <v>46147</v>
      </c>
      <c r="D900" s="299" t="s">
        <v>334</v>
      </c>
      <c r="E900" s="522">
        <v>11.06</v>
      </c>
      <c r="F900" s="522"/>
      <c r="G900" s="333">
        <f t="shared" si="28"/>
        <v>1438.9499999999848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2</v>
      </c>
      <c r="C901" s="298">
        <v>46147</v>
      </c>
      <c r="D901" s="299" t="s">
        <v>296</v>
      </c>
      <c r="E901" s="522">
        <v>8.7200000000000006</v>
      </c>
      <c r="F901" s="522"/>
      <c r="G901" s="333">
        <f t="shared" si="28"/>
        <v>1450.0099999999848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4</v>
      </c>
      <c r="C902" s="298">
        <v>46147</v>
      </c>
      <c r="D902" s="299" t="s">
        <v>296</v>
      </c>
      <c r="E902" s="522">
        <v>42.88</v>
      </c>
      <c r="F902" s="522"/>
      <c r="G902" s="333">
        <f t="shared" si="28"/>
        <v>1458.7299999999848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6</v>
      </c>
      <c r="C903" s="298">
        <v>46147</v>
      </c>
      <c r="D903" s="299" t="s">
        <v>300</v>
      </c>
      <c r="E903" s="522">
        <v>17.03</v>
      </c>
      <c r="F903" s="522"/>
      <c r="G903" s="333">
        <f t="shared" si="28"/>
        <v>1501.6099999999849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294</v>
      </c>
      <c r="B904" s="330">
        <v>22</v>
      </c>
      <c r="C904" s="298">
        <v>46146</v>
      </c>
      <c r="D904" s="299" t="s">
        <v>835</v>
      </c>
      <c r="E904" s="522">
        <v>13.83</v>
      </c>
      <c r="F904" s="522"/>
      <c r="G904" s="333">
        <f t="shared" si="28"/>
        <v>1518.6399999999849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5</v>
      </c>
      <c r="C905" s="298">
        <v>46146</v>
      </c>
      <c r="D905" s="299" t="s">
        <v>340</v>
      </c>
      <c r="E905" s="522">
        <v>47.93</v>
      </c>
      <c r="F905" s="522"/>
      <c r="G905" s="333">
        <f t="shared" si="28"/>
        <v>1532.4699999999848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2</v>
      </c>
      <c r="C906" s="298">
        <v>46146</v>
      </c>
      <c r="D906" s="299" t="s">
        <v>334</v>
      </c>
      <c r="E906" s="522">
        <v>11.06</v>
      </c>
      <c r="F906" s="522"/>
      <c r="G906" s="333">
        <f t="shared" si="28"/>
        <v>1580.3999999999849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294</v>
      </c>
      <c r="B907" s="330">
        <v>14</v>
      </c>
      <c r="C907" s="298">
        <v>46146</v>
      </c>
      <c r="D907" s="299" t="s">
        <v>367</v>
      </c>
      <c r="E907" s="522">
        <v>70.25</v>
      </c>
      <c r="F907" s="522"/>
      <c r="G907" s="333">
        <f t="shared" si="28"/>
        <v>1591.4599999999848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284</v>
      </c>
      <c r="B908" s="330">
        <v>36</v>
      </c>
      <c r="C908" s="298">
        <v>46146</v>
      </c>
      <c r="D908" s="299" t="s">
        <v>374</v>
      </c>
      <c r="E908" s="522">
        <v>50</v>
      </c>
      <c r="F908" s="522"/>
      <c r="G908" s="333">
        <f t="shared" si="28"/>
        <v>1661.7099999999848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294</v>
      </c>
      <c r="B909" s="330">
        <v>17</v>
      </c>
      <c r="C909" s="298">
        <v>46146</v>
      </c>
      <c r="D909" s="299" t="s">
        <v>370</v>
      </c>
      <c r="E909" s="522">
        <v>99</v>
      </c>
      <c r="F909" s="522"/>
      <c r="G909" s="333">
        <f t="shared" si="28"/>
        <v>1711.7099999999848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5</v>
      </c>
      <c r="C910" s="298">
        <v>46145</v>
      </c>
      <c r="D910" s="299" t="s">
        <v>834</v>
      </c>
      <c r="E910" s="522">
        <v>49.13</v>
      </c>
      <c r="F910" s="522"/>
      <c r="G910" s="333">
        <f t="shared" si="28"/>
        <v>1810.7099999999848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1</v>
      </c>
      <c r="C911" s="298">
        <v>46145</v>
      </c>
      <c r="D911" s="299" t="s">
        <v>831</v>
      </c>
      <c r="E911" s="522">
        <v>50</v>
      </c>
      <c r="F911" s="522"/>
      <c r="G911" s="333">
        <f t="shared" si="28"/>
        <v>1859.8399999999849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1</v>
      </c>
      <c r="C912" s="298">
        <v>46145</v>
      </c>
      <c r="D912" s="299" t="s">
        <v>311</v>
      </c>
      <c r="E912" s="522">
        <v>91.98</v>
      </c>
      <c r="F912" s="522"/>
      <c r="G912" s="333">
        <f t="shared" si="28"/>
        <v>1909.8399999999849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6</v>
      </c>
      <c r="C913" s="298">
        <v>46145</v>
      </c>
      <c r="D913" s="299" t="s">
        <v>832</v>
      </c>
      <c r="E913" s="522">
        <v>24.68</v>
      </c>
      <c r="F913" s="522"/>
      <c r="G913" s="333">
        <f t="shared" si="28"/>
        <v>2001.8199999999849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2</v>
      </c>
      <c r="C914" s="298">
        <v>46145</v>
      </c>
      <c r="D914" s="299" t="s">
        <v>358</v>
      </c>
      <c r="E914" s="522">
        <v>2.4900000000000002</v>
      </c>
      <c r="F914" s="522"/>
      <c r="G914" s="333">
        <f t="shared" si="28"/>
        <v>2026.499999999985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294</v>
      </c>
      <c r="B915" s="330">
        <v>22</v>
      </c>
      <c r="C915" s="298">
        <v>46145</v>
      </c>
      <c r="D915" s="299" t="s">
        <v>861</v>
      </c>
      <c r="E915" s="522">
        <v>12.77</v>
      </c>
      <c r="F915" s="522"/>
      <c r="G915" s="333">
        <f t="shared" si="28"/>
        <v>2028.989999999985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2</v>
      </c>
      <c r="C916" s="298">
        <v>46145</v>
      </c>
      <c r="D916" s="299" t="s">
        <v>458</v>
      </c>
      <c r="E916" s="522">
        <v>192.97</v>
      </c>
      <c r="F916" s="522"/>
      <c r="G916" s="333">
        <f t="shared" si="28"/>
        <v>2041.759999999985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3</v>
      </c>
      <c r="C917" s="298">
        <v>46145</v>
      </c>
      <c r="D917" s="299" t="s">
        <v>348</v>
      </c>
      <c r="E917" s="522">
        <v>9.35</v>
      </c>
      <c r="F917" s="522"/>
      <c r="G917" s="333">
        <f t="shared" si="28"/>
        <v>2234.729999999985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4</v>
      </c>
      <c r="C918" s="298">
        <v>46144</v>
      </c>
      <c r="D918" s="299" t="s">
        <v>310</v>
      </c>
      <c r="E918" s="522">
        <v>57.69</v>
      </c>
      <c r="F918" s="522"/>
      <c r="G918" s="333">
        <f t="shared" si="28"/>
        <v>2244.0799999999849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8</v>
      </c>
      <c r="C919" s="298">
        <v>46144</v>
      </c>
      <c r="D919" s="299" t="s">
        <v>310</v>
      </c>
      <c r="E919" s="522">
        <v>6.37</v>
      </c>
      <c r="F919" s="522"/>
      <c r="G919" s="333">
        <f t="shared" si="28"/>
        <v>2301.769999999985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294</v>
      </c>
      <c r="B920" s="330">
        <v>22</v>
      </c>
      <c r="C920" s="298">
        <v>46144</v>
      </c>
      <c r="D920" s="299" t="s">
        <v>375</v>
      </c>
      <c r="E920" s="522">
        <v>6.37</v>
      </c>
      <c r="F920" s="522"/>
      <c r="G920" s="333">
        <f t="shared" si="28"/>
        <v>2308.1399999999849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6</v>
      </c>
      <c r="C921" s="298">
        <v>46144</v>
      </c>
      <c r="D921" s="299" t="s">
        <v>300</v>
      </c>
      <c r="E921" s="522">
        <v>41.51</v>
      </c>
      <c r="F921" s="522"/>
      <c r="G921" s="333">
        <f t="shared" si="28"/>
        <v>2314.5099999999848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7</v>
      </c>
      <c r="C922" s="298">
        <v>46144</v>
      </c>
      <c r="D922" s="299" t="s">
        <v>833</v>
      </c>
      <c r="E922" s="522">
        <v>74.53</v>
      </c>
      <c r="F922" s="522"/>
      <c r="G922" s="333">
        <f t="shared" si="28"/>
        <v>2356.019999999985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1</v>
      </c>
      <c r="C923" s="298">
        <v>46144</v>
      </c>
      <c r="D923" s="299" t="s">
        <v>306</v>
      </c>
      <c r="E923" s="522">
        <v>72.73</v>
      </c>
      <c r="F923" s="522"/>
      <c r="G923" s="333">
        <f t="shared" si="28"/>
        <v>2430.5499999999852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3</v>
      </c>
      <c r="C924" s="298">
        <v>46144</v>
      </c>
      <c r="D924" s="299" t="s">
        <v>348</v>
      </c>
      <c r="E924" s="522">
        <v>25</v>
      </c>
      <c r="F924" s="522"/>
      <c r="G924" s="333">
        <f t="shared" si="28"/>
        <v>2503.2799999999852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287</v>
      </c>
      <c r="B925" s="330" t="s">
        <v>287</v>
      </c>
      <c r="C925" s="298">
        <v>46144</v>
      </c>
      <c r="D925" s="299" t="s">
        <v>485</v>
      </c>
      <c r="E925" s="522">
        <v>121.4</v>
      </c>
      <c r="F925" s="522">
        <v>121.4</v>
      </c>
      <c r="G925" s="333">
        <f t="shared" si="28"/>
        <v>2528.2799999999852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3</v>
      </c>
      <c r="C926" s="298">
        <v>46144</v>
      </c>
      <c r="D926" s="299" t="s">
        <v>348</v>
      </c>
      <c r="E926" s="522">
        <v>9.73</v>
      </c>
      <c r="F926" s="522"/>
      <c r="G926" s="333">
        <f t="shared" si="28"/>
        <v>2528.2799999999852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2</v>
      </c>
      <c r="C927" s="298">
        <v>46143</v>
      </c>
      <c r="D927" s="299" t="s">
        <v>358</v>
      </c>
      <c r="E927" s="522">
        <v>8.9700000000000006</v>
      </c>
      <c r="F927" s="522"/>
      <c r="G927" s="333">
        <f t="shared" si="28"/>
        <v>2538.0099999999852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s="540" customFormat="1" ht="12" customHeight="1" x14ac:dyDescent="0.3">
      <c r="A928" s="530" t="s">
        <v>284</v>
      </c>
      <c r="B928" s="531">
        <v>37</v>
      </c>
      <c r="C928" s="532">
        <v>46142</v>
      </c>
      <c r="D928" s="533" t="s">
        <v>285</v>
      </c>
      <c r="E928" s="534">
        <v>5616.82</v>
      </c>
      <c r="F928" s="534"/>
      <c r="G928" s="535">
        <f t="shared" si="28"/>
        <v>2546.979999999985</v>
      </c>
      <c r="H928" s="536"/>
      <c r="I928" s="537"/>
      <c r="J928" s="538"/>
      <c r="K928" s="539"/>
      <c r="L928" s="538"/>
      <c r="M928" s="539"/>
      <c r="N928" s="538"/>
      <c r="O928" s="539"/>
      <c r="P928" s="538"/>
      <c r="Q928" s="539"/>
      <c r="R928" s="538"/>
      <c r="S928" s="539"/>
      <c r="T928" s="538"/>
    </row>
    <row r="929" spans="1:20" ht="12" customHeight="1" x14ac:dyDescent="0.3">
      <c r="A929" s="329" t="s">
        <v>286</v>
      </c>
      <c r="B929" s="330">
        <v>25</v>
      </c>
      <c r="C929" s="298">
        <v>46142</v>
      </c>
      <c r="D929" s="298" t="s">
        <v>204</v>
      </c>
      <c r="E929" s="331">
        <v>350</v>
      </c>
      <c r="F929" s="331"/>
      <c r="G929" s="333">
        <f t="shared" ref="G929:G930" si="29">G930-E929+F929</f>
        <v>8163.7999999999847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286</v>
      </c>
      <c r="B930" s="330">
        <v>26</v>
      </c>
      <c r="C930" s="298">
        <v>46142</v>
      </c>
      <c r="D930" s="298" t="s">
        <v>205</v>
      </c>
      <c r="E930" s="331">
        <v>320</v>
      </c>
      <c r="F930" s="331"/>
      <c r="G930" s="333">
        <f t="shared" si="29"/>
        <v>8513.7999999999847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286</v>
      </c>
      <c r="B931" s="330">
        <v>27</v>
      </c>
      <c r="C931" s="298">
        <v>46142</v>
      </c>
      <c r="D931" s="298" t="s">
        <v>206</v>
      </c>
      <c r="E931" s="331">
        <v>25</v>
      </c>
      <c r="F931" s="331"/>
      <c r="G931" s="333">
        <f t="shared" ref="G931:G1182" si="30">G932-E931+F931</f>
        <v>8833.7999999999847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286</v>
      </c>
      <c r="B932" s="330">
        <v>28</v>
      </c>
      <c r="C932" s="298">
        <v>46142</v>
      </c>
      <c r="D932" s="298" t="s">
        <v>207</v>
      </c>
      <c r="E932" s="331">
        <v>25</v>
      </c>
      <c r="F932" s="331"/>
      <c r="G932" s="333">
        <f t="shared" si="30"/>
        <v>8858.7999999999847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286</v>
      </c>
      <c r="B933" s="330">
        <v>29</v>
      </c>
      <c r="C933" s="298">
        <v>46142</v>
      </c>
      <c r="D933" s="298" t="s">
        <v>208</v>
      </c>
      <c r="E933" s="331">
        <v>45</v>
      </c>
      <c r="F933" s="331"/>
      <c r="G933" s="333">
        <f t="shared" si="30"/>
        <v>8883.7999999999847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286</v>
      </c>
      <c r="B934" s="330">
        <v>30</v>
      </c>
      <c r="C934" s="298">
        <v>46142</v>
      </c>
      <c r="D934" s="298" t="s">
        <v>209</v>
      </c>
      <c r="E934" s="331">
        <v>400</v>
      </c>
      <c r="F934" s="331"/>
      <c r="G934" s="333">
        <f t="shared" si="30"/>
        <v>8928.7999999999847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286</v>
      </c>
      <c r="B935" s="330">
        <v>31</v>
      </c>
      <c r="C935" s="298">
        <v>46142</v>
      </c>
      <c r="D935" s="298" t="s">
        <v>210</v>
      </c>
      <c r="E935" s="331">
        <v>375</v>
      </c>
      <c r="F935" s="331"/>
      <c r="G935" s="333">
        <f t="shared" si="30"/>
        <v>9328.7999999999847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286</v>
      </c>
      <c r="B936" s="330">
        <v>32</v>
      </c>
      <c r="C936" s="298">
        <v>46142</v>
      </c>
      <c r="D936" s="298" t="s">
        <v>211</v>
      </c>
      <c r="E936" s="331">
        <v>100</v>
      </c>
      <c r="F936" s="331"/>
      <c r="G936" s="333">
        <f t="shared" si="30"/>
        <v>9703.7999999999847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286</v>
      </c>
      <c r="B937" s="330">
        <v>33</v>
      </c>
      <c r="C937" s="298">
        <v>46142</v>
      </c>
      <c r="D937" s="298" t="s">
        <v>212</v>
      </c>
      <c r="E937" s="331">
        <v>85</v>
      </c>
      <c r="F937" s="331"/>
      <c r="G937" s="333">
        <f t="shared" si="30"/>
        <v>9803.7999999999847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286</v>
      </c>
      <c r="B938" s="330">
        <v>34</v>
      </c>
      <c r="C938" s="298">
        <v>46142</v>
      </c>
      <c r="D938" s="298" t="s">
        <v>213</v>
      </c>
      <c r="E938" s="331">
        <v>230</v>
      </c>
      <c r="F938" s="331"/>
      <c r="G938" s="333">
        <f t="shared" si="30"/>
        <v>9888.7999999999847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286</v>
      </c>
      <c r="B939" s="330">
        <v>35</v>
      </c>
      <c r="C939" s="298">
        <v>46142</v>
      </c>
      <c r="D939" s="298" t="s">
        <v>214</v>
      </c>
      <c r="E939" s="331">
        <v>45</v>
      </c>
      <c r="F939" s="331"/>
      <c r="G939" s="333">
        <f t="shared" si="30"/>
        <v>10118.799999999985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287</v>
      </c>
      <c r="B940" s="330" t="s">
        <v>287</v>
      </c>
      <c r="C940" s="298">
        <v>46142</v>
      </c>
      <c r="D940" s="299" t="s">
        <v>288</v>
      </c>
      <c r="E940" s="331">
        <v>185.64</v>
      </c>
      <c r="F940" s="331">
        <v>185.64</v>
      </c>
      <c r="G940" s="333">
        <f t="shared" si="30"/>
        <v>10163.799999999985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6</v>
      </c>
      <c r="C941" s="298">
        <v>46142</v>
      </c>
      <c r="D941" s="299" t="s">
        <v>290</v>
      </c>
      <c r="E941" s="331">
        <v>30</v>
      </c>
      <c r="F941" s="331"/>
      <c r="G941" s="333">
        <f t="shared" si="30"/>
        <v>10163.799999999985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291</v>
      </c>
      <c r="B942" s="330">
        <v>39</v>
      </c>
      <c r="C942" s="298">
        <v>46142</v>
      </c>
      <c r="D942" s="299" t="s">
        <v>292</v>
      </c>
      <c r="E942" s="331"/>
      <c r="F942" s="331">
        <v>2763.78</v>
      </c>
      <c r="G942" s="333">
        <f t="shared" si="30"/>
        <v>10193.799999999985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291</v>
      </c>
      <c r="B943" s="330">
        <v>38</v>
      </c>
      <c r="C943" s="298">
        <v>46142</v>
      </c>
      <c r="D943" s="299" t="s">
        <v>293</v>
      </c>
      <c r="E943" s="331"/>
      <c r="F943" s="331">
        <v>4597.82</v>
      </c>
      <c r="G943" s="333">
        <f t="shared" si="30"/>
        <v>7430.019999999985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294</v>
      </c>
      <c r="B944" s="330">
        <v>42</v>
      </c>
      <c r="C944" s="298">
        <v>46142</v>
      </c>
      <c r="D944" s="299" t="s">
        <v>200</v>
      </c>
      <c r="E944" s="331">
        <v>50.92</v>
      </c>
      <c r="F944" s="331"/>
      <c r="G944" s="333">
        <f t="shared" si="30"/>
        <v>2832.1999999999853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294</v>
      </c>
      <c r="B945" s="330">
        <v>43</v>
      </c>
      <c r="C945" s="298">
        <v>46142</v>
      </c>
      <c r="D945" s="299" t="s">
        <v>201</v>
      </c>
      <c r="E945" s="331">
        <v>50.92</v>
      </c>
      <c r="F945" s="331"/>
      <c r="G945" s="333">
        <f t="shared" si="30"/>
        <v>2883.1199999999853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4</v>
      </c>
      <c r="C946" s="298">
        <v>46142</v>
      </c>
      <c r="D946" s="299" t="s">
        <v>295</v>
      </c>
      <c r="E946" s="331">
        <v>35.799999999999997</v>
      </c>
      <c r="F946" s="331"/>
      <c r="G946" s="333">
        <f t="shared" si="30"/>
        <v>2934.0399999999854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294</v>
      </c>
      <c r="B947" s="330">
        <v>10</v>
      </c>
      <c r="C947" s="298">
        <v>46142</v>
      </c>
      <c r="D947" s="299" t="s">
        <v>176</v>
      </c>
      <c r="E947" s="331">
        <v>17.899999999999999</v>
      </c>
      <c r="F947" s="331"/>
      <c r="G947" s="333">
        <f t="shared" si="30"/>
        <v>2969.8399999999856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2</v>
      </c>
      <c r="C948" s="298">
        <v>46142</v>
      </c>
      <c r="D948" s="299" t="s">
        <v>296</v>
      </c>
      <c r="E948" s="331">
        <v>8.7200000000000006</v>
      </c>
      <c r="F948" s="331"/>
      <c r="G948" s="333">
        <f t="shared" si="30"/>
        <v>2987.7399999999857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2</v>
      </c>
      <c r="C949" s="298">
        <v>46142</v>
      </c>
      <c r="D949" s="299" t="s">
        <v>297</v>
      </c>
      <c r="E949" s="331">
        <v>100</v>
      </c>
      <c r="F949" s="331"/>
      <c r="G949" s="333">
        <f t="shared" si="30"/>
        <v>2996.4599999999855</v>
      </c>
      <c r="H949" s="334" t="s">
        <v>298</v>
      </c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5</v>
      </c>
      <c r="C950" s="298">
        <v>46142</v>
      </c>
      <c r="D950" s="299" t="s">
        <v>297</v>
      </c>
      <c r="E950" s="331">
        <v>100</v>
      </c>
      <c r="F950" s="331"/>
      <c r="G950" s="333">
        <f t="shared" si="30"/>
        <v>3096.4599999999855</v>
      </c>
      <c r="H950" s="334" t="s">
        <v>298</v>
      </c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6</v>
      </c>
      <c r="C951" s="298">
        <v>46142</v>
      </c>
      <c r="D951" s="299" t="s">
        <v>297</v>
      </c>
      <c r="E951" s="331">
        <v>100</v>
      </c>
      <c r="F951" s="331"/>
      <c r="G951" s="333">
        <f t="shared" si="30"/>
        <v>3196.4599999999855</v>
      </c>
      <c r="H951" s="334" t="s">
        <v>298</v>
      </c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8</v>
      </c>
      <c r="C952" s="298">
        <v>46142</v>
      </c>
      <c r="D952" s="299" t="s">
        <v>297</v>
      </c>
      <c r="E952" s="331">
        <v>100</v>
      </c>
      <c r="F952" s="331"/>
      <c r="G952" s="333">
        <f t="shared" si="30"/>
        <v>3296.4599999999855</v>
      </c>
      <c r="H952" s="334" t="s">
        <v>298</v>
      </c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291</v>
      </c>
      <c r="B953" s="330">
        <v>41</v>
      </c>
      <c r="C953" s="298">
        <v>46142</v>
      </c>
      <c r="D953" s="299" t="s">
        <v>299</v>
      </c>
      <c r="E953" s="331"/>
      <c r="F953" s="331">
        <v>250</v>
      </c>
      <c r="G953" s="333">
        <f t="shared" si="30"/>
        <v>3396.4599999999855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6</v>
      </c>
      <c r="C954" s="298">
        <v>46142</v>
      </c>
      <c r="D954" s="299" t="s">
        <v>300</v>
      </c>
      <c r="E954" s="331">
        <v>42.44</v>
      </c>
      <c r="F954" s="331"/>
      <c r="G954" s="333">
        <f t="shared" si="30"/>
        <v>3146.4599999999855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6</v>
      </c>
      <c r="C955" s="298">
        <v>46142</v>
      </c>
      <c r="D955" s="299" t="s">
        <v>300</v>
      </c>
      <c r="E955" s="331">
        <v>24.05</v>
      </c>
      <c r="F955" s="331"/>
      <c r="G955" s="333">
        <f t="shared" si="30"/>
        <v>3188.8999999999855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2</v>
      </c>
      <c r="C956" s="298">
        <v>46141</v>
      </c>
      <c r="D956" s="299" t="s">
        <v>301</v>
      </c>
      <c r="E956" s="331">
        <v>31.8</v>
      </c>
      <c r="F956" s="331"/>
      <c r="G956" s="333">
        <f t="shared" si="30"/>
        <v>3212.9499999999857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6</v>
      </c>
      <c r="C957" s="298">
        <v>46141</v>
      </c>
      <c r="D957" s="299" t="s">
        <v>302</v>
      </c>
      <c r="E957" s="331">
        <v>100</v>
      </c>
      <c r="F957" s="331"/>
      <c r="G957" s="333">
        <f t="shared" si="30"/>
        <v>3244.7499999999859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6</v>
      </c>
      <c r="C958" s="298">
        <v>46141</v>
      </c>
      <c r="D958" s="299" t="s">
        <v>303</v>
      </c>
      <c r="E958" s="331">
        <v>75</v>
      </c>
      <c r="F958" s="331"/>
      <c r="G958" s="333">
        <f t="shared" si="30"/>
        <v>3344.7499999999859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1</v>
      </c>
      <c r="C959" s="298">
        <v>46141</v>
      </c>
      <c r="D959" s="299" t="s">
        <v>304</v>
      </c>
      <c r="E959" s="331">
        <v>52.5</v>
      </c>
      <c r="F959" s="331"/>
      <c r="G959" s="333">
        <f t="shared" si="30"/>
        <v>3419.7499999999859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6</v>
      </c>
      <c r="C960" s="298">
        <v>46141</v>
      </c>
      <c r="D960" s="299" t="s">
        <v>305</v>
      </c>
      <c r="E960" s="331">
        <v>-256</v>
      </c>
      <c r="F960" s="331"/>
      <c r="G960" s="333">
        <f t="shared" si="30"/>
        <v>3472.2499999999859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6</v>
      </c>
      <c r="C961" s="298">
        <v>46140</v>
      </c>
      <c r="D961" s="299" t="s">
        <v>300</v>
      </c>
      <c r="E961" s="331">
        <v>20.38</v>
      </c>
      <c r="F961" s="331"/>
      <c r="G961" s="333">
        <f t="shared" si="30"/>
        <v>3216.2499999999859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2</v>
      </c>
      <c r="C962" s="298">
        <v>46140</v>
      </c>
      <c r="D962" s="299" t="s">
        <v>296</v>
      </c>
      <c r="E962" s="331">
        <v>15.41</v>
      </c>
      <c r="F962" s="331"/>
      <c r="G962" s="333">
        <f t="shared" si="30"/>
        <v>3236.629999999986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4</v>
      </c>
      <c r="C963" s="298">
        <v>46140</v>
      </c>
      <c r="D963" s="299" t="s">
        <v>296</v>
      </c>
      <c r="E963" s="331">
        <v>33.840000000000003</v>
      </c>
      <c r="F963" s="331"/>
      <c r="G963" s="333">
        <f t="shared" si="30"/>
        <v>3252.0399999999859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1</v>
      </c>
      <c r="C964" s="298">
        <v>46140</v>
      </c>
      <c r="D964" s="299" t="s">
        <v>306</v>
      </c>
      <c r="E964" s="331">
        <v>5.3</v>
      </c>
      <c r="F964" s="331"/>
      <c r="G964" s="333">
        <f t="shared" si="30"/>
        <v>3285.879999999986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5</v>
      </c>
      <c r="C965" s="298">
        <v>46140</v>
      </c>
      <c r="D965" s="299" t="s">
        <v>307</v>
      </c>
      <c r="E965" s="331">
        <v>500</v>
      </c>
      <c r="F965" s="331"/>
      <c r="G965" s="333">
        <f t="shared" si="30"/>
        <v>3291.1799999999862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8</v>
      </c>
      <c r="C966" s="298">
        <v>46140</v>
      </c>
      <c r="D966" s="299" t="s">
        <v>308</v>
      </c>
      <c r="E966" s="331">
        <v>47.99</v>
      </c>
      <c r="F966" s="331"/>
      <c r="G966" s="333">
        <f t="shared" si="30"/>
        <v>3791.1799999999862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3</v>
      </c>
      <c r="C967" s="298">
        <v>46139</v>
      </c>
      <c r="D967" s="299" t="s">
        <v>309</v>
      </c>
      <c r="E967" s="331">
        <v>13.11</v>
      </c>
      <c r="F967" s="331"/>
      <c r="G967" s="333">
        <f t="shared" si="30"/>
        <v>3839.169999999986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4</v>
      </c>
      <c r="C968" s="298">
        <v>46139</v>
      </c>
      <c r="D968" s="299" t="s">
        <v>310</v>
      </c>
      <c r="E968" s="331">
        <v>30.54</v>
      </c>
      <c r="F968" s="331"/>
      <c r="G968" s="333">
        <f t="shared" si="30"/>
        <v>3852.2799999999861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1</v>
      </c>
      <c r="C969" s="298">
        <v>46139</v>
      </c>
      <c r="D969" s="299" t="s">
        <v>311</v>
      </c>
      <c r="E969" s="331">
        <v>163.01</v>
      </c>
      <c r="F969" s="331"/>
      <c r="G969" s="333">
        <f t="shared" si="30"/>
        <v>3882.8199999999861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6</v>
      </c>
      <c r="C970" s="298">
        <v>46139</v>
      </c>
      <c r="D970" s="299" t="s">
        <v>312</v>
      </c>
      <c r="E970" s="331">
        <v>54.97</v>
      </c>
      <c r="F970" s="331"/>
      <c r="G970" s="333">
        <f t="shared" si="30"/>
        <v>4045.8299999999858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1</v>
      </c>
      <c r="C971" s="298">
        <v>46139</v>
      </c>
      <c r="D971" s="299" t="s">
        <v>306</v>
      </c>
      <c r="E971" s="331">
        <v>51.28</v>
      </c>
      <c r="F971" s="331"/>
      <c r="G971" s="333">
        <f t="shared" si="30"/>
        <v>4100.7999999999856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6</v>
      </c>
      <c r="C972" s="298">
        <v>46138</v>
      </c>
      <c r="D972" s="299" t="s">
        <v>312</v>
      </c>
      <c r="E972" s="331">
        <v>38.979999999999997</v>
      </c>
      <c r="F972" s="331"/>
      <c r="G972" s="333">
        <f t="shared" si="30"/>
        <v>4152.0799999999854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2</v>
      </c>
      <c r="C973" s="298">
        <v>46138</v>
      </c>
      <c r="D973" s="299" t="s">
        <v>313</v>
      </c>
      <c r="E973" s="331">
        <v>39.83</v>
      </c>
      <c r="F973" s="331"/>
      <c r="G973" s="333">
        <f t="shared" si="30"/>
        <v>4191.0599999999849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8</v>
      </c>
      <c r="C974" s="298">
        <v>46138</v>
      </c>
      <c r="D974" s="299" t="s">
        <v>313</v>
      </c>
      <c r="E974" s="331">
        <v>51.24</v>
      </c>
      <c r="F974" s="331"/>
      <c r="G974" s="333">
        <f t="shared" si="30"/>
        <v>4230.8899999999849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294</v>
      </c>
      <c r="B975" s="330">
        <v>12</v>
      </c>
      <c r="C975" s="298">
        <v>46137</v>
      </c>
      <c r="D975" s="299" t="s">
        <v>314</v>
      </c>
      <c r="E975" s="331">
        <v>214.74</v>
      </c>
      <c r="F975" s="331"/>
      <c r="G975" s="333">
        <f t="shared" si="30"/>
        <v>4282.1299999999846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287</v>
      </c>
      <c r="B976" s="330" t="s">
        <v>287</v>
      </c>
      <c r="C976" s="298">
        <v>46136</v>
      </c>
      <c r="D976" s="299" t="s">
        <v>315</v>
      </c>
      <c r="E976" s="331">
        <v>127.68</v>
      </c>
      <c r="F976" s="331">
        <v>127.68</v>
      </c>
      <c r="G976" s="333">
        <f t="shared" si="30"/>
        <v>4496.8699999999844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8</v>
      </c>
      <c r="C977" s="298">
        <v>46135</v>
      </c>
      <c r="D977" s="299" t="s">
        <v>863</v>
      </c>
      <c r="E977" s="331">
        <v>65</v>
      </c>
      <c r="F977" s="331"/>
      <c r="G977" s="333">
        <f t="shared" si="30"/>
        <v>4496.8699999999844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291</v>
      </c>
      <c r="B978" s="330">
        <v>40</v>
      </c>
      <c r="C978" s="298">
        <v>46134</v>
      </c>
      <c r="D978" s="299" t="s">
        <v>316</v>
      </c>
      <c r="E978" s="331"/>
      <c r="F978" s="331">
        <v>838.69</v>
      </c>
      <c r="G978" s="333">
        <f t="shared" si="30"/>
        <v>4561.8699999999844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2</v>
      </c>
      <c r="C979" s="298">
        <v>46134</v>
      </c>
      <c r="D979" s="299" t="s">
        <v>317</v>
      </c>
      <c r="E979" s="331">
        <v>17.03</v>
      </c>
      <c r="F979" s="331"/>
      <c r="G979" s="333">
        <f t="shared" si="30"/>
        <v>3723.1799999999848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6</v>
      </c>
      <c r="C980" s="298">
        <v>46134</v>
      </c>
      <c r="D980" s="299" t="s">
        <v>312</v>
      </c>
      <c r="E980" s="331">
        <v>51.94</v>
      </c>
      <c r="F980" s="331"/>
      <c r="G980" s="333">
        <f t="shared" si="30"/>
        <v>3740.209999999985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1</v>
      </c>
      <c r="C981" s="298">
        <v>46134</v>
      </c>
      <c r="D981" s="299" t="s">
        <v>306</v>
      </c>
      <c r="E981" s="331">
        <v>226.7</v>
      </c>
      <c r="F981" s="331"/>
      <c r="G981" s="333">
        <f t="shared" si="30"/>
        <v>3792.1499999999851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2</v>
      </c>
      <c r="C982" s="298">
        <v>46133</v>
      </c>
      <c r="D982" s="299" t="s">
        <v>318</v>
      </c>
      <c r="E982" s="331">
        <v>70</v>
      </c>
      <c r="F982" s="331"/>
      <c r="G982" s="333">
        <f t="shared" si="30"/>
        <v>4018.8499999999849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8</v>
      </c>
      <c r="C983" s="298">
        <v>46133</v>
      </c>
      <c r="D983" s="299" t="s">
        <v>319</v>
      </c>
      <c r="E983" s="331">
        <v>14.26</v>
      </c>
      <c r="F983" s="331"/>
      <c r="G983" s="333">
        <f t="shared" si="30"/>
        <v>4088.8499999999849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1</v>
      </c>
      <c r="C984" s="298">
        <v>46133</v>
      </c>
      <c r="D984" s="299" t="s">
        <v>320</v>
      </c>
      <c r="E984" s="331">
        <v>8.51</v>
      </c>
      <c r="F984" s="331"/>
      <c r="G984" s="333">
        <f t="shared" si="30"/>
        <v>4103.1099999999851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5</v>
      </c>
      <c r="C985" s="298">
        <v>46133</v>
      </c>
      <c r="D985" s="299" t="s">
        <v>321</v>
      </c>
      <c r="E985" s="331">
        <v>20</v>
      </c>
      <c r="F985" s="331"/>
      <c r="G985" s="333">
        <f t="shared" si="30"/>
        <v>4111.6199999999853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294</v>
      </c>
      <c r="B986" s="330">
        <v>23</v>
      </c>
      <c r="C986" s="298">
        <v>46133</v>
      </c>
      <c r="D986" s="299" t="s">
        <v>67</v>
      </c>
      <c r="E986" s="331">
        <v>650.88</v>
      </c>
      <c r="F986" s="331"/>
      <c r="G986" s="333">
        <f t="shared" si="30"/>
        <v>4131.6199999999853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6</v>
      </c>
      <c r="C987" s="298">
        <v>46133</v>
      </c>
      <c r="D987" s="299" t="s">
        <v>322</v>
      </c>
      <c r="E987" s="331">
        <v>15</v>
      </c>
      <c r="F987" s="331"/>
      <c r="G987" s="333">
        <f t="shared" si="30"/>
        <v>4782.4999999999854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5</v>
      </c>
      <c r="C988" s="298">
        <v>46133</v>
      </c>
      <c r="D988" s="299" t="s">
        <v>322</v>
      </c>
      <c r="E988" s="331">
        <v>250</v>
      </c>
      <c r="F988" s="331"/>
      <c r="G988" s="333">
        <f t="shared" si="30"/>
        <v>4797.4999999999854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294</v>
      </c>
      <c r="B989" s="330">
        <v>22</v>
      </c>
      <c r="C989" s="298">
        <v>46132</v>
      </c>
      <c r="D989" s="299" t="s">
        <v>323</v>
      </c>
      <c r="E989" s="331">
        <v>20.22</v>
      </c>
      <c r="F989" s="331"/>
      <c r="G989" s="333">
        <f t="shared" si="30"/>
        <v>5047.4999999999854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6</v>
      </c>
      <c r="C990" s="298">
        <v>46132</v>
      </c>
      <c r="D990" s="299" t="s">
        <v>403</v>
      </c>
      <c r="E990" s="331">
        <v>44</v>
      </c>
      <c r="F990" s="331"/>
      <c r="G990" s="333">
        <f t="shared" si="30"/>
        <v>5067.7199999999857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2</v>
      </c>
      <c r="C991" s="298">
        <v>46132</v>
      </c>
      <c r="D991" s="299" t="s">
        <v>324</v>
      </c>
      <c r="E991" s="331">
        <v>12.01</v>
      </c>
      <c r="F991" s="331"/>
      <c r="G991" s="333">
        <f t="shared" si="30"/>
        <v>5111.7199999999857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2</v>
      </c>
      <c r="C992" s="298">
        <v>46132</v>
      </c>
      <c r="D992" s="299" t="s">
        <v>296</v>
      </c>
      <c r="E992" s="331">
        <v>12.21</v>
      </c>
      <c r="F992" s="331"/>
      <c r="G992" s="333">
        <f t="shared" si="30"/>
        <v>5123.7299999999859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2</v>
      </c>
      <c r="C993" s="298">
        <v>46132</v>
      </c>
      <c r="D993" s="299" t="s">
        <v>325</v>
      </c>
      <c r="E993" s="331">
        <v>46.4</v>
      </c>
      <c r="F993" s="331"/>
      <c r="G993" s="333">
        <f t="shared" si="30"/>
        <v>5135.939999999986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2</v>
      </c>
      <c r="C994" s="298">
        <v>46131</v>
      </c>
      <c r="D994" s="299" t="s">
        <v>326</v>
      </c>
      <c r="E994" s="331">
        <v>31.7</v>
      </c>
      <c r="F994" s="331"/>
      <c r="G994" s="333">
        <f t="shared" si="30"/>
        <v>5182.3399999999856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8</v>
      </c>
      <c r="C995" s="298">
        <v>46131</v>
      </c>
      <c r="D995" s="299" t="s">
        <v>327</v>
      </c>
      <c r="E995" s="331">
        <v>11.11</v>
      </c>
      <c r="F995" s="331"/>
      <c r="G995" s="333">
        <f t="shared" si="30"/>
        <v>5214.0399999999854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1</v>
      </c>
      <c r="C996" s="298">
        <v>46131</v>
      </c>
      <c r="D996" s="299" t="s">
        <v>306</v>
      </c>
      <c r="E996" s="331">
        <v>79.16</v>
      </c>
      <c r="F996" s="331"/>
      <c r="G996" s="333">
        <f t="shared" si="30"/>
        <v>5225.1499999999851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294</v>
      </c>
      <c r="B997" s="330">
        <v>22</v>
      </c>
      <c r="C997" s="298">
        <v>46131</v>
      </c>
      <c r="D997" s="299" t="s">
        <v>328</v>
      </c>
      <c r="E997" s="331">
        <v>7.46</v>
      </c>
      <c r="F997" s="331"/>
      <c r="G997" s="333">
        <f t="shared" si="30"/>
        <v>5304.3099999999849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6</v>
      </c>
      <c r="C998" s="298">
        <v>46131</v>
      </c>
      <c r="D998" s="299" t="s">
        <v>300</v>
      </c>
      <c r="E998" s="331">
        <v>13.83</v>
      </c>
      <c r="F998" s="331"/>
      <c r="G998" s="333">
        <f t="shared" si="30"/>
        <v>5311.769999999985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6</v>
      </c>
      <c r="C999" s="298">
        <v>46131</v>
      </c>
      <c r="D999" s="299" t="s">
        <v>300</v>
      </c>
      <c r="E999" s="331">
        <v>30</v>
      </c>
      <c r="F999" s="331"/>
      <c r="G999" s="333">
        <f t="shared" si="30"/>
        <v>5325.5999999999849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6</v>
      </c>
      <c r="C1000" s="298">
        <v>46131</v>
      </c>
      <c r="D1000" s="299" t="s">
        <v>300</v>
      </c>
      <c r="E1000" s="331">
        <v>15.17</v>
      </c>
      <c r="F1000" s="331"/>
      <c r="G1000" s="333">
        <f t="shared" si="30"/>
        <v>5355.5999999999849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1</v>
      </c>
      <c r="C1001" s="298">
        <v>46130</v>
      </c>
      <c r="D1001" s="299" t="s">
        <v>329</v>
      </c>
      <c r="E1001" s="331">
        <v>75.55</v>
      </c>
      <c r="F1001" s="331"/>
      <c r="G1001" s="333">
        <f t="shared" si="30"/>
        <v>5370.769999999985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2</v>
      </c>
      <c r="C1002" s="298">
        <v>46130</v>
      </c>
      <c r="D1002" s="299" t="s">
        <v>330</v>
      </c>
      <c r="E1002" s="331">
        <v>26</v>
      </c>
      <c r="F1002" s="331"/>
      <c r="G1002" s="333">
        <f t="shared" si="30"/>
        <v>5446.3199999999852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1</v>
      </c>
      <c r="C1003" s="298">
        <v>46130</v>
      </c>
      <c r="D1003" s="299" t="s">
        <v>311</v>
      </c>
      <c r="E1003" s="331">
        <v>25.28</v>
      </c>
      <c r="F1003" s="331"/>
      <c r="G1003" s="333">
        <f t="shared" si="30"/>
        <v>5472.3199999999852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3</v>
      </c>
      <c r="C1004" s="298">
        <v>46130</v>
      </c>
      <c r="D1004" s="299" t="s">
        <v>296</v>
      </c>
      <c r="E1004" s="331">
        <v>7.76</v>
      </c>
      <c r="F1004" s="331"/>
      <c r="G1004" s="333">
        <f t="shared" si="30"/>
        <v>5497.5999999999849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294</v>
      </c>
      <c r="B1005" s="330">
        <v>22</v>
      </c>
      <c r="C1005" s="298">
        <v>46130</v>
      </c>
      <c r="D1005" s="299" t="s">
        <v>401</v>
      </c>
      <c r="E1005" s="331">
        <v>13.84</v>
      </c>
      <c r="F1005" s="331"/>
      <c r="G1005" s="333">
        <f t="shared" si="30"/>
        <v>5505.3599999999851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287</v>
      </c>
      <c r="B1006" s="330" t="s">
        <v>287</v>
      </c>
      <c r="C1006" s="298">
        <v>46130</v>
      </c>
      <c r="D1006" s="299" t="s">
        <v>331</v>
      </c>
      <c r="E1006" s="331">
        <v>578.57000000000005</v>
      </c>
      <c r="F1006" s="331">
        <v>578.57000000000005</v>
      </c>
      <c r="G1006" s="333">
        <f t="shared" si="30"/>
        <v>5519.1999999999853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2</v>
      </c>
      <c r="C1007" s="298">
        <v>46129</v>
      </c>
      <c r="D1007" s="299" t="s">
        <v>324</v>
      </c>
      <c r="E1007" s="331">
        <v>12.84</v>
      </c>
      <c r="F1007" s="331"/>
      <c r="G1007" s="333">
        <f t="shared" si="30"/>
        <v>5519.1999999999853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2</v>
      </c>
      <c r="C1008" s="298">
        <v>46129</v>
      </c>
      <c r="D1008" s="299" t="s">
        <v>332</v>
      </c>
      <c r="E1008" s="331">
        <v>59.71</v>
      </c>
      <c r="F1008" s="331"/>
      <c r="G1008" s="333">
        <f t="shared" si="30"/>
        <v>5532.0399999999854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294</v>
      </c>
      <c r="B1009" s="330">
        <v>21</v>
      </c>
      <c r="C1009" s="298">
        <v>46129</v>
      </c>
      <c r="D1009" s="299" t="s">
        <v>194</v>
      </c>
      <c r="E1009" s="331">
        <v>75.599999999999994</v>
      </c>
      <c r="F1009" s="331"/>
      <c r="G1009" s="333">
        <f t="shared" si="30"/>
        <v>5591.7499999999854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294</v>
      </c>
      <c r="B1010" s="330">
        <v>43</v>
      </c>
      <c r="C1010" s="298">
        <v>46129</v>
      </c>
      <c r="D1010" s="299" t="s">
        <v>333</v>
      </c>
      <c r="E1010" s="331">
        <v>22.35</v>
      </c>
      <c r="F1010" s="331"/>
      <c r="G1010" s="333">
        <f t="shared" si="30"/>
        <v>5667.3499999999858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294</v>
      </c>
      <c r="B1011" s="330">
        <v>42</v>
      </c>
      <c r="C1011" s="298">
        <v>46129</v>
      </c>
      <c r="D1011" s="299" t="s">
        <v>333</v>
      </c>
      <c r="E1011" s="331">
        <v>37.25</v>
      </c>
      <c r="F1011" s="331"/>
      <c r="G1011" s="333">
        <f t="shared" si="30"/>
        <v>5689.6999999999862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8</v>
      </c>
      <c r="C1012" s="298">
        <v>46129</v>
      </c>
      <c r="D1012" s="299" t="s">
        <v>319</v>
      </c>
      <c r="E1012" s="331">
        <v>35.119999999999997</v>
      </c>
      <c r="F1012" s="331"/>
      <c r="G1012" s="333">
        <f t="shared" si="30"/>
        <v>5726.9499999999862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3</v>
      </c>
      <c r="C1013" s="298">
        <v>46129</v>
      </c>
      <c r="D1013" s="299" t="s">
        <v>296</v>
      </c>
      <c r="E1013" s="331">
        <v>8.7200000000000006</v>
      </c>
      <c r="F1013" s="331"/>
      <c r="G1013" s="333">
        <f t="shared" si="30"/>
        <v>5762.0699999999861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2</v>
      </c>
      <c r="C1014" s="298">
        <v>46129</v>
      </c>
      <c r="D1014" s="299" t="s">
        <v>334</v>
      </c>
      <c r="E1014" s="331">
        <v>13.21</v>
      </c>
      <c r="F1014" s="331"/>
      <c r="G1014" s="333">
        <f t="shared" si="30"/>
        <v>5770.7899999999863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294</v>
      </c>
      <c r="B1015" s="330">
        <v>17</v>
      </c>
      <c r="C1015" s="298">
        <v>46129</v>
      </c>
      <c r="D1015" s="299" t="s">
        <v>188</v>
      </c>
      <c r="E1015" s="331">
        <v>42.65</v>
      </c>
      <c r="F1015" s="331"/>
      <c r="G1015" s="333">
        <f t="shared" si="30"/>
        <v>5783.9999999999864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335</v>
      </c>
      <c r="B1016" s="330" t="s">
        <v>335</v>
      </c>
      <c r="C1016" s="298">
        <v>46129</v>
      </c>
      <c r="D1016" s="299" t="s">
        <v>336</v>
      </c>
      <c r="E1016" s="331">
        <v>130.31</v>
      </c>
      <c r="F1016" s="331"/>
      <c r="G1016" s="333">
        <f t="shared" si="30"/>
        <v>5826.649999999986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294</v>
      </c>
      <c r="B1017" s="330">
        <v>15</v>
      </c>
      <c r="C1017" s="298">
        <v>46129</v>
      </c>
      <c r="D1017" s="299" t="s">
        <v>185</v>
      </c>
      <c r="E1017" s="331">
        <v>131.22999999999999</v>
      </c>
      <c r="F1017" s="331"/>
      <c r="G1017" s="333">
        <f t="shared" si="30"/>
        <v>5956.9599999999864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6</v>
      </c>
      <c r="C1018" s="298">
        <v>46129</v>
      </c>
      <c r="D1018" s="299" t="s">
        <v>337</v>
      </c>
      <c r="E1018" s="331">
        <v>210</v>
      </c>
      <c r="F1018" s="331"/>
      <c r="G1018" s="333">
        <f t="shared" si="30"/>
        <v>6088.189999999986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294</v>
      </c>
      <c r="B1019" s="330">
        <v>23</v>
      </c>
      <c r="C1019" s="298">
        <v>46129</v>
      </c>
      <c r="D1019" s="299" t="s">
        <v>63</v>
      </c>
      <c r="E1019" s="331">
        <v>529.46</v>
      </c>
      <c r="F1019" s="331"/>
      <c r="G1019" s="333">
        <f t="shared" si="30"/>
        <v>6298.189999999986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7</v>
      </c>
      <c r="C1020" s="298">
        <v>46129</v>
      </c>
      <c r="D1020" s="299" t="s">
        <v>338</v>
      </c>
      <c r="E1020" s="331">
        <v>32.78</v>
      </c>
      <c r="F1020" s="331"/>
      <c r="G1020" s="333">
        <f t="shared" si="30"/>
        <v>6827.649999999986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4</v>
      </c>
      <c r="C1021" s="298">
        <v>46128</v>
      </c>
      <c r="D1021" s="299" t="s">
        <v>310</v>
      </c>
      <c r="E1021" s="331">
        <v>44.41</v>
      </c>
      <c r="F1021" s="331"/>
      <c r="G1021" s="333">
        <f t="shared" si="30"/>
        <v>6860.4299999999857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294</v>
      </c>
      <c r="B1022" s="330">
        <v>16</v>
      </c>
      <c r="C1022" s="298">
        <v>46128</v>
      </c>
      <c r="D1022" s="299" t="s">
        <v>339</v>
      </c>
      <c r="E1022" s="331">
        <v>15</v>
      </c>
      <c r="F1022" s="331"/>
      <c r="G1022" s="333">
        <f t="shared" si="30"/>
        <v>6904.8399999999856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2</v>
      </c>
      <c r="C1023" s="298">
        <v>46128</v>
      </c>
      <c r="D1023" s="299" t="s">
        <v>301</v>
      </c>
      <c r="E1023" s="331">
        <v>41.95</v>
      </c>
      <c r="F1023" s="331"/>
      <c r="G1023" s="333">
        <f t="shared" si="30"/>
        <v>6919.8399999999856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5</v>
      </c>
      <c r="C1024" s="298">
        <v>46128</v>
      </c>
      <c r="D1024" s="299" t="s">
        <v>340</v>
      </c>
      <c r="E1024" s="331">
        <v>21.3</v>
      </c>
      <c r="F1024" s="331"/>
      <c r="G1024" s="333">
        <f t="shared" si="30"/>
        <v>6961.7899999999854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4</v>
      </c>
      <c r="C1025" s="298">
        <v>46128</v>
      </c>
      <c r="D1025" s="299" t="s">
        <v>296</v>
      </c>
      <c r="E1025" s="331">
        <v>70.03</v>
      </c>
      <c r="F1025" s="331"/>
      <c r="G1025" s="333">
        <f t="shared" si="30"/>
        <v>6983.0899999999856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2</v>
      </c>
      <c r="C1026" s="298">
        <v>46128</v>
      </c>
      <c r="D1026" s="299" t="s">
        <v>296</v>
      </c>
      <c r="E1026" s="331">
        <v>11.48</v>
      </c>
      <c r="F1026" s="331"/>
      <c r="G1026" s="333">
        <f t="shared" si="30"/>
        <v>7053.1199999999853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6</v>
      </c>
      <c r="C1027" s="298">
        <v>46128</v>
      </c>
      <c r="D1027" s="299" t="s">
        <v>341</v>
      </c>
      <c r="E1027" s="331">
        <v>26.61</v>
      </c>
      <c r="F1027" s="331"/>
      <c r="G1027" s="333">
        <f t="shared" si="30"/>
        <v>7064.5999999999849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6</v>
      </c>
      <c r="C1028" s="298">
        <v>46128</v>
      </c>
      <c r="D1028" s="299" t="s">
        <v>342</v>
      </c>
      <c r="E1028" s="331">
        <v>42.59</v>
      </c>
      <c r="F1028" s="331"/>
      <c r="G1028" s="333">
        <f t="shared" si="30"/>
        <v>7091.2099999999846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6</v>
      </c>
      <c r="C1029" s="298">
        <v>46128</v>
      </c>
      <c r="D1029" s="299" t="s">
        <v>300</v>
      </c>
      <c r="E1029" s="331">
        <v>20.58</v>
      </c>
      <c r="F1029" s="331"/>
      <c r="G1029" s="333">
        <f t="shared" si="30"/>
        <v>7133.7999999999847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294</v>
      </c>
      <c r="B1030" s="330">
        <v>11</v>
      </c>
      <c r="C1030" s="298">
        <v>46128</v>
      </c>
      <c r="D1030" s="299" t="s">
        <v>178</v>
      </c>
      <c r="E1030" s="331">
        <v>267.91000000000003</v>
      </c>
      <c r="F1030" s="331"/>
      <c r="G1030" s="333">
        <f t="shared" si="30"/>
        <v>7154.3799999999846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291</v>
      </c>
      <c r="B1031" s="330">
        <v>41</v>
      </c>
      <c r="C1031" s="298">
        <v>46128</v>
      </c>
      <c r="D1031" s="299" t="s">
        <v>299</v>
      </c>
      <c r="E1031" s="331"/>
      <c r="F1031" s="331">
        <v>300</v>
      </c>
      <c r="G1031" s="333">
        <f t="shared" si="30"/>
        <v>7422.2899999999845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291</v>
      </c>
      <c r="B1032" s="330">
        <v>39</v>
      </c>
      <c r="C1032" s="298">
        <v>46128</v>
      </c>
      <c r="D1032" s="299" t="s">
        <v>292</v>
      </c>
      <c r="E1032" s="331"/>
      <c r="F1032" s="331">
        <v>2763.78</v>
      </c>
      <c r="G1032" s="333">
        <f t="shared" si="30"/>
        <v>7122.2899999999845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287</v>
      </c>
      <c r="B1033" s="330" t="s">
        <v>287</v>
      </c>
      <c r="C1033" s="298">
        <v>46127</v>
      </c>
      <c r="D1033" s="299" t="s">
        <v>343</v>
      </c>
      <c r="E1033" s="331">
        <v>93.71</v>
      </c>
      <c r="F1033" s="331">
        <v>93.71</v>
      </c>
      <c r="G1033" s="333">
        <f t="shared" si="30"/>
        <v>4358.5099999999848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6</v>
      </c>
      <c r="C1034" s="298">
        <v>46127</v>
      </c>
      <c r="D1034" s="299" t="s">
        <v>344</v>
      </c>
      <c r="E1034" s="331">
        <v>27</v>
      </c>
      <c r="F1034" s="331"/>
      <c r="G1034" s="333">
        <f t="shared" si="30"/>
        <v>4358.5099999999848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291</v>
      </c>
      <c r="B1035" s="330">
        <v>38</v>
      </c>
      <c r="C1035" s="298">
        <v>46127</v>
      </c>
      <c r="D1035" s="299" t="s">
        <v>293</v>
      </c>
      <c r="E1035" s="331"/>
      <c r="F1035" s="331">
        <v>4597.82</v>
      </c>
      <c r="G1035" s="333">
        <f t="shared" si="30"/>
        <v>4385.5099999999848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2</v>
      </c>
      <c r="C1036" s="298">
        <v>46127</v>
      </c>
      <c r="D1036" s="299" t="s">
        <v>296</v>
      </c>
      <c r="E1036" s="331">
        <v>14.67</v>
      </c>
      <c r="F1036" s="331"/>
      <c r="G1036" s="333">
        <f t="shared" si="30"/>
        <v>-212.31000000001481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2</v>
      </c>
      <c r="C1037" s="298">
        <v>46127</v>
      </c>
      <c r="D1037" s="299" t="s">
        <v>345</v>
      </c>
      <c r="E1037" s="331">
        <v>102.2</v>
      </c>
      <c r="F1037" s="331"/>
      <c r="G1037" s="333">
        <f t="shared" si="30"/>
        <v>-197.64000000001482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8</v>
      </c>
      <c r="C1038" s="298">
        <v>46126</v>
      </c>
      <c r="D1038" s="299" t="s">
        <v>319</v>
      </c>
      <c r="E1038" s="331">
        <v>15.53</v>
      </c>
      <c r="F1038" s="331"/>
      <c r="G1038" s="333">
        <f t="shared" si="30"/>
        <v>-95.440000000014805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294</v>
      </c>
      <c r="B1039" s="330">
        <v>24</v>
      </c>
      <c r="C1039" s="298">
        <v>46126</v>
      </c>
      <c r="D1039" s="299" t="s">
        <v>860</v>
      </c>
      <c r="E1039" s="331">
        <v>105.33</v>
      </c>
      <c r="F1039" s="331"/>
      <c r="G1039" s="333">
        <f t="shared" si="30"/>
        <v>-79.910000000014804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2</v>
      </c>
      <c r="C1040" s="298">
        <v>46125</v>
      </c>
      <c r="D1040" s="299" t="s">
        <v>346</v>
      </c>
      <c r="E1040" s="331">
        <v>11.64</v>
      </c>
      <c r="F1040" s="331"/>
      <c r="G1040" s="333">
        <f t="shared" si="30"/>
        <v>25.419999999985201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1</v>
      </c>
      <c r="C1041" s="298">
        <v>46125</v>
      </c>
      <c r="D1041" s="299" t="s">
        <v>306</v>
      </c>
      <c r="E1041" s="331">
        <v>50.71</v>
      </c>
      <c r="F1041" s="331"/>
      <c r="G1041" s="333">
        <f t="shared" si="30"/>
        <v>37.059999999985202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2</v>
      </c>
      <c r="C1042" s="298">
        <v>46125</v>
      </c>
      <c r="D1042" s="299" t="s">
        <v>334</v>
      </c>
      <c r="E1042" s="331">
        <v>11.06</v>
      </c>
      <c r="F1042" s="331"/>
      <c r="G1042" s="333">
        <f t="shared" si="30"/>
        <v>87.769999999985203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4</v>
      </c>
      <c r="C1043" s="298">
        <v>46125</v>
      </c>
      <c r="D1043" s="299" t="s">
        <v>295</v>
      </c>
      <c r="E1043" s="331">
        <v>35.979999999999997</v>
      </c>
      <c r="F1043" s="331"/>
      <c r="G1043" s="333">
        <f t="shared" si="30"/>
        <v>98.829999999985205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8</v>
      </c>
      <c r="C1044" s="298">
        <v>46125</v>
      </c>
      <c r="D1044" s="299" t="s">
        <v>347</v>
      </c>
      <c r="E1044" s="331">
        <v>7.83</v>
      </c>
      <c r="F1044" s="331"/>
      <c r="G1044" s="333">
        <f t="shared" si="30"/>
        <v>134.80999999998519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3</v>
      </c>
      <c r="C1045" s="298">
        <v>46125</v>
      </c>
      <c r="D1045" s="299" t="s">
        <v>348</v>
      </c>
      <c r="E1045" s="331">
        <v>4.1900000000000004</v>
      </c>
      <c r="F1045" s="331"/>
      <c r="G1045" s="333">
        <f t="shared" si="30"/>
        <v>142.63999999998521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8</v>
      </c>
      <c r="C1046" s="298">
        <v>46125</v>
      </c>
      <c r="D1046" s="299" t="s">
        <v>349</v>
      </c>
      <c r="E1046" s="331">
        <v>39.25</v>
      </c>
      <c r="F1046" s="331"/>
      <c r="G1046" s="333">
        <f t="shared" si="30"/>
        <v>146.8299999999852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287</v>
      </c>
      <c r="B1047" s="330" t="s">
        <v>287</v>
      </c>
      <c r="C1047" s="298">
        <v>46125</v>
      </c>
      <c r="D1047" s="299" t="s">
        <v>350</v>
      </c>
      <c r="E1047" s="331">
        <v>318.36</v>
      </c>
      <c r="F1047" s="331">
        <v>318.36</v>
      </c>
      <c r="G1047" s="333">
        <f t="shared" si="30"/>
        <v>186.0799999999852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294</v>
      </c>
      <c r="B1048" s="330">
        <v>19</v>
      </c>
      <c r="C1048" s="298">
        <v>46125</v>
      </c>
      <c r="D1048" s="299" t="s">
        <v>191</v>
      </c>
      <c r="E1048" s="331">
        <v>200</v>
      </c>
      <c r="F1048" s="331"/>
      <c r="G1048" s="333">
        <f t="shared" si="30"/>
        <v>186.0799999999852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1</v>
      </c>
      <c r="C1049" s="298">
        <v>46124</v>
      </c>
      <c r="D1049" s="299" t="s">
        <v>304</v>
      </c>
      <c r="E1049" s="331">
        <v>136.05000000000001</v>
      </c>
      <c r="F1049" s="331"/>
      <c r="G1049" s="333">
        <f t="shared" si="30"/>
        <v>386.0799999999852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3</v>
      </c>
      <c r="C1050" s="298">
        <v>46124</v>
      </c>
      <c r="D1050" s="299" t="s">
        <v>348</v>
      </c>
      <c r="E1050" s="331">
        <v>13.09</v>
      </c>
      <c r="F1050" s="331"/>
      <c r="G1050" s="333">
        <f t="shared" si="30"/>
        <v>522.12999999998522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8</v>
      </c>
      <c r="C1051" s="298">
        <v>46124</v>
      </c>
      <c r="D1051" s="299" t="s">
        <v>319</v>
      </c>
      <c r="E1051" s="331">
        <v>24.47</v>
      </c>
      <c r="F1051" s="331"/>
      <c r="G1051" s="333">
        <f t="shared" si="30"/>
        <v>535.21999999998525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8</v>
      </c>
      <c r="C1052" s="298">
        <v>46124</v>
      </c>
      <c r="D1052" s="299" t="s">
        <v>319</v>
      </c>
      <c r="E1052" s="331">
        <v>14.29</v>
      </c>
      <c r="F1052" s="331"/>
      <c r="G1052" s="333">
        <f t="shared" si="30"/>
        <v>559.68999999998528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294</v>
      </c>
      <c r="B1053" s="330">
        <v>22</v>
      </c>
      <c r="C1053" s="298">
        <v>46124</v>
      </c>
      <c r="D1053" s="299" t="s">
        <v>835</v>
      </c>
      <c r="E1053" s="331">
        <v>9.57</v>
      </c>
      <c r="F1053" s="331"/>
      <c r="G1053" s="333">
        <f t="shared" si="30"/>
        <v>573.97999999998524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3</v>
      </c>
      <c r="C1054" s="298">
        <v>46124</v>
      </c>
      <c r="D1054" s="299" t="s">
        <v>351</v>
      </c>
      <c r="E1054" s="331">
        <v>25</v>
      </c>
      <c r="F1054" s="331"/>
      <c r="G1054" s="333">
        <f t="shared" si="30"/>
        <v>583.54999999998529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294</v>
      </c>
      <c r="B1055" s="330">
        <v>22</v>
      </c>
      <c r="C1055" s="298">
        <v>46123</v>
      </c>
      <c r="D1055" s="299" t="s">
        <v>352</v>
      </c>
      <c r="E1055" s="331">
        <v>19.16</v>
      </c>
      <c r="F1055" s="331"/>
      <c r="G1055" s="333">
        <f t="shared" si="30"/>
        <v>608.54999999998529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2</v>
      </c>
      <c r="C1056" s="298">
        <v>46123</v>
      </c>
      <c r="D1056" s="299" t="s">
        <v>301</v>
      </c>
      <c r="E1056" s="331">
        <v>20.91</v>
      </c>
      <c r="F1056" s="331"/>
      <c r="G1056" s="333">
        <f t="shared" si="30"/>
        <v>627.70999999998526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2</v>
      </c>
      <c r="C1057" s="298">
        <v>46123</v>
      </c>
      <c r="D1057" s="299" t="s">
        <v>296</v>
      </c>
      <c r="E1057" s="331">
        <v>12.44</v>
      </c>
      <c r="F1057" s="331"/>
      <c r="G1057" s="333">
        <f t="shared" si="30"/>
        <v>648.61999999998523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2</v>
      </c>
      <c r="C1058" s="298">
        <v>46123</v>
      </c>
      <c r="D1058" s="299" t="s">
        <v>353</v>
      </c>
      <c r="E1058" s="331">
        <v>41.34</v>
      </c>
      <c r="F1058" s="331"/>
      <c r="G1058" s="333">
        <f t="shared" si="30"/>
        <v>661.05999999998528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6</v>
      </c>
      <c r="C1059" s="298">
        <v>46122</v>
      </c>
      <c r="D1059" s="299" t="s">
        <v>446</v>
      </c>
      <c r="E1059" s="331">
        <v>-0.04</v>
      </c>
      <c r="F1059" s="331"/>
      <c r="G1059" s="333">
        <f t="shared" si="30"/>
        <v>702.39999999998531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5</v>
      </c>
      <c r="C1060" s="298">
        <v>46122</v>
      </c>
      <c r="D1060" s="299" t="s">
        <v>354</v>
      </c>
      <c r="E1060" s="331">
        <v>372</v>
      </c>
      <c r="F1060" s="331"/>
      <c r="G1060" s="333">
        <f t="shared" si="30"/>
        <v>702.35999999998535</v>
      </c>
      <c r="H1060" s="334" t="s">
        <v>298</v>
      </c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2</v>
      </c>
      <c r="C1061" s="298">
        <v>46122</v>
      </c>
      <c r="D1061" s="299" t="s">
        <v>355</v>
      </c>
      <c r="E1061" s="331">
        <v>15.22</v>
      </c>
      <c r="F1061" s="331"/>
      <c r="G1061" s="333">
        <f t="shared" si="30"/>
        <v>1074.3599999999853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3</v>
      </c>
      <c r="C1062" s="298">
        <v>46122</v>
      </c>
      <c r="D1062" s="299" t="s">
        <v>296</v>
      </c>
      <c r="E1062" s="331">
        <v>9.5500000000000007</v>
      </c>
      <c r="F1062" s="331"/>
      <c r="G1062" s="333">
        <f t="shared" si="30"/>
        <v>1089.5799999999854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8</v>
      </c>
      <c r="C1063" s="298">
        <v>46122</v>
      </c>
      <c r="D1063" s="299" t="s">
        <v>356</v>
      </c>
      <c r="E1063" s="331">
        <v>52.65</v>
      </c>
      <c r="F1063" s="331"/>
      <c r="G1063" s="333">
        <f t="shared" si="30"/>
        <v>1099.1299999999853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1</v>
      </c>
      <c r="C1064" s="298">
        <v>46122</v>
      </c>
      <c r="D1064" s="299" t="s">
        <v>311</v>
      </c>
      <c r="E1064" s="331">
        <v>68.989999999999995</v>
      </c>
      <c r="F1064" s="331"/>
      <c r="G1064" s="333">
        <f t="shared" si="30"/>
        <v>1151.7799999999854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2</v>
      </c>
      <c r="C1065" s="298">
        <v>46122</v>
      </c>
      <c r="D1065" s="299" t="s">
        <v>324</v>
      </c>
      <c r="E1065" s="331">
        <v>17.37</v>
      </c>
      <c r="F1065" s="331"/>
      <c r="G1065" s="333">
        <f t="shared" si="30"/>
        <v>1220.7699999999854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8</v>
      </c>
      <c r="C1066" s="298">
        <v>46121</v>
      </c>
      <c r="D1066" s="299" t="s">
        <v>357</v>
      </c>
      <c r="E1066" s="331">
        <v>64.42</v>
      </c>
      <c r="F1066" s="331"/>
      <c r="G1066" s="333">
        <f t="shared" si="30"/>
        <v>1238.1399999999853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2</v>
      </c>
      <c r="C1067" s="298">
        <v>46121</v>
      </c>
      <c r="D1067" s="299" t="s">
        <v>358</v>
      </c>
      <c r="E1067" s="331">
        <v>9.4700000000000006</v>
      </c>
      <c r="F1067" s="331"/>
      <c r="G1067" s="333">
        <f t="shared" si="30"/>
        <v>1302.5599999999854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5</v>
      </c>
      <c r="C1068" s="298">
        <v>46121</v>
      </c>
      <c r="D1068" s="299" t="s">
        <v>854</v>
      </c>
      <c r="E1068" s="331">
        <v>10.68</v>
      </c>
      <c r="F1068" s="331"/>
      <c r="G1068" s="333">
        <f t="shared" si="30"/>
        <v>1312.0299999999854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7</v>
      </c>
      <c r="C1069" s="298">
        <v>46121</v>
      </c>
      <c r="D1069" s="299" t="s">
        <v>359</v>
      </c>
      <c r="E1069" s="331">
        <v>68.010000000000005</v>
      </c>
      <c r="F1069" s="331"/>
      <c r="G1069" s="333">
        <f t="shared" si="30"/>
        <v>1322.7099999999855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4</v>
      </c>
      <c r="C1070" s="298">
        <v>46121</v>
      </c>
      <c r="D1070" s="299" t="s">
        <v>310</v>
      </c>
      <c r="E1070" s="331">
        <v>40.85</v>
      </c>
      <c r="F1070" s="331"/>
      <c r="G1070" s="333">
        <f t="shared" si="30"/>
        <v>1390.7199999999855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6</v>
      </c>
      <c r="C1071" s="298">
        <v>46121</v>
      </c>
      <c r="D1071" s="299" t="s">
        <v>360</v>
      </c>
      <c r="E1071" s="331">
        <v>25</v>
      </c>
      <c r="F1071" s="331"/>
      <c r="G1071" s="333">
        <f t="shared" si="30"/>
        <v>1431.5699999999854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294</v>
      </c>
      <c r="B1072" s="330">
        <v>18</v>
      </c>
      <c r="C1072" s="298">
        <v>46120</v>
      </c>
      <c r="D1072" s="299" t="s">
        <v>361</v>
      </c>
      <c r="E1072" s="331">
        <v>400</v>
      </c>
      <c r="F1072" s="331"/>
      <c r="G1072" s="333">
        <f t="shared" si="30"/>
        <v>1456.5699999999854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335</v>
      </c>
      <c r="B1073" s="330" t="s">
        <v>335</v>
      </c>
      <c r="C1073" s="298">
        <v>46120</v>
      </c>
      <c r="D1073" s="299" t="s">
        <v>447</v>
      </c>
      <c r="E1073" s="331">
        <v>44.96</v>
      </c>
      <c r="F1073" s="331"/>
      <c r="G1073" s="333">
        <f t="shared" si="30"/>
        <v>1856.5699999999854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294</v>
      </c>
      <c r="B1074" s="330">
        <v>13</v>
      </c>
      <c r="C1074" s="298">
        <v>46120</v>
      </c>
      <c r="D1074" s="299" t="s">
        <v>182</v>
      </c>
      <c r="E1074" s="331">
        <v>104.98</v>
      </c>
      <c r="F1074" s="331"/>
      <c r="G1074" s="333">
        <f t="shared" si="30"/>
        <v>1901.5299999999854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2</v>
      </c>
      <c r="C1075" s="298">
        <v>46120</v>
      </c>
      <c r="D1075" s="299" t="s">
        <v>296</v>
      </c>
      <c r="E1075" s="331">
        <v>13.8</v>
      </c>
      <c r="F1075" s="331"/>
      <c r="G1075" s="333">
        <f t="shared" si="30"/>
        <v>2006.5099999999854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4</v>
      </c>
      <c r="C1076" s="298">
        <v>46120</v>
      </c>
      <c r="D1076" s="299" t="s">
        <v>295</v>
      </c>
      <c r="E1076" s="331">
        <v>37.92</v>
      </c>
      <c r="F1076" s="331"/>
      <c r="G1076" s="333">
        <f t="shared" si="30"/>
        <v>2020.3099999999854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6</v>
      </c>
      <c r="C1077" s="298">
        <v>46120</v>
      </c>
      <c r="D1077" s="299" t="s">
        <v>300</v>
      </c>
      <c r="E1077" s="331">
        <v>56.68</v>
      </c>
      <c r="F1077" s="331"/>
      <c r="G1077" s="333">
        <f t="shared" si="30"/>
        <v>2058.2299999999855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6</v>
      </c>
      <c r="C1078" s="298">
        <v>46120</v>
      </c>
      <c r="D1078" s="299" t="s">
        <v>362</v>
      </c>
      <c r="E1078" s="331">
        <v>29.26</v>
      </c>
      <c r="F1078" s="331"/>
      <c r="G1078" s="333">
        <f t="shared" si="30"/>
        <v>2114.9099999999853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294</v>
      </c>
      <c r="B1079" s="330">
        <v>9</v>
      </c>
      <c r="C1079" s="298">
        <v>46119</v>
      </c>
      <c r="D1079" s="299" t="s">
        <v>58</v>
      </c>
      <c r="E1079" s="331">
        <v>1281.53</v>
      </c>
      <c r="F1079" s="331"/>
      <c r="G1079" s="333">
        <f t="shared" si="30"/>
        <v>2144.1699999999855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4</v>
      </c>
      <c r="C1080" s="298">
        <v>46119</v>
      </c>
      <c r="D1080" s="299" t="s">
        <v>363</v>
      </c>
      <c r="E1080" s="331">
        <v>25.84</v>
      </c>
      <c r="F1080" s="331"/>
      <c r="G1080" s="333">
        <f t="shared" si="30"/>
        <v>3425.6999999999853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8</v>
      </c>
      <c r="C1081" s="298">
        <v>46119</v>
      </c>
      <c r="D1081" s="299" t="s">
        <v>319</v>
      </c>
      <c r="E1081" s="331">
        <v>12.05</v>
      </c>
      <c r="F1081" s="331"/>
      <c r="G1081" s="333">
        <f t="shared" si="30"/>
        <v>3451.5399999999854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4</v>
      </c>
      <c r="C1082" s="298">
        <v>46119</v>
      </c>
      <c r="D1082" s="299" t="s">
        <v>334</v>
      </c>
      <c r="E1082" s="331">
        <v>82.04</v>
      </c>
      <c r="F1082" s="331"/>
      <c r="G1082" s="333">
        <f t="shared" si="30"/>
        <v>3463.5899999999856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2</v>
      </c>
      <c r="C1083" s="298">
        <v>46119</v>
      </c>
      <c r="D1083" s="299" t="s">
        <v>364</v>
      </c>
      <c r="E1083" s="331">
        <v>22.92</v>
      </c>
      <c r="F1083" s="331"/>
      <c r="G1083" s="333">
        <f t="shared" si="30"/>
        <v>3545.6299999999856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5</v>
      </c>
      <c r="C1084" s="298">
        <v>46118</v>
      </c>
      <c r="D1084" s="299" t="s">
        <v>365</v>
      </c>
      <c r="E1084" s="331">
        <v>400</v>
      </c>
      <c r="F1084" s="331"/>
      <c r="G1084" s="333">
        <f t="shared" si="30"/>
        <v>3568.5499999999856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294</v>
      </c>
      <c r="B1085" s="330">
        <v>14</v>
      </c>
      <c r="C1085" s="298">
        <v>46118</v>
      </c>
      <c r="D1085" s="299" t="s">
        <v>366</v>
      </c>
      <c r="E1085" s="331">
        <v>66.67</v>
      </c>
      <c r="F1085" s="331"/>
      <c r="G1085" s="333">
        <f t="shared" si="30"/>
        <v>3968.5499999999856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294</v>
      </c>
      <c r="B1086" s="330">
        <v>14</v>
      </c>
      <c r="C1086" s="298">
        <v>46118</v>
      </c>
      <c r="D1086" s="299" t="s">
        <v>367</v>
      </c>
      <c r="E1086" s="331">
        <v>70.25</v>
      </c>
      <c r="F1086" s="331"/>
      <c r="G1086" s="333">
        <f t="shared" si="30"/>
        <v>4035.2199999999857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1</v>
      </c>
      <c r="C1087" s="298">
        <v>46117</v>
      </c>
      <c r="D1087" s="299" t="s">
        <v>368</v>
      </c>
      <c r="E1087" s="331">
        <v>25.6</v>
      </c>
      <c r="F1087" s="331"/>
      <c r="G1087" s="333">
        <f t="shared" si="30"/>
        <v>4105.4699999999857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8</v>
      </c>
      <c r="C1088" s="298">
        <v>46117</v>
      </c>
      <c r="D1088" s="299" t="s">
        <v>319</v>
      </c>
      <c r="E1088" s="331">
        <v>8.56</v>
      </c>
      <c r="F1088" s="331"/>
      <c r="G1088" s="333">
        <f t="shared" si="30"/>
        <v>4131.0699999999861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6</v>
      </c>
      <c r="C1089" s="298">
        <v>46117</v>
      </c>
      <c r="D1089" s="299" t="s">
        <v>369</v>
      </c>
      <c r="E1089" s="331">
        <v>301.67</v>
      </c>
      <c r="F1089" s="331"/>
      <c r="G1089" s="333">
        <f t="shared" si="30"/>
        <v>4139.6299999999865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1</v>
      </c>
      <c r="C1090" s="298">
        <v>46116</v>
      </c>
      <c r="D1090" s="299" t="s">
        <v>306</v>
      </c>
      <c r="E1090" s="331">
        <v>176.85</v>
      </c>
      <c r="F1090" s="331"/>
      <c r="G1090" s="333">
        <f t="shared" si="30"/>
        <v>4441.2999999999865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1</v>
      </c>
      <c r="C1091" s="298">
        <v>46116</v>
      </c>
      <c r="D1091" s="299" t="s">
        <v>311</v>
      </c>
      <c r="E1091" s="331">
        <v>139.34</v>
      </c>
      <c r="F1091" s="331"/>
      <c r="G1091" s="333">
        <f t="shared" si="30"/>
        <v>4618.1499999999869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294</v>
      </c>
      <c r="B1092" s="330">
        <v>17</v>
      </c>
      <c r="C1092" s="298">
        <v>46116</v>
      </c>
      <c r="D1092" s="299" t="s">
        <v>370</v>
      </c>
      <c r="E1092" s="331">
        <v>99</v>
      </c>
      <c r="F1092" s="331"/>
      <c r="G1092" s="333">
        <f t="shared" si="30"/>
        <v>4757.489999999987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2</v>
      </c>
      <c r="C1093" s="298">
        <v>46116</v>
      </c>
      <c r="D1093" s="299" t="s">
        <v>371</v>
      </c>
      <c r="E1093" s="331">
        <v>34</v>
      </c>
      <c r="F1093" s="331"/>
      <c r="G1093" s="333">
        <f t="shared" si="30"/>
        <v>4856.489999999987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3</v>
      </c>
      <c r="C1094" s="298">
        <v>46116</v>
      </c>
      <c r="D1094" s="299" t="s">
        <v>348</v>
      </c>
      <c r="E1094" s="331">
        <v>10.24</v>
      </c>
      <c r="F1094" s="331"/>
      <c r="G1094" s="333">
        <f t="shared" si="30"/>
        <v>4890.489999999987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7</v>
      </c>
      <c r="C1095" s="298">
        <v>46115</v>
      </c>
      <c r="D1095" s="299" t="s">
        <v>372</v>
      </c>
      <c r="E1095" s="331">
        <v>100</v>
      </c>
      <c r="F1095" s="331"/>
      <c r="G1095" s="333">
        <f t="shared" si="30"/>
        <v>4900.7299999999868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6</v>
      </c>
      <c r="C1096" s="298">
        <v>46115</v>
      </c>
      <c r="D1096" s="299" t="s">
        <v>300</v>
      </c>
      <c r="E1096" s="331">
        <v>7.68</v>
      </c>
      <c r="F1096" s="331"/>
      <c r="G1096" s="333">
        <f t="shared" si="30"/>
        <v>5000.7299999999868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2</v>
      </c>
      <c r="C1097" s="298">
        <v>46115</v>
      </c>
      <c r="D1097" s="299" t="s">
        <v>296</v>
      </c>
      <c r="E1097" s="331">
        <v>8.7200000000000006</v>
      </c>
      <c r="F1097" s="331"/>
      <c r="G1097" s="333">
        <f t="shared" si="30"/>
        <v>5008.4099999999871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8</v>
      </c>
      <c r="C1098" s="298">
        <v>46114</v>
      </c>
      <c r="D1098" s="299" t="s">
        <v>373</v>
      </c>
      <c r="E1098" s="331">
        <v>81.739999999999995</v>
      </c>
      <c r="F1098" s="331"/>
      <c r="G1098" s="333">
        <f t="shared" si="30"/>
        <v>5017.1299999999874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284</v>
      </c>
      <c r="B1099" s="330">
        <v>36</v>
      </c>
      <c r="C1099" s="298">
        <v>46114</v>
      </c>
      <c r="D1099" s="299" t="s">
        <v>374</v>
      </c>
      <c r="E1099" s="331">
        <v>50</v>
      </c>
      <c r="F1099" s="331"/>
      <c r="G1099" s="333">
        <f t="shared" si="30"/>
        <v>5098.8699999999872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294</v>
      </c>
      <c r="B1100" s="330">
        <v>22</v>
      </c>
      <c r="C1100" s="298">
        <v>46114</v>
      </c>
      <c r="D1100" s="299" t="s">
        <v>375</v>
      </c>
      <c r="E1100" s="331">
        <v>6.37</v>
      </c>
      <c r="F1100" s="331"/>
      <c r="G1100" s="333">
        <f t="shared" si="30"/>
        <v>5148.8699999999872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2</v>
      </c>
      <c r="C1101" s="298">
        <v>46114</v>
      </c>
      <c r="D1101" s="299" t="s">
        <v>326</v>
      </c>
      <c r="E1101" s="331">
        <v>55.22</v>
      </c>
      <c r="F1101" s="331"/>
      <c r="G1101" s="333">
        <f t="shared" si="30"/>
        <v>5155.239999999987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8</v>
      </c>
      <c r="C1102" s="298">
        <v>46114</v>
      </c>
      <c r="D1102" s="299" t="s">
        <v>319</v>
      </c>
      <c r="E1102" s="331">
        <v>8.5</v>
      </c>
      <c r="F1102" s="331"/>
      <c r="G1102" s="333">
        <f t="shared" si="30"/>
        <v>5210.4599999999873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4</v>
      </c>
      <c r="C1103" s="298">
        <v>46114</v>
      </c>
      <c r="D1103" s="299" t="s">
        <v>334</v>
      </c>
      <c r="E1103" s="331">
        <v>38.99</v>
      </c>
      <c r="F1103" s="331"/>
      <c r="G1103" s="333">
        <f t="shared" si="30"/>
        <v>5218.9599999999873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291</v>
      </c>
      <c r="B1104" s="330">
        <v>39</v>
      </c>
      <c r="C1104" s="298">
        <v>46113</v>
      </c>
      <c r="D1104" s="299" t="s">
        <v>292</v>
      </c>
      <c r="E1104" s="331"/>
      <c r="F1104" s="331">
        <v>2763.78</v>
      </c>
      <c r="G1104" s="333">
        <f t="shared" si="30"/>
        <v>5257.9499999999871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4</v>
      </c>
      <c r="C1105" s="298">
        <v>46113</v>
      </c>
      <c r="D1105" s="299" t="s">
        <v>296</v>
      </c>
      <c r="E1105" s="331">
        <v>36.090000000000003</v>
      </c>
      <c r="F1105" s="331"/>
      <c r="G1105" s="333">
        <f t="shared" si="30"/>
        <v>2494.1699999999869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4</v>
      </c>
      <c r="C1106" s="298">
        <v>46113</v>
      </c>
      <c r="D1106" s="299" t="s">
        <v>310</v>
      </c>
      <c r="E1106" s="331">
        <v>80</v>
      </c>
      <c r="F1106" s="331"/>
      <c r="G1106" s="333">
        <f t="shared" si="30"/>
        <v>2530.259999999987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7</v>
      </c>
      <c r="C1107" s="298">
        <v>46113</v>
      </c>
      <c r="D1107" s="299" t="s">
        <v>320</v>
      </c>
      <c r="E1107" s="331">
        <v>47.84</v>
      </c>
      <c r="F1107" s="331"/>
      <c r="G1107" s="333">
        <f t="shared" si="30"/>
        <v>2610.259999999987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7</v>
      </c>
      <c r="C1108" s="298">
        <v>46113</v>
      </c>
      <c r="D1108" s="299" t="s">
        <v>320</v>
      </c>
      <c r="E1108" s="331">
        <v>21.25</v>
      </c>
      <c r="F1108" s="331"/>
      <c r="G1108" s="333">
        <f t="shared" si="30"/>
        <v>2658.0999999999872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2</v>
      </c>
      <c r="C1109" s="298">
        <v>46113</v>
      </c>
      <c r="D1109" s="299" t="s">
        <v>376</v>
      </c>
      <c r="E1109" s="331">
        <v>42.9</v>
      </c>
      <c r="F1109" s="331"/>
      <c r="G1109" s="333">
        <f t="shared" si="30"/>
        <v>2679.3499999999872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284</v>
      </c>
      <c r="B1110" s="330">
        <v>37</v>
      </c>
      <c r="C1110" s="298">
        <v>46112</v>
      </c>
      <c r="D1110" s="299" t="s">
        <v>377</v>
      </c>
      <c r="E1110" s="331">
        <v>4309.58</v>
      </c>
      <c r="F1110" s="331"/>
      <c r="G1110" s="333">
        <f t="shared" si="30"/>
        <v>2722.2499999999873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286</v>
      </c>
      <c r="B1111" s="330">
        <v>25</v>
      </c>
      <c r="C1111" s="298">
        <v>46112</v>
      </c>
      <c r="D1111" s="298" t="s">
        <v>204</v>
      </c>
      <c r="E1111" s="331">
        <v>350</v>
      </c>
      <c r="F1111" s="331"/>
      <c r="G1111" s="333">
        <f t="shared" si="30"/>
        <v>7031.8299999999872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286</v>
      </c>
      <c r="B1112" s="330">
        <v>26</v>
      </c>
      <c r="C1112" s="298">
        <v>46112</v>
      </c>
      <c r="D1112" s="298" t="s">
        <v>205</v>
      </c>
      <c r="E1112" s="331">
        <v>320</v>
      </c>
      <c r="F1112" s="331"/>
      <c r="G1112" s="333">
        <f t="shared" si="30"/>
        <v>7381.8299999999872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286</v>
      </c>
      <c r="B1113" s="330">
        <v>27</v>
      </c>
      <c r="C1113" s="298">
        <v>46112</v>
      </c>
      <c r="D1113" s="298" t="s">
        <v>206</v>
      </c>
      <c r="E1113" s="331">
        <v>25</v>
      </c>
      <c r="F1113" s="331"/>
      <c r="G1113" s="333">
        <f t="shared" si="30"/>
        <v>7701.8299999999872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286</v>
      </c>
      <c r="B1114" s="330">
        <v>28</v>
      </c>
      <c r="C1114" s="298">
        <v>46112</v>
      </c>
      <c r="D1114" s="298" t="s">
        <v>207</v>
      </c>
      <c r="E1114" s="331">
        <v>25</v>
      </c>
      <c r="F1114" s="331"/>
      <c r="G1114" s="333">
        <f t="shared" si="30"/>
        <v>7726.8299999999872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286</v>
      </c>
      <c r="B1115" s="330">
        <v>29</v>
      </c>
      <c r="C1115" s="298">
        <v>46112</v>
      </c>
      <c r="D1115" s="298" t="s">
        <v>208</v>
      </c>
      <c r="E1115" s="331">
        <v>45</v>
      </c>
      <c r="F1115" s="331"/>
      <c r="G1115" s="333">
        <f t="shared" si="30"/>
        <v>7751.8299999999872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286</v>
      </c>
      <c r="B1116" s="330">
        <v>30</v>
      </c>
      <c r="C1116" s="298">
        <v>46112</v>
      </c>
      <c r="D1116" s="298" t="s">
        <v>209</v>
      </c>
      <c r="E1116" s="331">
        <v>400</v>
      </c>
      <c r="F1116" s="331"/>
      <c r="G1116" s="333">
        <f t="shared" si="30"/>
        <v>7796.8299999999872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286</v>
      </c>
      <c r="B1117" s="330">
        <v>31</v>
      </c>
      <c r="C1117" s="298">
        <v>46112</v>
      </c>
      <c r="D1117" s="298" t="s">
        <v>210</v>
      </c>
      <c r="E1117" s="331">
        <v>375</v>
      </c>
      <c r="F1117" s="331"/>
      <c r="G1117" s="333">
        <f t="shared" si="30"/>
        <v>8196.8299999999872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286</v>
      </c>
      <c r="B1118" s="330">
        <v>32</v>
      </c>
      <c r="C1118" s="298">
        <v>46112</v>
      </c>
      <c r="D1118" s="298" t="s">
        <v>211</v>
      </c>
      <c r="E1118" s="331">
        <v>100</v>
      </c>
      <c r="F1118" s="331"/>
      <c r="G1118" s="333">
        <f t="shared" si="30"/>
        <v>8571.8299999999872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286</v>
      </c>
      <c r="B1119" s="330">
        <v>33</v>
      </c>
      <c r="C1119" s="298">
        <v>46112</v>
      </c>
      <c r="D1119" s="298" t="s">
        <v>212</v>
      </c>
      <c r="E1119" s="331">
        <v>85</v>
      </c>
      <c r="F1119" s="331"/>
      <c r="G1119" s="333">
        <f t="shared" si="30"/>
        <v>8671.8299999999872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286</v>
      </c>
      <c r="B1120" s="330">
        <v>34</v>
      </c>
      <c r="C1120" s="298">
        <v>46112</v>
      </c>
      <c r="D1120" s="298" t="s">
        <v>213</v>
      </c>
      <c r="E1120" s="331">
        <v>230</v>
      </c>
      <c r="F1120" s="331"/>
      <c r="G1120" s="333">
        <f t="shared" si="30"/>
        <v>8756.8299999999872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286</v>
      </c>
      <c r="B1121" s="330">
        <v>35</v>
      </c>
      <c r="C1121" s="298">
        <v>46112</v>
      </c>
      <c r="D1121" s="298" t="s">
        <v>214</v>
      </c>
      <c r="E1121" s="331">
        <v>45</v>
      </c>
      <c r="F1121" s="331"/>
      <c r="G1121" s="333">
        <f t="shared" si="30"/>
        <v>8986.8299999999872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6</v>
      </c>
      <c r="C1122" s="298">
        <v>46112</v>
      </c>
      <c r="D1122" s="298" t="s">
        <v>378</v>
      </c>
      <c r="E1122" s="331">
        <v>40</v>
      </c>
      <c r="F1122" s="331"/>
      <c r="G1122" s="333">
        <f t="shared" si="30"/>
        <v>9031.8299999999872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294</v>
      </c>
      <c r="B1123" s="330">
        <v>42</v>
      </c>
      <c r="C1123" s="298">
        <v>46112</v>
      </c>
      <c r="D1123" s="298" t="s">
        <v>200</v>
      </c>
      <c r="E1123" s="331">
        <v>59</v>
      </c>
      <c r="F1123" s="331"/>
      <c r="G1123" s="333">
        <f t="shared" si="30"/>
        <v>9071.8299999999872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294</v>
      </c>
      <c r="B1124" s="330">
        <v>43</v>
      </c>
      <c r="C1124" s="298">
        <v>46112</v>
      </c>
      <c r="D1124" s="298" t="s">
        <v>201</v>
      </c>
      <c r="E1124" s="331">
        <v>42.84</v>
      </c>
      <c r="F1124" s="331"/>
      <c r="G1124" s="333">
        <f t="shared" si="30"/>
        <v>9130.8299999999872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6</v>
      </c>
      <c r="C1125" s="298">
        <v>46112</v>
      </c>
      <c r="D1125" s="298" t="s">
        <v>300</v>
      </c>
      <c r="E1125" s="331">
        <v>57.21</v>
      </c>
      <c r="F1125" s="331"/>
      <c r="G1125" s="333">
        <f t="shared" si="30"/>
        <v>9173.6699999999873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8</v>
      </c>
      <c r="C1126" s="298">
        <v>46112</v>
      </c>
      <c r="D1126" s="298" t="s">
        <v>296</v>
      </c>
      <c r="E1126" s="331">
        <v>11.18</v>
      </c>
      <c r="F1126" s="331"/>
      <c r="G1126" s="333">
        <f t="shared" si="30"/>
        <v>9230.8799999999865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294</v>
      </c>
      <c r="B1127" s="330">
        <v>10</v>
      </c>
      <c r="C1127" s="298">
        <v>46112</v>
      </c>
      <c r="D1127" s="298" t="s">
        <v>176</v>
      </c>
      <c r="E1127" s="331">
        <v>17.899999999999999</v>
      </c>
      <c r="F1127" s="331"/>
      <c r="G1127" s="333">
        <f t="shared" si="30"/>
        <v>9242.0599999999868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2</v>
      </c>
      <c r="C1128" s="298">
        <v>46111</v>
      </c>
      <c r="D1128" s="298" t="s">
        <v>334</v>
      </c>
      <c r="E1128" s="331">
        <v>23.83</v>
      </c>
      <c r="F1128" s="331"/>
      <c r="G1128" s="333">
        <f t="shared" si="30"/>
        <v>9259.9599999999864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291</v>
      </c>
      <c r="B1129" s="330">
        <v>38</v>
      </c>
      <c r="C1129" s="298">
        <v>46111</v>
      </c>
      <c r="D1129" s="299" t="s">
        <v>293</v>
      </c>
      <c r="E1129" s="331"/>
      <c r="F1129" s="331">
        <v>4278.1400000000003</v>
      </c>
      <c r="G1129" s="333">
        <f t="shared" si="30"/>
        <v>9283.7899999999863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3</v>
      </c>
      <c r="C1130" s="298">
        <v>46111</v>
      </c>
      <c r="D1130" s="299" t="s">
        <v>351</v>
      </c>
      <c r="E1130" s="331">
        <v>30</v>
      </c>
      <c r="F1130" s="331"/>
      <c r="G1130" s="333">
        <f t="shared" si="30"/>
        <v>5005.649999999986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6</v>
      </c>
      <c r="C1131" s="298">
        <v>46111</v>
      </c>
      <c r="D1131" s="299" t="s">
        <v>300</v>
      </c>
      <c r="E1131" s="331">
        <v>15.96</v>
      </c>
      <c r="F1131" s="331"/>
      <c r="G1131" s="333">
        <f t="shared" si="30"/>
        <v>5035.649999999986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3</v>
      </c>
      <c r="C1132" s="298">
        <v>46111</v>
      </c>
      <c r="D1132" s="299" t="s">
        <v>379</v>
      </c>
      <c r="E1132" s="331">
        <v>18.96</v>
      </c>
      <c r="F1132" s="331"/>
      <c r="G1132" s="333">
        <f t="shared" si="30"/>
        <v>5051.609999999986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1</v>
      </c>
      <c r="C1133" s="298">
        <v>46110</v>
      </c>
      <c r="D1133" s="299" t="s">
        <v>311</v>
      </c>
      <c r="E1133" s="331">
        <v>144.22</v>
      </c>
      <c r="F1133" s="331"/>
      <c r="G1133" s="333">
        <f t="shared" si="30"/>
        <v>5070.5699999999861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7</v>
      </c>
      <c r="C1134" s="298">
        <v>46110</v>
      </c>
      <c r="D1134" s="299" t="s">
        <v>380</v>
      </c>
      <c r="E1134" s="331">
        <v>181.04</v>
      </c>
      <c r="F1134" s="331"/>
      <c r="G1134" s="333">
        <f t="shared" si="30"/>
        <v>5214.7899999999863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6</v>
      </c>
      <c r="C1135" s="298">
        <v>46110</v>
      </c>
      <c r="D1135" s="299" t="s">
        <v>381</v>
      </c>
      <c r="E1135" s="331">
        <v>196.9</v>
      </c>
      <c r="F1135" s="331"/>
      <c r="G1135" s="333">
        <f t="shared" si="30"/>
        <v>5395.8299999999863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3</v>
      </c>
      <c r="C1136" s="298">
        <v>46110</v>
      </c>
      <c r="D1136" s="299" t="s">
        <v>382</v>
      </c>
      <c r="E1136" s="331">
        <v>7.5</v>
      </c>
      <c r="F1136" s="331"/>
      <c r="G1136" s="333">
        <f t="shared" si="30"/>
        <v>5592.7299999999859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8</v>
      </c>
      <c r="C1137" s="298">
        <v>46109</v>
      </c>
      <c r="D1137" s="299" t="s">
        <v>319</v>
      </c>
      <c r="E1137" s="331">
        <v>11.7</v>
      </c>
      <c r="F1137" s="331"/>
      <c r="G1137" s="333">
        <f t="shared" si="30"/>
        <v>5600.2299999999859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2</v>
      </c>
      <c r="C1138" s="298">
        <v>46109</v>
      </c>
      <c r="D1138" s="299" t="s">
        <v>308</v>
      </c>
      <c r="E1138" s="331">
        <v>210.76</v>
      </c>
      <c r="F1138" s="331"/>
      <c r="G1138" s="333">
        <f t="shared" si="30"/>
        <v>5611.9299999999857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4</v>
      </c>
      <c r="C1139" s="298">
        <v>46109</v>
      </c>
      <c r="D1139" s="299" t="s">
        <v>310</v>
      </c>
      <c r="E1139" s="331">
        <v>46.9</v>
      </c>
      <c r="F1139" s="331"/>
      <c r="G1139" s="333">
        <f t="shared" si="30"/>
        <v>5822.689999999986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1</v>
      </c>
      <c r="C1140" s="298">
        <v>46109</v>
      </c>
      <c r="D1140" s="299" t="s">
        <v>329</v>
      </c>
      <c r="E1140" s="331">
        <v>179.1</v>
      </c>
      <c r="F1140" s="331"/>
      <c r="G1140" s="333">
        <f t="shared" si="30"/>
        <v>5869.5899999999856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8</v>
      </c>
      <c r="C1141" s="298">
        <v>46109</v>
      </c>
      <c r="D1141" s="299" t="s">
        <v>308</v>
      </c>
      <c r="E1141" s="331">
        <v>31.97</v>
      </c>
      <c r="F1141" s="331"/>
      <c r="G1141" s="333">
        <f t="shared" si="30"/>
        <v>6048.689999999986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8</v>
      </c>
      <c r="C1142" s="298">
        <v>46109</v>
      </c>
      <c r="D1142" s="299" t="s">
        <v>308</v>
      </c>
      <c r="E1142" s="331">
        <v>12.19</v>
      </c>
      <c r="F1142" s="331"/>
      <c r="G1142" s="333">
        <f t="shared" si="30"/>
        <v>6080.6599999999862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291</v>
      </c>
      <c r="B1143" s="330">
        <v>41</v>
      </c>
      <c r="C1143" s="298">
        <v>46108</v>
      </c>
      <c r="D1143" s="299" t="s">
        <v>383</v>
      </c>
      <c r="E1143" s="331"/>
      <c r="F1143" s="331">
        <v>400</v>
      </c>
      <c r="G1143" s="333">
        <f t="shared" si="30"/>
        <v>6092.8499999999858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2</v>
      </c>
      <c r="C1144" s="298">
        <v>46108</v>
      </c>
      <c r="D1144" s="299" t="s">
        <v>301</v>
      </c>
      <c r="E1144" s="331">
        <v>19.5</v>
      </c>
      <c r="F1144" s="331"/>
      <c r="G1144" s="333">
        <f t="shared" si="30"/>
        <v>5692.8499999999858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2</v>
      </c>
      <c r="C1145" s="298">
        <v>46108</v>
      </c>
      <c r="D1145" s="299" t="s">
        <v>296</v>
      </c>
      <c r="E1145" s="331">
        <v>11.48</v>
      </c>
      <c r="F1145" s="331"/>
      <c r="G1145" s="333">
        <f t="shared" si="30"/>
        <v>5712.3499999999858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8</v>
      </c>
      <c r="C1146" s="298">
        <v>46108</v>
      </c>
      <c r="D1146" s="299" t="s">
        <v>334</v>
      </c>
      <c r="E1146" s="331">
        <v>11.46</v>
      </c>
      <c r="F1146" s="331"/>
      <c r="G1146" s="333">
        <f t="shared" si="30"/>
        <v>5723.8299999999854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4</v>
      </c>
      <c r="C1147" s="298">
        <v>46108</v>
      </c>
      <c r="D1147" s="299" t="s">
        <v>334</v>
      </c>
      <c r="E1147" s="331">
        <v>38.21</v>
      </c>
      <c r="F1147" s="331"/>
      <c r="G1147" s="333">
        <f t="shared" si="30"/>
        <v>5735.2899999999854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2</v>
      </c>
      <c r="C1148" s="298">
        <v>46108</v>
      </c>
      <c r="D1148" s="299" t="s">
        <v>384</v>
      </c>
      <c r="E1148" s="331">
        <v>69.95</v>
      </c>
      <c r="F1148" s="331"/>
      <c r="G1148" s="333">
        <f t="shared" si="30"/>
        <v>5773.4999999999854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3</v>
      </c>
      <c r="C1149" s="298">
        <v>46108</v>
      </c>
      <c r="D1149" s="299" t="s">
        <v>348</v>
      </c>
      <c r="E1149" s="331">
        <v>10.78</v>
      </c>
      <c r="F1149" s="331"/>
      <c r="G1149" s="333">
        <f t="shared" si="30"/>
        <v>5843.4499999999853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6</v>
      </c>
      <c r="C1150" s="298">
        <v>46108</v>
      </c>
      <c r="D1150" s="299" t="s">
        <v>300</v>
      </c>
      <c r="E1150" s="331">
        <v>15.84</v>
      </c>
      <c r="F1150" s="331"/>
      <c r="G1150" s="333">
        <f t="shared" si="30"/>
        <v>5854.229999999985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8</v>
      </c>
      <c r="C1151" s="298">
        <v>46108</v>
      </c>
      <c r="D1151" s="299" t="s">
        <v>385</v>
      </c>
      <c r="E1151" s="331">
        <v>22.48</v>
      </c>
      <c r="F1151" s="331"/>
      <c r="G1151" s="333">
        <f t="shared" si="30"/>
        <v>5870.0699999999852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2</v>
      </c>
      <c r="C1152" s="298">
        <v>46107</v>
      </c>
      <c r="D1152" s="299" t="s">
        <v>358</v>
      </c>
      <c r="E1152" s="331">
        <v>11.17</v>
      </c>
      <c r="F1152" s="331"/>
      <c r="G1152" s="333">
        <f t="shared" si="30"/>
        <v>5892.5499999999847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2</v>
      </c>
      <c r="C1153" s="298">
        <v>46107</v>
      </c>
      <c r="D1153" s="299" t="s">
        <v>386</v>
      </c>
      <c r="E1153" s="331">
        <v>14.38</v>
      </c>
      <c r="F1153" s="331"/>
      <c r="G1153" s="333">
        <f t="shared" si="30"/>
        <v>5903.7199999999848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8</v>
      </c>
      <c r="C1154" s="298">
        <v>46107</v>
      </c>
      <c r="D1154" s="299" t="s">
        <v>387</v>
      </c>
      <c r="E1154" s="331">
        <v>45</v>
      </c>
      <c r="F1154" s="331"/>
      <c r="G1154" s="333">
        <f t="shared" si="30"/>
        <v>5918.0999999999849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2</v>
      </c>
      <c r="C1155" s="298">
        <v>46107</v>
      </c>
      <c r="D1155" s="299" t="s">
        <v>324</v>
      </c>
      <c r="E1155" s="331">
        <v>9.0299999999999994</v>
      </c>
      <c r="F1155" s="331"/>
      <c r="G1155" s="333">
        <f t="shared" si="30"/>
        <v>5963.0999999999849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2</v>
      </c>
      <c r="C1156" s="298">
        <v>46107</v>
      </c>
      <c r="D1156" s="299" t="s">
        <v>301</v>
      </c>
      <c r="E1156" s="331">
        <v>30</v>
      </c>
      <c r="F1156" s="331"/>
      <c r="G1156" s="333">
        <f t="shared" si="30"/>
        <v>5972.1299999999846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6</v>
      </c>
      <c r="C1157" s="298">
        <v>46106</v>
      </c>
      <c r="D1157" s="299" t="s">
        <v>388</v>
      </c>
      <c r="E1157" s="331">
        <v>12</v>
      </c>
      <c r="F1157" s="331"/>
      <c r="G1157" s="333">
        <f t="shared" si="30"/>
        <v>6002.1299999999846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6</v>
      </c>
      <c r="C1158" s="298">
        <v>46106</v>
      </c>
      <c r="D1158" s="299" t="s">
        <v>389</v>
      </c>
      <c r="E1158" s="331">
        <v>20</v>
      </c>
      <c r="F1158" s="331"/>
      <c r="G1158" s="333">
        <f t="shared" si="30"/>
        <v>6014.1299999999846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2</v>
      </c>
      <c r="C1159" s="298">
        <v>46106</v>
      </c>
      <c r="D1159" s="299" t="s">
        <v>296</v>
      </c>
      <c r="E1159" s="331">
        <v>21.05</v>
      </c>
      <c r="F1159" s="331"/>
      <c r="G1159" s="333">
        <f t="shared" si="30"/>
        <v>6034.1299999999846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4</v>
      </c>
      <c r="C1160" s="298">
        <v>46106</v>
      </c>
      <c r="D1160" s="299" t="s">
        <v>296</v>
      </c>
      <c r="E1160" s="331">
        <v>38.58</v>
      </c>
      <c r="F1160" s="331"/>
      <c r="G1160" s="333">
        <f t="shared" si="30"/>
        <v>6055.1799999999848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294</v>
      </c>
      <c r="B1161" s="330">
        <v>12</v>
      </c>
      <c r="C1161" s="298">
        <v>46106</v>
      </c>
      <c r="D1161" s="299" t="s">
        <v>314</v>
      </c>
      <c r="E1161" s="331">
        <v>204.47</v>
      </c>
      <c r="F1161" s="331"/>
      <c r="G1161" s="333">
        <f t="shared" si="30"/>
        <v>6093.7599999999848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294</v>
      </c>
      <c r="B1162" s="330">
        <v>24</v>
      </c>
      <c r="C1162" s="298">
        <v>46105</v>
      </c>
      <c r="D1162" s="299" t="s">
        <v>860</v>
      </c>
      <c r="E1162" s="331">
        <v>86.58</v>
      </c>
      <c r="F1162" s="331"/>
      <c r="G1162" s="333">
        <f t="shared" si="30"/>
        <v>6298.229999999985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6</v>
      </c>
      <c r="C1163" s="298">
        <v>46105</v>
      </c>
      <c r="D1163" s="299" t="s">
        <v>389</v>
      </c>
      <c r="E1163" s="331">
        <v>20</v>
      </c>
      <c r="F1163" s="331"/>
      <c r="G1163" s="333">
        <f t="shared" si="30"/>
        <v>6384.8099999999849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2</v>
      </c>
      <c r="C1164" s="298">
        <v>46105</v>
      </c>
      <c r="D1164" s="299" t="s">
        <v>390</v>
      </c>
      <c r="E1164" s="331">
        <v>15.29</v>
      </c>
      <c r="F1164" s="331"/>
      <c r="G1164" s="333">
        <f t="shared" si="30"/>
        <v>6404.8099999999849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8</v>
      </c>
      <c r="C1165" s="298">
        <v>46105</v>
      </c>
      <c r="D1165" s="299" t="s">
        <v>308</v>
      </c>
      <c r="E1165" s="331">
        <v>47.99</v>
      </c>
      <c r="F1165" s="331"/>
      <c r="G1165" s="333">
        <f t="shared" si="30"/>
        <v>6420.0999999999849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294</v>
      </c>
      <c r="B1166" s="330">
        <v>23</v>
      </c>
      <c r="C1166" s="298">
        <v>46104</v>
      </c>
      <c r="D1166" s="299" t="s">
        <v>67</v>
      </c>
      <c r="E1166" s="331">
        <v>650.88</v>
      </c>
      <c r="F1166" s="331"/>
      <c r="G1166" s="333">
        <f t="shared" si="30"/>
        <v>6468.0899999999847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2</v>
      </c>
      <c r="C1167" s="298">
        <v>46104</v>
      </c>
      <c r="D1167" s="299" t="s">
        <v>391</v>
      </c>
      <c r="E1167" s="331">
        <v>46</v>
      </c>
      <c r="F1167" s="331"/>
      <c r="G1167" s="333">
        <f t="shared" si="30"/>
        <v>7118.9699999999848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2</v>
      </c>
      <c r="C1168" s="298">
        <v>46103</v>
      </c>
      <c r="D1168" s="299" t="s">
        <v>392</v>
      </c>
      <c r="E1168" s="331">
        <v>24.81</v>
      </c>
      <c r="F1168" s="331"/>
      <c r="G1168" s="333">
        <f t="shared" si="30"/>
        <v>7164.9699999999848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4</v>
      </c>
      <c r="C1169" s="298">
        <v>46103</v>
      </c>
      <c r="D1169" s="299" t="s">
        <v>296</v>
      </c>
      <c r="E1169" s="331">
        <v>28.77</v>
      </c>
      <c r="F1169" s="331"/>
      <c r="G1169" s="333">
        <f t="shared" si="30"/>
        <v>7189.7799999999852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8</v>
      </c>
      <c r="C1170" s="298">
        <v>46103</v>
      </c>
      <c r="D1170" s="299" t="s">
        <v>296</v>
      </c>
      <c r="E1170" s="331">
        <v>11.9</v>
      </c>
      <c r="F1170" s="331"/>
      <c r="G1170" s="333">
        <f t="shared" si="30"/>
        <v>7218.5499999999856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1</v>
      </c>
      <c r="C1171" s="298">
        <v>46103</v>
      </c>
      <c r="D1171" s="299" t="s">
        <v>300</v>
      </c>
      <c r="E1171" s="331">
        <v>42.59</v>
      </c>
      <c r="F1171" s="331"/>
      <c r="G1171" s="333">
        <f t="shared" si="30"/>
        <v>7230.4499999999853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6</v>
      </c>
      <c r="C1172" s="298">
        <v>46103</v>
      </c>
      <c r="D1172" s="299" t="s">
        <v>300</v>
      </c>
      <c r="E1172" s="331">
        <v>17.579999999999998</v>
      </c>
      <c r="F1172" s="331"/>
      <c r="G1172" s="333">
        <f t="shared" si="30"/>
        <v>7273.0399999999854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1</v>
      </c>
      <c r="C1173" s="298">
        <v>46103</v>
      </c>
      <c r="D1173" s="299" t="s">
        <v>300</v>
      </c>
      <c r="E1173" s="331">
        <v>11.99</v>
      </c>
      <c r="F1173" s="331"/>
      <c r="G1173" s="333">
        <f t="shared" si="30"/>
        <v>7290.6199999999853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1</v>
      </c>
      <c r="C1174" s="298">
        <v>46103</v>
      </c>
      <c r="D1174" s="299" t="s">
        <v>311</v>
      </c>
      <c r="E1174" s="331">
        <v>81.31</v>
      </c>
      <c r="F1174" s="331"/>
      <c r="G1174" s="333">
        <f t="shared" si="30"/>
        <v>7302.6099999999851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1</v>
      </c>
      <c r="C1175" s="298">
        <v>46103</v>
      </c>
      <c r="D1175" s="299" t="s">
        <v>393</v>
      </c>
      <c r="E1175" s="331">
        <v>38.44</v>
      </c>
      <c r="F1175" s="331"/>
      <c r="G1175" s="333">
        <f t="shared" si="30"/>
        <v>7383.9199999999855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2</v>
      </c>
      <c r="C1176" s="298">
        <v>46103</v>
      </c>
      <c r="D1176" s="299" t="s">
        <v>394</v>
      </c>
      <c r="E1176" s="331">
        <v>35.700000000000003</v>
      </c>
      <c r="F1176" s="331"/>
      <c r="G1176" s="333">
        <f t="shared" si="30"/>
        <v>7422.3599999999851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6</v>
      </c>
      <c r="C1177" s="298">
        <v>46102</v>
      </c>
      <c r="D1177" s="299" t="s">
        <v>300</v>
      </c>
      <c r="E1177" s="331">
        <v>10.64</v>
      </c>
      <c r="F1177" s="331"/>
      <c r="G1177" s="333">
        <f t="shared" si="30"/>
        <v>7458.0599999999849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1</v>
      </c>
      <c r="C1178" s="298">
        <v>46102</v>
      </c>
      <c r="D1178" s="299" t="s">
        <v>300</v>
      </c>
      <c r="E1178" s="331">
        <v>28.69</v>
      </c>
      <c r="F1178" s="331"/>
      <c r="G1178" s="333">
        <f t="shared" si="30"/>
        <v>7468.6999999999853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3</v>
      </c>
      <c r="C1179" s="298">
        <v>46102</v>
      </c>
      <c r="D1179" s="299" t="s">
        <v>348</v>
      </c>
      <c r="E1179" s="331">
        <v>11.59</v>
      </c>
      <c r="F1179" s="331"/>
      <c r="G1179" s="333">
        <f t="shared" si="30"/>
        <v>7497.3899999999849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291</v>
      </c>
      <c r="B1180" s="330">
        <v>41</v>
      </c>
      <c r="C1180" s="298">
        <v>46102</v>
      </c>
      <c r="D1180" s="299" t="s">
        <v>383</v>
      </c>
      <c r="E1180" s="331"/>
      <c r="F1180" s="331">
        <v>400</v>
      </c>
      <c r="G1180" s="333">
        <f t="shared" si="30"/>
        <v>7508.979999999985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5</v>
      </c>
      <c r="C1181" s="298">
        <v>46102</v>
      </c>
      <c r="D1181" s="299" t="s">
        <v>395</v>
      </c>
      <c r="E1181" s="331">
        <v>170</v>
      </c>
      <c r="F1181" s="331"/>
      <c r="G1181" s="333">
        <f t="shared" si="30"/>
        <v>7108.979999999985</v>
      </c>
      <c r="H1181" s="334" t="s">
        <v>298</v>
      </c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5</v>
      </c>
      <c r="C1182" s="298">
        <v>46102</v>
      </c>
      <c r="D1182" s="299" t="s">
        <v>354</v>
      </c>
      <c r="E1182" s="331">
        <v>70</v>
      </c>
      <c r="F1182" s="331"/>
      <c r="G1182" s="333">
        <f t="shared" si="30"/>
        <v>7278.979999999985</v>
      </c>
      <c r="H1182" s="334" t="s">
        <v>298</v>
      </c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5</v>
      </c>
      <c r="C1183" s="298">
        <v>46102</v>
      </c>
      <c r="D1183" s="299" t="s">
        <v>396</v>
      </c>
      <c r="E1183" s="331">
        <v>40</v>
      </c>
      <c r="F1183" s="331"/>
      <c r="G1183" s="333">
        <f t="shared" ref="G1183:G1437" si="31">G1184-E1183+F1183</f>
        <v>7348.979999999985</v>
      </c>
      <c r="H1183" s="334" t="s">
        <v>298</v>
      </c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3</v>
      </c>
      <c r="C1184" s="298">
        <v>46102</v>
      </c>
      <c r="D1184" s="299" t="s">
        <v>348</v>
      </c>
      <c r="E1184" s="331">
        <v>25</v>
      </c>
      <c r="F1184" s="331"/>
      <c r="G1184" s="333">
        <f t="shared" si="31"/>
        <v>7388.979999999985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1</v>
      </c>
      <c r="C1185" s="298">
        <v>46102</v>
      </c>
      <c r="D1185" s="299" t="s">
        <v>304</v>
      </c>
      <c r="E1185" s="331">
        <v>65.19</v>
      </c>
      <c r="F1185" s="331"/>
      <c r="G1185" s="333">
        <f t="shared" si="31"/>
        <v>7413.979999999985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4</v>
      </c>
      <c r="C1186" s="298">
        <v>46102</v>
      </c>
      <c r="D1186" s="299" t="s">
        <v>310</v>
      </c>
      <c r="E1186" s="331">
        <v>37.450000000000003</v>
      </c>
      <c r="F1186" s="331"/>
      <c r="G1186" s="333">
        <f t="shared" si="31"/>
        <v>7479.1699999999846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8</v>
      </c>
      <c r="C1187" s="298">
        <v>46101</v>
      </c>
      <c r="D1187" s="299" t="s">
        <v>356</v>
      </c>
      <c r="E1187" s="331">
        <v>65.099999999999994</v>
      </c>
      <c r="F1187" s="331"/>
      <c r="G1187" s="333">
        <f t="shared" si="31"/>
        <v>7516.6199999999844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294</v>
      </c>
      <c r="B1188" s="330">
        <v>22</v>
      </c>
      <c r="C1188" s="298">
        <v>46101</v>
      </c>
      <c r="D1188" s="299" t="s">
        <v>323</v>
      </c>
      <c r="E1188" s="331">
        <v>20.22</v>
      </c>
      <c r="F1188" s="331"/>
      <c r="G1188" s="333">
        <f t="shared" si="31"/>
        <v>7581.7199999999848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6</v>
      </c>
      <c r="C1189" s="298">
        <v>46101</v>
      </c>
      <c r="D1189" s="299" t="s">
        <v>433</v>
      </c>
      <c r="E1189" s="331">
        <v>-73</v>
      </c>
      <c r="F1189" s="331"/>
      <c r="G1189" s="333">
        <f t="shared" si="31"/>
        <v>7601.939999999985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6</v>
      </c>
      <c r="C1190" s="298">
        <v>46101</v>
      </c>
      <c r="D1190" s="299" t="s">
        <v>300</v>
      </c>
      <c r="E1190" s="331">
        <v>34.68</v>
      </c>
      <c r="F1190" s="331"/>
      <c r="G1190" s="333">
        <f t="shared" si="31"/>
        <v>7528.939999999985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6</v>
      </c>
      <c r="C1191" s="298">
        <v>46101</v>
      </c>
      <c r="D1191" s="299" t="s">
        <v>397</v>
      </c>
      <c r="E1191" s="331">
        <v>10.63</v>
      </c>
      <c r="F1191" s="331"/>
      <c r="G1191" s="333">
        <f t="shared" si="31"/>
        <v>7563.6199999999853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5</v>
      </c>
      <c r="C1192" s="298">
        <v>46101</v>
      </c>
      <c r="D1192" s="299" t="s">
        <v>398</v>
      </c>
      <c r="E1192" s="331">
        <v>106.49</v>
      </c>
      <c r="F1192" s="331"/>
      <c r="G1192" s="333">
        <f t="shared" si="31"/>
        <v>7574.2499999999854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8</v>
      </c>
      <c r="C1193" s="298">
        <v>46100</v>
      </c>
      <c r="D1193" s="299" t="s">
        <v>357</v>
      </c>
      <c r="E1193" s="331">
        <v>16.739999999999998</v>
      </c>
      <c r="F1193" s="331"/>
      <c r="G1193" s="333">
        <f t="shared" si="31"/>
        <v>7680.7399999999852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8</v>
      </c>
      <c r="C1194" s="298">
        <v>46100</v>
      </c>
      <c r="D1194" s="299" t="s">
        <v>399</v>
      </c>
      <c r="E1194" s="331">
        <v>108.54</v>
      </c>
      <c r="F1194" s="331"/>
      <c r="G1194" s="333">
        <f t="shared" si="31"/>
        <v>7697.479999999985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294</v>
      </c>
      <c r="B1195" s="330">
        <v>22</v>
      </c>
      <c r="C1195" s="298">
        <v>46100</v>
      </c>
      <c r="D1195" s="299" t="s">
        <v>835</v>
      </c>
      <c r="E1195" s="331">
        <v>12.77</v>
      </c>
      <c r="F1195" s="331"/>
      <c r="G1195" s="333">
        <f t="shared" si="31"/>
        <v>7806.019999999985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8</v>
      </c>
      <c r="C1196" s="298">
        <v>46100</v>
      </c>
      <c r="D1196" s="299" t="s">
        <v>334</v>
      </c>
      <c r="E1196" s="331">
        <v>28.33</v>
      </c>
      <c r="F1196" s="331"/>
      <c r="G1196" s="333">
        <f t="shared" si="31"/>
        <v>7818.7899999999854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2</v>
      </c>
      <c r="C1197" s="298">
        <v>46100</v>
      </c>
      <c r="D1197" s="299" t="s">
        <v>358</v>
      </c>
      <c r="E1197" s="331">
        <v>17.45</v>
      </c>
      <c r="F1197" s="331"/>
      <c r="G1197" s="333">
        <f t="shared" si="31"/>
        <v>7847.1199999999853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294</v>
      </c>
      <c r="B1198" s="330">
        <v>22</v>
      </c>
      <c r="C1198" s="298">
        <v>46100</v>
      </c>
      <c r="D1198" s="299" t="s">
        <v>328</v>
      </c>
      <c r="E1198" s="331">
        <v>7.46</v>
      </c>
      <c r="F1198" s="331"/>
      <c r="G1198" s="333">
        <f t="shared" si="31"/>
        <v>7864.5699999999852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335</v>
      </c>
      <c r="B1199" s="330" t="s">
        <v>335</v>
      </c>
      <c r="C1199" s="298">
        <v>46100</v>
      </c>
      <c r="D1199" s="299" t="s">
        <v>336</v>
      </c>
      <c r="E1199" s="331">
        <v>172.29</v>
      </c>
      <c r="F1199" s="331"/>
      <c r="G1199" s="333">
        <f t="shared" si="31"/>
        <v>7872.0299999999852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294</v>
      </c>
      <c r="B1200" s="330">
        <v>15</v>
      </c>
      <c r="C1200" s="298">
        <v>46100</v>
      </c>
      <c r="D1200" s="299" t="s">
        <v>185</v>
      </c>
      <c r="E1200" s="331">
        <v>175.09</v>
      </c>
      <c r="F1200" s="331"/>
      <c r="G1200" s="333">
        <f t="shared" si="31"/>
        <v>8044.3199999999852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291</v>
      </c>
      <c r="B1201" s="330">
        <v>39</v>
      </c>
      <c r="C1201" s="298">
        <v>46100</v>
      </c>
      <c r="D1201" s="299" t="s">
        <v>292</v>
      </c>
      <c r="E1201" s="331"/>
      <c r="F1201" s="331">
        <v>2763.78</v>
      </c>
      <c r="G1201" s="333">
        <f t="shared" si="31"/>
        <v>8219.4099999999853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2</v>
      </c>
      <c r="C1202" s="298">
        <v>46099</v>
      </c>
      <c r="D1202" s="299" t="s">
        <v>400</v>
      </c>
      <c r="E1202" s="331">
        <v>47.46</v>
      </c>
      <c r="F1202" s="331"/>
      <c r="G1202" s="333">
        <f t="shared" si="31"/>
        <v>5455.6299999999856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8</v>
      </c>
      <c r="C1203" s="298">
        <v>46099</v>
      </c>
      <c r="D1203" s="299" t="s">
        <v>400</v>
      </c>
      <c r="E1203" s="331">
        <v>15.01</v>
      </c>
      <c r="F1203" s="331"/>
      <c r="G1203" s="333">
        <f t="shared" si="31"/>
        <v>5503.0899999999856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291</v>
      </c>
      <c r="B1204" s="330">
        <v>40</v>
      </c>
      <c r="C1204" s="298">
        <v>46099</v>
      </c>
      <c r="D1204" s="299" t="s">
        <v>316</v>
      </c>
      <c r="E1204" s="331"/>
      <c r="F1204" s="331">
        <v>838.67</v>
      </c>
      <c r="G1204" s="333">
        <f t="shared" si="31"/>
        <v>5518.0999999999858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2</v>
      </c>
      <c r="C1205" s="298">
        <v>46099</v>
      </c>
      <c r="D1205" s="299" t="s">
        <v>296</v>
      </c>
      <c r="E1205" s="331">
        <v>14.67</v>
      </c>
      <c r="F1205" s="331"/>
      <c r="G1205" s="333">
        <f t="shared" si="31"/>
        <v>4679.4299999999857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4</v>
      </c>
      <c r="C1206" s="298">
        <v>46099</v>
      </c>
      <c r="D1206" s="299" t="s">
        <v>296</v>
      </c>
      <c r="E1206" s="331">
        <v>40.22</v>
      </c>
      <c r="F1206" s="331"/>
      <c r="G1206" s="333">
        <f t="shared" si="31"/>
        <v>4694.0999999999858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8</v>
      </c>
      <c r="C1207" s="298">
        <v>46099</v>
      </c>
      <c r="D1207" s="299" t="s">
        <v>295</v>
      </c>
      <c r="E1207" s="331">
        <v>3.49</v>
      </c>
      <c r="F1207" s="331"/>
      <c r="G1207" s="333">
        <f t="shared" si="31"/>
        <v>4734.3199999999861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294</v>
      </c>
      <c r="B1208" s="330">
        <v>22</v>
      </c>
      <c r="C1208" s="298">
        <v>46099</v>
      </c>
      <c r="D1208" s="299" t="s">
        <v>401</v>
      </c>
      <c r="E1208" s="331">
        <v>13.84</v>
      </c>
      <c r="F1208" s="331"/>
      <c r="G1208" s="333">
        <f t="shared" si="31"/>
        <v>4737.8099999999858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294</v>
      </c>
      <c r="B1209" s="330">
        <v>17</v>
      </c>
      <c r="C1209" s="298">
        <v>46098</v>
      </c>
      <c r="D1209" s="299" t="s">
        <v>188</v>
      </c>
      <c r="E1209" s="331">
        <v>42.65</v>
      </c>
      <c r="F1209" s="331"/>
      <c r="G1209" s="333">
        <f t="shared" si="31"/>
        <v>4751.649999999986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294</v>
      </c>
      <c r="B1210" s="330">
        <v>23</v>
      </c>
      <c r="C1210" s="298">
        <v>46098</v>
      </c>
      <c r="D1210" s="299" t="s">
        <v>402</v>
      </c>
      <c r="E1210" s="331">
        <v>529.46</v>
      </c>
      <c r="F1210" s="331"/>
      <c r="G1210" s="333">
        <f t="shared" si="31"/>
        <v>4794.2999999999856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294</v>
      </c>
      <c r="B1211" s="330">
        <v>43</v>
      </c>
      <c r="C1211" s="298">
        <v>46098</v>
      </c>
      <c r="D1211" s="299" t="s">
        <v>333</v>
      </c>
      <c r="E1211" s="331">
        <v>22.35</v>
      </c>
      <c r="F1211" s="331"/>
      <c r="G1211" s="333">
        <f t="shared" si="31"/>
        <v>5323.7599999999857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294</v>
      </c>
      <c r="B1212" s="330">
        <v>42</v>
      </c>
      <c r="C1212" s="298">
        <v>46098</v>
      </c>
      <c r="D1212" s="299" t="s">
        <v>333</v>
      </c>
      <c r="E1212" s="331">
        <v>37.25</v>
      </c>
      <c r="F1212" s="331"/>
      <c r="G1212" s="333">
        <f t="shared" si="31"/>
        <v>5346.109999999986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8</v>
      </c>
      <c r="C1213" s="298">
        <v>46098</v>
      </c>
      <c r="D1213" s="299" t="s">
        <v>319</v>
      </c>
      <c r="E1213" s="331">
        <v>3.99</v>
      </c>
      <c r="F1213" s="331"/>
      <c r="G1213" s="333">
        <f t="shared" si="31"/>
        <v>5383.359999999986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8</v>
      </c>
      <c r="C1214" s="298">
        <v>46098</v>
      </c>
      <c r="D1214" s="299" t="s">
        <v>319</v>
      </c>
      <c r="E1214" s="331">
        <v>24.47</v>
      </c>
      <c r="F1214" s="331"/>
      <c r="G1214" s="333">
        <f t="shared" si="31"/>
        <v>5387.3499999999858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294</v>
      </c>
      <c r="B1215" s="330">
        <v>21</v>
      </c>
      <c r="C1215" s="298">
        <v>46098</v>
      </c>
      <c r="D1215" s="299" t="s">
        <v>194</v>
      </c>
      <c r="E1215" s="331">
        <v>75.599999999999994</v>
      </c>
      <c r="F1215" s="331"/>
      <c r="G1215" s="333">
        <f t="shared" si="31"/>
        <v>5411.8199999999861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5</v>
      </c>
      <c r="C1216" s="298">
        <v>46097</v>
      </c>
      <c r="D1216" s="299" t="s">
        <v>340</v>
      </c>
      <c r="E1216" s="331">
        <v>21.3</v>
      </c>
      <c r="F1216" s="331"/>
      <c r="G1216" s="333">
        <f t="shared" si="31"/>
        <v>5487.4199999999864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294</v>
      </c>
      <c r="B1217" s="330">
        <v>11</v>
      </c>
      <c r="C1217" s="298">
        <v>46097</v>
      </c>
      <c r="D1217" s="299" t="s">
        <v>178</v>
      </c>
      <c r="E1217" s="331">
        <v>267.91000000000003</v>
      </c>
      <c r="F1217" s="331"/>
      <c r="G1217" s="333">
        <f t="shared" si="31"/>
        <v>5508.7199999999866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287</v>
      </c>
      <c r="B1218" s="330" t="s">
        <v>287</v>
      </c>
      <c r="C1218" s="298">
        <v>46097</v>
      </c>
      <c r="D1218" s="299" t="s">
        <v>403</v>
      </c>
      <c r="E1218" s="331"/>
      <c r="F1218" s="331">
        <v>80</v>
      </c>
      <c r="G1218" s="333">
        <f t="shared" si="31"/>
        <v>5776.6299999999865</v>
      </c>
      <c r="H1218" s="334" t="s">
        <v>298</v>
      </c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287</v>
      </c>
      <c r="B1219" s="330" t="s">
        <v>287</v>
      </c>
      <c r="C1219" s="298">
        <v>46097</v>
      </c>
      <c r="D1219" s="299" t="s">
        <v>302</v>
      </c>
      <c r="E1219" s="331">
        <v>80</v>
      </c>
      <c r="F1219" s="331"/>
      <c r="G1219" s="333">
        <f t="shared" si="31"/>
        <v>5696.6299999999865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4</v>
      </c>
      <c r="C1220" s="298">
        <v>46097</v>
      </c>
      <c r="D1220" s="299" t="s">
        <v>310</v>
      </c>
      <c r="E1220" s="331">
        <v>42.47</v>
      </c>
      <c r="F1220" s="331"/>
      <c r="G1220" s="333">
        <f t="shared" si="31"/>
        <v>5776.6299999999865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2</v>
      </c>
      <c r="C1221" s="298">
        <v>46097</v>
      </c>
      <c r="D1221" s="299" t="s">
        <v>296</v>
      </c>
      <c r="E1221" s="331">
        <v>11.18</v>
      </c>
      <c r="F1221" s="331"/>
      <c r="G1221" s="333">
        <f t="shared" si="31"/>
        <v>5819.0999999999867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2</v>
      </c>
      <c r="C1222" s="298">
        <v>46096</v>
      </c>
      <c r="D1222" s="299" t="s">
        <v>404</v>
      </c>
      <c r="E1222" s="331">
        <v>38.67</v>
      </c>
      <c r="F1222" s="331"/>
      <c r="G1222" s="333">
        <f t="shared" si="31"/>
        <v>5830.279999999987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3</v>
      </c>
      <c r="C1223" s="298">
        <v>46096</v>
      </c>
      <c r="D1223" s="299" t="s">
        <v>348</v>
      </c>
      <c r="E1223" s="331">
        <v>7.11</v>
      </c>
      <c r="F1223" s="331"/>
      <c r="G1223" s="333">
        <f t="shared" si="31"/>
        <v>5868.9499999999871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1</v>
      </c>
      <c r="C1224" s="298">
        <v>46096</v>
      </c>
      <c r="D1224" s="299" t="s">
        <v>304</v>
      </c>
      <c r="E1224" s="331">
        <v>126.64</v>
      </c>
      <c r="F1224" s="331"/>
      <c r="G1224" s="333">
        <f t="shared" si="31"/>
        <v>5876.0599999999868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1</v>
      </c>
      <c r="C1225" s="298">
        <v>46096</v>
      </c>
      <c r="D1225" s="299" t="s">
        <v>311</v>
      </c>
      <c r="E1225" s="331">
        <v>125.2</v>
      </c>
      <c r="F1225" s="331"/>
      <c r="G1225" s="333">
        <f t="shared" si="31"/>
        <v>6002.6999999999871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1</v>
      </c>
      <c r="C1226" s="298">
        <v>46096</v>
      </c>
      <c r="D1226" s="299" t="s">
        <v>306</v>
      </c>
      <c r="E1226" s="331">
        <v>37.159999999999997</v>
      </c>
      <c r="F1226" s="331"/>
      <c r="G1226" s="333">
        <f t="shared" si="31"/>
        <v>6127.8999999999869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294</v>
      </c>
      <c r="B1227" s="330">
        <v>16</v>
      </c>
      <c r="C1227" s="298">
        <v>46096</v>
      </c>
      <c r="D1227" s="299" t="s">
        <v>405</v>
      </c>
      <c r="E1227" s="331">
        <v>713.06</v>
      </c>
      <c r="F1227" s="331"/>
      <c r="G1227" s="333">
        <f t="shared" si="31"/>
        <v>6165.0599999999868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5</v>
      </c>
      <c r="C1228" s="298">
        <v>46095</v>
      </c>
      <c r="D1228" s="299" t="s">
        <v>406</v>
      </c>
      <c r="E1228" s="331">
        <v>24</v>
      </c>
      <c r="F1228" s="331"/>
      <c r="G1228" s="333">
        <f t="shared" si="31"/>
        <v>6878.1199999999862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3</v>
      </c>
      <c r="C1229" s="298">
        <v>46095</v>
      </c>
      <c r="D1229" s="299" t="s">
        <v>348</v>
      </c>
      <c r="E1229" s="331">
        <v>14.58</v>
      </c>
      <c r="F1229" s="331"/>
      <c r="G1229" s="333">
        <f t="shared" si="31"/>
        <v>6902.1199999999862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291</v>
      </c>
      <c r="B1230" s="330">
        <v>41</v>
      </c>
      <c r="C1230" s="298">
        <v>46094</v>
      </c>
      <c r="D1230" s="299" t="s">
        <v>407</v>
      </c>
      <c r="E1230" s="331"/>
      <c r="F1230" s="331">
        <v>300</v>
      </c>
      <c r="G1230" s="333">
        <f t="shared" si="31"/>
        <v>6916.6999999999862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1</v>
      </c>
      <c r="C1231" s="298">
        <v>46094</v>
      </c>
      <c r="D1231" s="299" t="s">
        <v>311</v>
      </c>
      <c r="E1231" s="331">
        <v>17.71</v>
      </c>
      <c r="F1231" s="331"/>
      <c r="G1231" s="333">
        <f t="shared" si="31"/>
        <v>6616.6999999999862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4</v>
      </c>
      <c r="C1232" s="298">
        <v>46094</v>
      </c>
      <c r="D1232" s="299" t="s">
        <v>296</v>
      </c>
      <c r="E1232" s="331">
        <v>31.56</v>
      </c>
      <c r="F1232" s="331"/>
      <c r="G1232" s="333">
        <f t="shared" si="31"/>
        <v>6634.4099999999862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2</v>
      </c>
      <c r="C1233" s="298">
        <v>46094</v>
      </c>
      <c r="D1233" s="299" t="s">
        <v>296</v>
      </c>
      <c r="E1233" s="331">
        <v>34.79</v>
      </c>
      <c r="F1233" s="331"/>
      <c r="G1233" s="333">
        <f t="shared" si="31"/>
        <v>6665.9699999999866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2</v>
      </c>
      <c r="C1234" s="298">
        <v>46094</v>
      </c>
      <c r="D1234" s="299" t="s">
        <v>408</v>
      </c>
      <c r="E1234" s="331">
        <v>23.9</v>
      </c>
      <c r="F1234" s="331"/>
      <c r="G1234" s="333">
        <f t="shared" si="31"/>
        <v>6700.7599999999866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3</v>
      </c>
      <c r="C1235" s="298">
        <v>46094</v>
      </c>
      <c r="D1235" s="299" t="s">
        <v>348</v>
      </c>
      <c r="E1235" s="331">
        <v>7.26</v>
      </c>
      <c r="F1235" s="331"/>
      <c r="G1235" s="333">
        <f t="shared" si="31"/>
        <v>6724.6599999999862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5</v>
      </c>
      <c r="C1236" s="298">
        <v>46094</v>
      </c>
      <c r="D1236" s="299" t="s">
        <v>354</v>
      </c>
      <c r="E1236" s="331">
        <v>85</v>
      </c>
      <c r="F1236" s="331"/>
      <c r="G1236" s="333">
        <f t="shared" si="31"/>
        <v>6731.9199999999864</v>
      </c>
      <c r="H1236" s="334" t="s">
        <v>298</v>
      </c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8</v>
      </c>
      <c r="C1237" s="298">
        <v>46093</v>
      </c>
      <c r="D1237" s="299" t="s">
        <v>409</v>
      </c>
      <c r="E1237" s="331">
        <v>51.22</v>
      </c>
      <c r="F1237" s="331"/>
      <c r="G1237" s="333">
        <f t="shared" si="31"/>
        <v>6816.9199999999864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2</v>
      </c>
      <c r="C1238" s="298">
        <v>46093</v>
      </c>
      <c r="D1238" s="299" t="s">
        <v>410</v>
      </c>
      <c r="E1238" s="331">
        <v>57.43</v>
      </c>
      <c r="F1238" s="331"/>
      <c r="G1238" s="333">
        <f t="shared" si="31"/>
        <v>6868.1399999999867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2</v>
      </c>
      <c r="C1239" s="298">
        <v>46093</v>
      </c>
      <c r="D1239" s="299" t="s">
        <v>358</v>
      </c>
      <c r="E1239" s="331">
        <v>17.45</v>
      </c>
      <c r="F1239" s="331"/>
      <c r="G1239" s="333">
        <f t="shared" si="31"/>
        <v>6925.569999999987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8</v>
      </c>
      <c r="C1240" s="298">
        <v>46093</v>
      </c>
      <c r="D1240" s="299" t="s">
        <v>319</v>
      </c>
      <c r="E1240" s="331">
        <v>7.92</v>
      </c>
      <c r="F1240" s="331"/>
      <c r="G1240" s="333">
        <f t="shared" si="31"/>
        <v>6943.0199999999868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291</v>
      </c>
      <c r="B1241" s="330">
        <v>38</v>
      </c>
      <c r="C1241" s="298">
        <v>46093</v>
      </c>
      <c r="D1241" s="299" t="s">
        <v>293</v>
      </c>
      <c r="E1241" s="331"/>
      <c r="F1241" s="331">
        <v>4726.92</v>
      </c>
      <c r="G1241" s="333">
        <f t="shared" si="31"/>
        <v>6950.9399999999869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2</v>
      </c>
      <c r="C1242" s="298">
        <v>46093</v>
      </c>
      <c r="D1242" s="299" t="s">
        <v>386</v>
      </c>
      <c r="E1242" s="331">
        <v>15</v>
      </c>
      <c r="F1242" s="331"/>
      <c r="G1242" s="333">
        <f t="shared" si="31"/>
        <v>2224.0199999999868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6</v>
      </c>
      <c r="C1243" s="298">
        <v>46093</v>
      </c>
      <c r="D1243" s="299" t="s">
        <v>411</v>
      </c>
      <c r="E1243" s="331">
        <v>12</v>
      </c>
      <c r="F1243" s="331"/>
      <c r="G1243" s="333">
        <f t="shared" si="31"/>
        <v>2239.0199999999868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294</v>
      </c>
      <c r="B1244" s="330">
        <v>19</v>
      </c>
      <c r="C1244" s="298">
        <v>46093</v>
      </c>
      <c r="D1244" s="299" t="s">
        <v>191</v>
      </c>
      <c r="E1244" s="331">
        <v>200</v>
      </c>
      <c r="F1244" s="331"/>
      <c r="G1244" s="333">
        <f t="shared" si="31"/>
        <v>2251.0199999999868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6</v>
      </c>
      <c r="C1245" s="298">
        <v>46092</v>
      </c>
      <c r="D1245" s="299" t="s">
        <v>412</v>
      </c>
      <c r="E1245" s="331">
        <v>-10.050000000000001</v>
      </c>
      <c r="F1245" s="331"/>
      <c r="G1245" s="333">
        <f t="shared" si="31"/>
        <v>2451.0199999999868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6</v>
      </c>
      <c r="C1246" s="298">
        <v>46092</v>
      </c>
      <c r="D1246" s="299" t="s">
        <v>413</v>
      </c>
      <c r="E1246" s="331">
        <v>25</v>
      </c>
      <c r="F1246" s="331"/>
      <c r="G1246" s="333">
        <f t="shared" si="31"/>
        <v>2440.9699999999866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2</v>
      </c>
      <c r="C1247" s="298">
        <v>46092</v>
      </c>
      <c r="D1247" s="299" t="s">
        <v>301</v>
      </c>
      <c r="E1247" s="331">
        <v>-9</v>
      </c>
      <c r="F1247" s="331"/>
      <c r="G1247" s="333">
        <f t="shared" si="31"/>
        <v>2465.9699999999866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291</v>
      </c>
      <c r="B1248" s="330">
        <v>41</v>
      </c>
      <c r="C1248" s="298">
        <v>46092</v>
      </c>
      <c r="D1248" s="299" t="s">
        <v>407</v>
      </c>
      <c r="E1248" s="331"/>
      <c r="F1248" s="331">
        <v>500</v>
      </c>
      <c r="G1248" s="333">
        <f t="shared" si="31"/>
        <v>2456.9699999999866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2</v>
      </c>
      <c r="C1249" s="298">
        <v>46092</v>
      </c>
      <c r="D1249" s="299" t="s">
        <v>296</v>
      </c>
      <c r="E1249" s="331">
        <v>16.170000000000002</v>
      </c>
      <c r="F1249" s="331"/>
      <c r="G1249" s="333">
        <f t="shared" si="31"/>
        <v>1956.9699999999864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294</v>
      </c>
      <c r="B1250" s="330">
        <v>22</v>
      </c>
      <c r="C1250" s="298">
        <v>46092</v>
      </c>
      <c r="D1250" s="299" t="s">
        <v>352</v>
      </c>
      <c r="E1250" s="331">
        <v>19.16</v>
      </c>
      <c r="F1250" s="331"/>
      <c r="G1250" s="333">
        <f t="shared" si="31"/>
        <v>1973.1399999999865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335</v>
      </c>
      <c r="B1251" s="330" t="s">
        <v>335</v>
      </c>
      <c r="C1251" s="298">
        <v>46091</v>
      </c>
      <c r="D1251" s="299" t="s">
        <v>447</v>
      </c>
      <c r="E1251" s="331">
        <v>47.28</v>
      </c>
      <c r="F1251" s="331"/>
      <c r="G1251" s="333">
        <f t="shared" si="31"/>
        <v>1992.2999999999865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294</v>
      </c>
      <c r="B1252" s="330">
        <v>13</v>
      </c>
      <c r="C1252" s="298">
        <v>46091</v>
      </c>
      <c r="D1252" s="299" t="s">
        <v>182</v>
      </c>
      <c r="E1252" s="331">
        <v>134.93</v>
      </c>
      <c r="F1252" s="331"/>
      <c r="G1252" s="333">
        <f t="shared" si="31"/>
        <v>2039.5799999999865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8</v>
      </c>
      <c r="C1253" s="298">
        <v>46091</v>
      </c>
      <c r="D1253" s="299" t="s">
        <v>295</v>
      </c>
      <c r="E1253" s="331">
        <v>7.44</v>
      </c>
      <c r="F1253" s="331"/>
      <c r="G1253" s="333">
        <f t="shared" si="31"/>
        <v>2174.5099999999866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4</v>
      </c>
      <c r="C1254" s="298">
        <v>46091</v>
      </c>
      <c r="D1254" s="299" t="s">
        <v>295</v>
      </c>
      <c r="E1254" s="331">
        <v>29.53</v>
      </c>
      <c r="F1254" s="331"/>
      <c r="G1254" s="333">
        <f t="shared" si="31"/>
        <v>2181.9499999999866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4</v>
      </c>
      <c r="C1255" s="298">
        <v>46091</v>
      </c>
      <c r="D1255" s="299" t="s">
        <v>310</v>
      </c>
      <c r="E1255" s="331">
        <v>34.119999999999997</v>
      </c>
      <c r="F1255" s="331"/>
      <c r="G1255" s="333">
        <f t="shared" si="31"/>
        <v>2211.4799999999868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2</v>
      </c>
      <c r="C1256" s="298">
        <v>46091</v>
      </c>
      <c r="D1256" s="299" t="s">
        <v>414</v>
      </c>
      <c r="E1256" s="331">
        <v>18.57</v>
      </c>
      <c r="F1256" s="331"/>
      <c r="G1256" s="333">
        <f t="shared" si="31"/>
        <v>2245.5999999999867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294</v>
      </c>
      <c r="B1257" s="330">
        <v>16</v>
      </c>
      <c r="C1257" s="298">
        <v>46091</v>
      </c>
      <c r="D1257" s="299" t="s">
        <v>415</v>
      </c>
      <c r="E1257" s="331">
        <v>107</v>
      </c>
      <c r="F1257" s="331"/>
      <c r="G1257" s="333">
        <f t="shared" si="31"/>
        <v>2264.1699999999869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294</v>
      </c>
      <c r="B1258" s="330">
        <v>18</v>
      </c>
      <c r="C1258" s="298">
        <v>46090</v>
      </c>
      <c r="D1258" s="299" t="s">
        <v>361</v>
      </c>
      <c r="E1258" s="331">
        <v>400</v>
      </c>
      <c r="F1258" s="331"/>
      <c r="G1258" s="333">
        <f t="shared" si="31"/>
        <v>2371.1699999999869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4</v>
      </c>
      <c r="C1259" s="298">
        <v>46090</v>
      </c>
      <c r="D1259" s="299" t="s">
        <v>296</v>
      </c>
      <c r="E1259" s="331">
        <v>24.69</v>
      </c>
      <c r="F1259" s="331"/>
      <c r="G1259" s="333">
        <f t="shared" si="31"/>
        <v>2771.1699999999869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3</v>
      </c>
      <c r="C1260" s="298">
        <v>46090</v>
      </c>
      <c r="D1260" s="299" t="s">
        <v>416</v>
      </c>
      <c r="E1260" s="331">
        <v>4.59</v>
      </c>
      <c r="F1260" s="331"/>
      <c r="G1260" s="333">
        <f t="shared" si="31"/>
        <v>2795.8599999999869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294</v>
      </c>
      <c r="B1261" s="330">
        <v>9</v>
      </c>
      <c r="C1261" s="298">
        <v>46090</v>
      </c>
      <c r="D1261" s="299" t="s">
        <v>58</v>
      </c>
      <c r="E1261" s="331">
        <v>1281.53</v>
      </c>
      <c r="F1261" s="331"/>
      <c r="G1261" s="333">
        <f t="shared" si="31"/>
        <v>2800.4499999999871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7</v>
      </c>
      <c r="C1262" s="298">
        <v>46090</v>
      </c>
      <c r="D1262" s="299" t="s">
        <v>338</v>
      </c>
      <c r="E1262" s="331">
        <v>40.61</v>
      </c>
      <c r="F1262" s="331"/>
      <c r="G1262" s="333">
        <f t="shared" si="31"/>
        <v>4081.9799999999873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287</v>
      </c>
      <c r="B1263" s="330" t="s">
        <v>287</v>
      </c>
      <c r="C1263" s="298">
        <v>46090</v>
      </c>
      <c r="D1263" s="299" t="s">
        <v>417</v>
      </c>
      <c r="E1263" s="331">
        <v>380</v>
      </c>
      <c r="F1263" s="331">
        <v>380</v>
      </c>
      <c r="G1263" s="333">
        <f t="shared" si="31"/>
        <v>4122.5899999999874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2</v>
      </c>
      <c r="C1264" s="298">
        <v>46090</v>
      </c>
      <c r="D1264" s="299" t="s">
        <v>418</v>
      </c>
      <c r="E1264" s="331">
        <v>15</v>
      </c>
      <c r="F1264" s="331"/>
      <c r="G1264" s="333">
        <f t="shared" si="31"/>
        <v>4122.5899999999874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2</v>
      </c>
      <c r="C1265" s="298">
        <v>46090</v>
      </c>
      <c r="D1265" s="299" t="s">
        <v>386</v>
      </c>
      <c r="E1265" s="331">
        <v>15</v>
      </c>
      <c r="F1265" s="331"/>
      <c r="G1265" s="333">
        <f t="shared" si="31"/>
        <v>4137.5899999999874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6</v>
      </c>
      <c r="C1266" s="298">
        <v>46090</v>
      </c>
      <c r="D1266" s="299" t="s">
        <v>300</v>
      </c>
      <c r="E1266" s="331">
        <v>70.66</v>
      </c>
      <c r="F1266" s="331"/>
      <c r="G1266" s="333">
        <f t="shared" si="31"/>
        <v>4152.5899999999874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1</v>
      </c>
      <c r="C1267" s="298">
        <v>46089</v>
      </c>
      <c r="D1267" s="299" t="s">
        <v>311</v>
      </c>
      <c r="E1267" s="331">
        <v>109.77</v>
      </c>
      <c r="F1267" s="331"/>
      <c r="G1267" s="333">
        <f t="shared" si="31"/>
        <v>4223.2499999999873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6</v>
      </c>
      <c r="C1268" s="298">
        <v>46089</v>
      </c>
      <c r="D1268" s="299" t="s">
        <v>306</v>
      </c>
      <c r="E1268" s="331">
        <v>9.3800000000000008</v>
      </c>
      <c r="F1268" s="331"/>
      <c r="G1268" s="333">
        <f t="shared" si="31"/>
        <v>4333.0199999999877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3</v>
      </c>
      <c r="C1269" s="298">
        <v>46089</v>
      </c>
      <c r="D1269" s="299" t="s">
        <v>419</v>
      </c>
      <c r="E1269" s="331">
        <v>3.85</v>
      </c>
      <c r="F1269" s="331"/>
      <c r="G1269" s="333">
        <f t="shared" si="31"/>
        <v>4342.3999999999878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2</v>
      </c>
      <c r="C1270" s="298">
        <v>46089</v>
      </c>
      <c r="D1270" s="299" t="s">
        <v>404</v>
      </c>
      <c r="E1270" s="331">
        <v>88.54</v>
      </c>
      <c r="F1270" s="331"/>
      <c r="G1270" s="333">
        <f t="shared" si="31"/>
        <v>4346.2499999999882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2</v>
      </c>
      <c r="C1271" s="298">
        <v>46089</v>
      </c>
      <c r="D1271" s="299" t="s">
        <v>358</v>
      </c>
      <c r="E1271" s="331">
        <v>8.3800000000000008</v>
      </c>
      <c r="F1271" s="331"/>
      <c r="G1271" s="333">
        <f t="shared" si="31"/>
        <v>4434.7899999999881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2</v>
      </c>
      <c r="C1272" s="298">
        <v>46089</v>
      </c>
      <c r="D1272" s="299" t="s">
        <v>301</v>
      </c>
      <c r="E1272" s="331">
        <v>39.549999999999997</v>
      </c>
      <c r="F1272" s="331"/>
      <c r="G1272" s="333">
        <f t="shared" si="31"/>
        <v>4443.1699999999882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4</v>
      </c>
      <c r="C1273" s="298">
        <v>46089</v>
      </c>
      <c r="D1273" s="299" t="s">
        <v>420</v>
      </c>
      <c r="E1273" s="331">
        <v>31.68</v>
      </c>
      <c r="F1273" s="331"/>
      <c r="G1273" s="333">
        <f t="shared" si="31"/>
        <v>4482.7199999999884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8</v>
      </c>
      <c r="C1274" s="298">
        <v>46088</v>
      </c>
      <c r="D1274" s="299" t="s">
        <v>308</v>
      </c>
      <c r="E1274" s="331">
        <v>24.65</v>
      </c>
      <c r="F1274" s="331"/>
      <c r="G1274" s="333">
        <f t="shared" si="31"/>
        <v>4514.3999999999887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2</v>
      </c>
      <c r="C1275" s="298">
        <v>46088</v>
      </c>
      <c r="D1275" s="299" t="s">
        <v>346</v>
      </c>
      <c r="E1275" s="331">
        <v>11.04</v>
      </c>
      <c r="F1275" s="331"/>
      <c r="G1275" s="333">
        <f t="shared" si="31"/>
        <v>4539.0499999999884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8</v>
      </c>
      <c r="C1276" s="298">
        <v>46088</v>
      </c>
      <c r="D1276" s="299" t="s">
        <v>319</v>
      </c>
      <c r="E1276" s="331">
        <v>11.5</v>
      </c>
      <c r="F1276" s="331"/>
      <c r="G1276" s="333">
        <f t="shared" si="31"/>
        <v>4550.0899999999883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8</v>
      </c>
      <c r="C1277" s="298">
        <v>46088</v>
      </c>
      <c r="D1277" s="299" t="s">
        <v>296</v>
      </c>
      <c r="E1277" s="331">
        <v>12.44</v>
      </c>
      <c r="F1277" s="331"/>
      <c r="G1277" s="333">
        <f t="shared" si="31"/>
        <v>4561.5899999999883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4</v>
      </c>
      <c r="C1278" s="298">
        <v>46088</v>
      </c>
      <c r="D1278" s="299" t="s">
        <v>296</v>
      </c>
      <c r="E1278" s="331">
        <v>23.62</v>
      </c>
      <c r="F1278" s="331"/>
      <c r="G1278" s="333">
        <f t="shared" si="31"/>
        <v>4574.0299999999879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2</v>
      </c>
      <c r="C1279" s="298">
        <v>46088</v>
      </c>
      <c r="D1279" s="299" t="s">
        <v>301</v>
      </c>
      <c r="E1279" s="331">
        <v>36.049999999999997</v>
      </c>
      <c r="F1279" s="331"/>
      <c r="G1279" s="333">
        <f t="shared" si="31"/>
        <v>4597.6499999999878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294</v>
      </c>
      <c r="B1280" s="330">
        <v>14</v>
      </c>
      <c r="C1280" s="298">
        <v>46087</v>
      </c>
      <c r="D1280" s="299" t="s">
        <v>366</v>
      </c>
      <c r="E1280" s="331">
        <v>66.67</v>
      </c>
      <c r="F1280" s="331"/>
      <c r="G1280" s="333">
        <f t="shared" si="31"/>
        <v>4633.699999999988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2</v>
      </c>
      <c r="C1281" s="298">
        <v>46087</v>
      </c>
      <c r="D1281" s="299" t="s">
        <v>296</v>
      </c>
      <c r="E1281" s="331">
        <v>17.850000000000001</v>
      </c>
      <c r="F1281" s="331"/>
      <c r="G1281" s="333">
        <f t="shared" si="31"/>
        <v>4700.3699999999881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1</v>
      </c>
      <c r="C1282" s="298">
        <v>46087</v>
      </c>
      <c r="D1282" s="299" t="s">
        <v>304</v>
      </c>
      <c r="E1282" s="331">
        <v>112.13</v>
      </c>
      <c r="F1282" s="331"/>
      <c r="G1282" s="333">
        <f t="shared" si="31"/>
        <v>4718.2199999999884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3</v>
      </c>
      <c r="C1283" s="298">
        <v>46087</v>
      </c>
      <c r="D1283" s="299" t="s">
        <v>324</v>
      </c>
      <c r="E1283" s="331">
        <v>7.31</v>
      </c>
      <c r="F1283" s="331"/>
      <c r="G1283" s="333">
        <f t="shared" si="31"/>
        <v>4830.3499999999885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291</v>
      </c>
      <c r="B1284" s="330">
        <v>39</v>
      </c>
      <c r="C1284" s="298">
        <v>46086</v>
      </c>
      <c r="D1284" s="299" t="s">
        <v>292</v>
      </c>
      <c r="E1284" s="331"/>
      <c r="F1284" s="331">
        <v>2763.78</v>
      </c>
      <c r="G1284" s="333">
        <f t="shared" si="31"/>
        <v>4837.6599999999889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4</v>
      </c>
      <c r="C1285" s="298">
        <v>46086</v>
      </c>
      <c r="D1285" s="299" t="s">
        <v>295</v>
      </c>
      <c r="E1285" s="331">
        <v>31.52</v>
      </c>
      <c r="F1285" s="331"/>
      <c r="G1285" s="333">
        <f t="shared" si="31"/>
        <v>2073.8799999999892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2</v>
      </c>
      <c r="C1286" s="298">
        <v>46086</v>
      </c>
      <c r="D1286" s="299" t="s">
        <v>358</v>
      </c>
      <c r="E1286" s="331">
        <v>14.86</v>
      </c>
      <c r="F1286" s="331"/>
      <c r="G1286" s="333">
        <f t="shared" si="31"/>
        <v>2105.3999999999892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289</v>
      </c>
      <c r="B1287" s="330">
        <v>8</v>
      </c>
      <c r="C1287" s="298">
        <v>46086</v>
      </c>
      <c r="D1287" s="299" t="s">
        <v>409</v>
      </c>
      <c r="E1287" s="331">
        <v>44.99</v>
      </c>
      <c r="F1287" s="331"/>
      <c r="G1287" s="333">
        <f t="shared" si="31"/>
        <v>2120.2599999999893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2</v>
      </c>
      <c r="C1288" s="298">
        <v>46085</v>
      </c>
      <c r="D1288" s="299" t="s">
        <v>421</v>
      </c>
      <c r="E1288" s="331">
        <v>15</v>
      </c>
      <c r="F1288" s="331"/>
      <c r="G1288" s="333">
        <f t="shared" si="31"/>
        <v>2165.2499999999891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2</v>
      </c>
      <c r="C1289" s="298">
        <v>46085</v>
      </c>
      <c r="D1289" s="299" t="s">
        <v>296</v>
      </c>
      <c r="E1289" s="331">
        <v>10.84</v>
      </c>
      <c r="F1289" s="331"/>
      <c r="G1289" s="333">
        <f t="shared" si="31"/>
        <v>2180.2499999999891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294</v>
      </c>
      <c r="B1290" s="330">
        <v>14</v>
      </c>
      <c r="C1290" s="298">
        <v>46085</v>
      </c>
      <c r="D1290" s="299" t="s">
        <v>367</v>
      </c>
      <c r="E1290" s="331">
        <v>68.739999999999995</v>
      </c>
      <c r="F1290" s="331"/>
      <c r="G1290" s="333">
        <f t="shared" si="31"/>
        <v>2191.0899999999892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4</v>
      </c>
      <c r="C1291" s="298">
        <v>46085</v>
      </c>
      <c r="D1291" s="299" t="s">
        <v>310</v>
      </c>
      <c r="E1291" s="331">
        <v>30.67</v>
      </c>
      <c r="F1291" s="331"/>
      <c r="G1291" s="333">
        <f t="shared" si="31"/>
        <v>2259.829999999989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294</v>
      </c>
      <c r="B1292" s="330">
        <v>17</v>
      </c>
      <c r="C1292" s="298">
        <v>46085</v>
      </c>
      <c r="D1292" s="299" t="s">
        <v>370</v>
      </c>
      <c r="E1292" s="331">
        <v>99</v>
      </c>
      <c r="F1292" s="331"/>
      <c r="G1292" s="333">
        <f t="shared" si="31"/>
        <v>2290.4999999999891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294</v>
      </c>
      <c r="B1293" s="330">
        <v>21</v>
      </c>
      <c r="C1293" s="298">
        <v>46084</v>
      </c>
      <c r="D1293" s="299" t="s">
        <v>194</v>
      </c>
      <c r="E1293" s="331">
        <v>40.72</v>
      </c>
      <c r="F1293" s="331"/>
      <c r="G1293" s="333">
        <f t="shared" si="31"/>
        <v>2389.4999999999891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284</v>
      </c>
      <c r="B1294" s="330">
        <v>36</v>
      </c>
      <c r="C1294" s="298">
        <v>46084</v>
      </c>
      <c r="D1294" s="299" t="s">
        <v>374</v>
      </c>
      <c r="E1294" s="331">
        <v>50</v>
      </c>
      <c r="F1294" s="331"/>
      <c r="G1294" s="333">
        <f t="shared" si="31"/>
        <v>2430.2199999999889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2</v>
      </c>
      <c r="C1295" s="298">
        <v>46084</v>
      </c>
      <c r="D1295" s="299" t="s">
        <v>296</v>
      </c>
      <c r="E1295" s="331">
        <v>14.67</v>
      </c>
      <c r="F1295" s="331"/>
      <c r="G1295" s="333">
        <f t="shared" si="31"/>
        <v>2480.2199999999889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289</v>
      </c>
      <c r="B1296" s="330">
        <v>4</v>
      </c>
      <c r="C1296" s="298">
        <v>46084</v>
      </c>
      <c r="D1296" s="299" t="s">
        <v>296</v>
      </c>
      <c r="E1296" s="331">
        <v>27.42</v>
      </c>
      <c r="F1296" s="331"/>
      <c r="G1296" s="333">
        <f t="shared" si="31"/>
        <v>2494.889999999989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6</v>
      </c>
      <c r="C1297" s="298">
        <v>46084</v>
      </c>
      <c r="D1297" s="299" t="s">
        <v>422</v>
      </c>
      <c r="E1297" s="331">
        <v>106.27</v>
      </c>
      <c r="F1297" s="331"/>
      <c r="G1297" s="333">
        <f t="shared" si="31"/>
        <v>2522.309999999989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6</v>
      </c>
      <c r="C1298" s="298">
        <v>46084</v>
      </c>
      <c r="D1298" s="299" t="s">
        <v>422</v>
      </c>
      <c r="E1298" s="331">
        <v>-107</v>
      </c>
      <c r="F1298" s="331"/>
      <c r="G1298" s="333">
        <f t="shared" si="31"/>
        <v>2628.579999999989</v>
      </c>
      <c r="H1298" s="334" t="s">
        <v>298</v>
      </c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2</v>
      </c>
      <c r="C1299" s="298">
        <v>46083</v>
      </c>
      <c r="D1299" s="299" t="s">
        <v>301</v>
      </c>
      <c r="E1299" s="331">
        <v>20</v>
      </c>
      <c r="F1299" s="331"/>
      <c r="G1299" s="333">
        <f t="shared" si="31"/>
        <v>2521.579999999989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287</v>
      </c>
      <c r="B1300" s="330" t="s">
        <v>287</v>
      </c>
      <c r="C1300" s="298">
        <v>46083</v>
      </c>
      <c r="D1300" s="299" t="s">
        <v>288</v>
      </c>
      <c r="E1300" s="331">
        <v>185.64</v>
      </c>
      <c r="F1300" s="331">
        <v>185.64</v>
      </c>
      <c r="G1300" s="333">
        <f t="shared" si="31"/>
        <v>2541.579999999989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2</v>
      </c>
      <c r="C1301" s="298">
        <v>46083</v>
      </c>
      <c r="D1301" s="299" t="s">
        <v>424</v>
      </c>
      <c r="E1301" s="331">
        <v>70.12</v>
      </c>
      <c r="F1301" s="331"/>
      <c r="G1301" s="333">
        <f t="shared" si="31"/>
        <v>2541.579999999989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294</v>
      </c>
      <c r="B1302" s="330">
        <v>17</v>
      </c>
      <c r="C1302" s="298">
        <v>46083</v>
      </c>
      <c r="D1302" s="299" t="s">
        <v>188</v>
      </c>
      <c r="E1302" s="331">
        <v>41.44</v>
      </c>
      <c r="F1302" s="331"/>
      <c r="G1302" s="333">
        <f t="shared" si="31"/>
        <v>2611.6999999999889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8</v>
      </c>
      <c r="C1303" s="298">
        <v>46083</v>
      </c>
      <c r="D1303" s="299" t="s">
        <v>296</v>
      </c>
      <c r="E1303" s="331">
        <v>8.7200000000000006</v>
      </c>
      <c r="F1303" s="331"/>
      <c r="G1303" s="333">
        <f t="shared" si="31"/>
        <v>2653.139999999989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294</v>
      </c>
      <c r="B1304" s="330">
        <v>22</v>
      </c>
      <c r="C1304" s="298">
        <v>46082</v>
      </c>
      <c r="D1304" s="299" t="s">
        <v>375</v>
      </c>
      <c r="E1304" s="331">
        <v>6.37</v>
      </c>
      <c r="F1304" s="331"/>
      <c r="G1304" s="333">
        <f t="shared" si="31"/>
        <v>2661.8599999999888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2</v>
      </c>
      <c r="C1305" s="298">
        <v>46082</v>
      </c>
      <c r="D1305" s="299" t="s">
        <v>296</v>
      </c>
      <c r="E1305" s="331">
        <v>9.8699999999999992</v>
      </c>
      <c r="F1305" s="331"/>
      <c r="G1305" s="333">
        <f t="shared" si="31"/>
        <v>2668.2299999999886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289</v>
      </c>
      <c r="B1306" s="330">
        <v>1</v>
      </c>
      <c r="C1306" s="298">
        <v>46082</v>
      </c>
      <c r="D1306" s="299" t="s">
        <v>311</v>
      </c>
      <c r="E1306" s="331">
        <v>119.55</v>
      </c>
      <c r="F1306" s="331"/>
      <c r="G1306" s="333">
        <f t="shared" si="31"/>
        <v>2678.0999999999885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3</v>
      </c>
      <c r="C1307" s="298">
        <v>46082</v>
      </c>
      <c r="D1307" s="299" t="s">
        <v>348</v>
      </c>
      <c r="E1307" s="331">
        <v>25</v>
      </c>
      <c r="F1307" s="331"/>
      <c r="G1307" s="333">
        <f t="shared" si="31"/>
        <v>2797.6499999999887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1</v>
      </c>
      <c r="C1308" s="298">
        <v>46082</v>
      </c>
      <c r="D1308" s="299" t="s">
        <v>304</v>
      </c>
      <c r="E1308" s="331">
        <v>119.17</v>
      </c>
      <c r="F1308" s="331"/>
      <c r="G1308" s="333">
        <f t="shared" si="31"/>
        <v>2822.6499999999887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284</v>
      </c>
      <c r="B1309" s="330">
        <v>37</v>
      </c>
      <c r="C1309" s="298">
        <v>46081</v>
      </c>
      <c r="D1309" s="299" t="s">
        <v>425</v>
      </c>
      <c r="E1309" s="331">
        <v>3764.91</v>
      </c>
      <c r="F1309" s="331"/>
      <c r="G1309" s="333">
        <f t="shared" si="31"/>
        <v>2941.8199999999888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286</v>
      </c>
      <c r="B1310" s="330">
        <v>25</v>
      </c>
      <c r="C1310" s="298">
        <v>46081</v>
      </c>
      <c r="D1310" s="298" t="s">
        <v>204</v>
      </c>
      <c r="E1310" s="331">
        <v>350</v>
      </c>
      <c r="F1310" s="331"/>
      <c r="G1310" s="333">
        <f t="shared" si="31"/>
        <v>6706.7299999999886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286</v>
      </c>
      <c r="B1311" s="330">
        <v>26</v>
      </c>
      <c r="C1311" s="298">
        <v>46081</v>
      </c>
      <c r="D1311" s="298" t="s">
        <v>205</v>
      </c>
      <c r="E1311" s="331">
        <v>320</v>
      </c>
      <c r="F1311" s="331"/>
      <c r="G1311" s="333">
        <f t="shared" si="31"/>
        <v>7056.7299999999886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286</v>
      </c>
      <c r="B1312" s="330">
        <v>27</v>
      </c>
      <c r="C1312" s="298">
        <v>46081</v>
      </c>
      <c r="D1312" s="298" t="s">
        <v>206</v>
      </c>
      <c r="E1312" s="331">
        <v>25</v>
      </c>
      <c r="F1312" s="331"/>
      <c r="G1312" s="333">
        <f t="shared" si="31"/>
        <v>7376.7299999999886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286</v>
      </c>
      <c r="B1313" s="330">
        <v>28</v>
      </c>
      <c r="C1313" s="298">
        <v>46081</v>
      </c>
      <c r="D1313" s="298" t="s">
        <v>207</v>
      </c>
      <c r="E1313" s="331">
        <v>25</v>
      </c>
      <c r="F1313" s="331"/>
      <c r="G1313" s="333">
        <f t="shared" si="31"/>
        <v>7401.7299999999886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286</v>
      </c>
      <c r="B1314" s="330">
        <v>29</v>
      </c>
      <c r="C1314" s="298">
        <v>46081</v>
      </c>
      <c r="D1314" s="298" t="s">
        <v>208</v>
      </c>
      <c r="E1314" s="331">
        <v>45</v>
      </c>
      <c r="F1314" s="331"/>
      <c r="G1314" s="333">
        <f t="shared" si="31"/>
        <v>7426.7299999999886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286</v>
      </c>
      <c r="B1315" s="330">
        <v>30</v>
      </c>
      <c r="C1315" s="298">
        <v>46081</v>
      </c>
      <c r="D1315" s="298" t="s">
        <v>209</v>
      </c>
      <c r="E1315" s="331">
        <v>400</v>
      </c>
      <c r="F1315" s="331"/>
      <c r="G1315" s="333">
        <f t="shared" si="31"/>
        <v>7471.7299999999886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286</v>
      </c>
      <c r="B1316" s="330">
        <v>31</v>
      </c>
      <c r="C1316" s="298">
        <v>46081</v>
      </c>
      <c r="D1316" s="298" t="s">
        <v>210</v>
      </c>
      <c r="E1316" s="331">
        <v>375</v>
      </c>
      <c r="F1316" s="331"/>
      <c r="G1316" s="333">
        <f t="shared" si="31"/>
        <v>7871.7299999999886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286</v>
      </c>
      <c r="B1317" s="330">
        <v>32</v>
      </c>
      <c r="C1317" s="298">
        <v>46081</v>
      </c>
      <c r="D1317" s="298" t="s">
        <v>211</v>
      </c>
      <c r="E1317" s="331">
        <v>100</v>
      </c>
      <c r="F1317" s="331"/>
      <c r="G1317" s="333">
        <f t="shared" si="31"/>
        <v>8246.7299999999886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286</v>
      </c>
      <c r="B1318" s="330">
        <v>33</v>
      </c>
      <c r="C1318" s="298">
        <v>46081</v>
      </c>
      <c r="D1318" s="298" t="s">
        <v>212</v>
      </c>
      <c r="E1318" s="331">
        <v>85</v>
      </c>
      <c r="F1318" s="331"/>
      <c r="G1318" s="333">
        <f t="shared" si="31"/>
        <v>8346.7299999999886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286</v>
      </c>
      <c r="B1319" s="330">
        <v>34</v>
      </c>
      <c r="C1319" s="298">
        <v>46081</v>
      </c>
      <c r="D1319" s="298" t="s">
        <v>213</v>
      </c>
      <c r="E1319" s="331">
        <v>230</v>
      </c>
      <c r="F1319" s="331"/>
      <c r="G1319" s="333">
        <f t="shared" si="31"/>
        <v>8431.7299999999886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286</v>
      </c>
      <c r="B1320" s="330">
        <v>35</v>
      </c>
      <c r="C1320" s="298">
        <v>46081</v>
      </c>
      <c r="D1320" s="298" t="s">
        <v>214</v>
      </c>
      <c r="E1320" s="331">
        <v>45</v>
      </c>
      <c r="F1320" s="331"/>
      <c r="G1320" s="333">
        <f t="shared" si="31"/>
        <v>8661.7299999999886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294</v>
      </c>
      <c r="B1321" s="330">
        <v>42</v>
      </c>
      <c r="C1321" s="298">
        <v>46081</v>
      </c>
      <c r="D1321" s="298" t="s">
        <v>200</v>
      </c>
      <c r="E1321" s="331">
        <v>51.19</v>
      </c>
      <c r="F1321" s="331"/>
      <c r="G1321" s="333">
        <f t="shared" si="31"/>
        <v>8706.7299999999886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294</v>
      </c>
      <c r="B1322" s="330">
        <v>43</v>
      </c>
      <c r="C1322" s="298">
        <v>46081</v>
      </c>
      <c r="D1322" s="298" t="s">
        <v>201</v>
      </c>
      <c r="E1322" s="331">
        <v>37.17</v>
      </c>
      <c r="F1322" s="331"/>
      <c r="G1322" s="333">
        <f t="shared" si="31"/>
        <v>8757.9199999999892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294</v>
      </c>
      <c r="B1323" s="330">
        <v>10</v>
      </c>
      <c r="C1323" s="298">
        <v>46081</v>
      </c>
      <c r="D1323" s="298" t="s">
        <v>176</v>
      </c>
      <c r="E1323" s="331">
        <v>17.899999999999999</v>
      </c>
      <c r="F1323" s="331"/>
      <c r="G1323" s="333">
        <f t="shared" si="31"/>
        <v>8795.0899999999892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2</v>
      </c>
      <c r="C1324" s="298">
        <v>46080</v>
      </c>
      <c r="D1324" s="298" t="s">
        <v>358</v>
      </c>
      <c r="E1324" s="331">
        <v>11.17</v>
      </c>
      <c r="F1324" s="331"/>
      <c r="G1324" s="333">
        <f t="shared" si="31"/>
        <v>8812.9899999999889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2</v>
      </c>
      <c r="C1325" s="298">
        <v>46080</v>
      </c>
      <c r="D1325" s="299" t="s">
        <v>426</v>
      </c>
      <c r="E1325" s="331">
        <v>25</v>
      </c>
      <c r="F1325" s="331"/>
      <c r="G1325" s="333">
        <f t="shared" si="31"/>
        <v>8824.1599999999889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2</v>
      </c>
      <c r="C1326" s="298">
        <v>46080</v>
      </c>
      <c r="D1326" s="299" t="s">
        <v>358</v>
      </c>
      <c r="E1326" s="331">
        <v>22.84</v>
      </c>
      <c r="F1326" s="331"/>
      <c r="G1326" s="333">
        <f t="shared" si="31"/>
        <v>8849.1599999999889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6</v>
      </c>
      <c r="C1327" s="298">
        <v>46080</v>
      </c>
      <c r="D1327" s="299" t="s">
        <v>427</v>
      </c>
      <c r="E1327" s="331">
        <v>-88</v>
      </c>
      <c r="F1327" s="331"/>
      <c r="G1327" s="333">
        <f t="shared" si="31"/>
        <v>8871.9999999999891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291</v>
      </c>
      <c r="B1328" s="330">
        <v>38</v>
      </c>
      <c r="C1328" s="298">
        <v>46080</v>
      </c>
      <c r="D1328" s="299" t="s">
        <v>293</v>
      </c>
      <c r="E1328" s="331"/>
      <c r="F1328" s="331">
        <v>4278.1499999999996</v>
      </c>
      <c r="G1328" s="333">
        <f t="shared" si="31"/>
        <v>8783.9999999999891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6</v>
      </c>
      <c r="C1329" s="298">
        <v>46080</v>
      </c>
      <c r="D1329" s="299" t="s">
        <v>428</v>
      </c>
      <c r="E1329" s="331">
        <v>25.93</v>
      </c>
      <c r="F1329" s="331"/>
      <c r="G1329" s="333">
        <f t="shared" si="31"/>
        <v>4505.8499999999904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4</v>
      </c>
      <c r="C1330" s="298">
        <v>46079</v>
      </c>
      <c r="D1330" s="299" t="s">
        <v>310</v>
      </c>
      <c r="E1330" s="331">
        <v>29.84</v>
      </c>
      <c r="F1330" s="331"/>
      <c r="G1330" s="333">
        <f t="shared" si="31"/>
        <v>4531.7799999999907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5</v>
      </c>
      <c r="C1331" s="298">
        <v>46079</v>
      </c>
      <c r="D1331" s="299" t="s">
        <v>429</v>
      </c>
      <c r="E1331" s="331">
        <v>103.25</v>
      </c>
      <c r="F1331" s="331"/>
      <c r="G1331" s="333">
        <f t="shared" si="31"/>
        <v>4561.6199999999908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8</v>
      </c>
      <c r="C1332" s="298">
        <v>46079</v>
      </c>
      <c r="D1332" s="299" t="s">
        <v>357</v>
      </c>
      <c r="E1332" s="331">
        <v>26.02</v>
      </c>
      <c r="F1332" s="331"/>
      <c r="G1332" s="333">
        <f t="shared" si="31"/>
        <v>4664.8699999999908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294</v>
      </c>
      <c r="B1333" s="330">
        <v>24</v>
      </c>
      <c r="C1333" s="298">
        <v>46079</v>
      </c>
      <c r="D1333" s="299" t="s">
        <v>860</v>
      </c>
      <c r="E1333" s="331">
        <v>84.83</v>
      </c>
      <c r="F1333" s="331"/>
      <c r="G1333" s="333">
        <f t="shared" si="31"/>
        <v>4690.8899999999912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2</v>
      </c>
      <c r="C1334" s="298">
        <v>46079</v>
      </c>
      <c r="D1334" s="299" t="s">
        <v>296</v>
      </c>
      <c r="E1334" s="331">
        <v>17.87</v>
      </c>
      <c r="F1334" s="331"/>
      <c r="G1334" s="333">
        <f t="shared" si="31"/>
        <v>4775.7199999999912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5</v>
      </c>
      <c r="C1335" s="298">
        <v>46079</v>
      </c>
      <c r="D1335" s="299" t="s">
        <v>430</v>
      </c>
      <c r="E1335" s="331">
        <v>123.64</v>
      </c>
      <c r="F1335" s="331"/>
      <c r="G1335" s="333">
        <f t="shared" si="31"/>
        <v>4793.5899999999911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8</v>
      </c>
      <c r="C1336" s="298">
        <v>46078</v>
      </c>
      <c r="D1336" s="299" t="s">
        <v>319</v>
      </c>
      <c r="E1336" s="331">
        <v>18.5</v>
      </c>
      <c r="F1336" s="331"/>
      <c r="G1336" s="333">
        <f t="shared" si="31"/>
        <v>4917.2299999999914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4</v>
      </c>
      <c r="C1337" s="298">
        <v>46078</v>
      </c>
      <c r="D1337" s="299" t="s">
        <v>296</v>
      </c>
      <c r="E1337" s="331">
        <v>50.96</v>
      </c>
      <c r="F1337" s="331"/>
      <c r="G1337" s="333">
        <f t="shared" si="31"/>
        <v>4935.7299999999914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8</v>
      </c>
      <c r="C1338" s="298">
        <v>46078</v>
      </c>
      <c r="D1338" s="299" t="s">
        <v>296</v>
      </c>
      <c r="E1338" s="331">
        <v>11.28</v>
      </c>
      <c r="F1338" s="331"/>
      <c r="G1338" s="333">
        <f t="shared" si="31"/>
        <v>4986.6899999999914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294</v>
      </c>
      <c r="B1339" s="330">
        <v>12</v>
      </c>
      <c r="C1339" s="298">
        <v>46078</v>
      </c>
      <c r="D1339" s="299" t="s">
        <v>314</v>
      </c>
      <c r="E1339" s="331">
        <v>204.47</v>
      </c>
      <c r="F1339" s="331"/>
      <c r="G1339" s="333">
        <f t="shared" si="31"/>
        <v>4997.9699999999912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8</v>
      </c>
      <c r="C1340" s="298">
        <v>46078</v>
      </c>
      <c r="D1340" s="299" t="s">
        <v>308</v>
      </c>
      <c r="E1340" s="331">
        <v>47.99</v>
      </c>
      <c r="F1340" s="331"/>
      <c r="G1340" s="333">
        <f t="shared" si="31"/>
        <v>5202.4399999999914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1</v>
      </c>
      <c r="C1341" s="298">
        <v>46078</v>
      </c>
      <c r="D1341" s="299" t="s">
        <v>304</v>
      </c>
      <c r="E1341" s="331">
        <v>19.09</v>
      </c>
      <c r="F1341" s="331"/>
      <c r="G1341" s="333">
        <f t="shared" si="31"/>
        <v>5250.4299999999912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294</v>
      </c>
      <c r="B1342" s="330">
        <v>23</v>
      </c>
      <c r="C1342" s="298">
        <v>46076</v>
      </c>
      <c r="D1342" s="299" t="s">
        <v>67</v>
      </c>
      <c r="E1342" s="331">
        <v>650.88</v>
      </c>
      <c r="F1342" s="331"/>
      <c r="G1342" s="333">
        <f t="shared" si="31"/>
        <v>5269.5199999999913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6</v>
      </c>
      <c r="C1343" s="298">
        <v>46076</v>
      </c>
      <c r="D1343" s="299" t="s">
        <v>351</v>
      </c>
      <c r="E1343" s="331">
        <v>35</v>
      </c>
      <c r="F1343" s="331"/>
      <c r="G1343" s="333">
        <f t="shared" si="31"/>
        <v>5920.3999999999915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1</v>
      </c>
      <c r="C1344" s="298">
        <v>46076</v>
      </c>
      <c r="D1344" s="299" t="s">
        <v>306</v>
      </c>
      <c r="E1344" s="331">
        <v>128.97999999999999</v>
      </c>
      <c r="F1344" s="331"/>
      <c r="G1344" s="333">
        <f t="shared" si="31"/>
        <v>5955.3999999999915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1</v>
      </c>
      <c r="C1345" s="298">
        <v>46076</v>
      </c>
      <c r="D1345" s="299" t="s">
        <v>320</v>
      </c>
      <c r="E1345" s="331">
        <v>52.55</v>
      </c>
      <c r="F1345" s="331"/>
      <c r="G1345" s="333">
        <f t="shared" si="31"/>
        <v>6084.379999999991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3</v>
      </c>
      <c r="C1346" s="298">
        <v>46075</v>
      </c>
      <c r="D1346" s="299" t="s">
        <v>348</v>
      </c>
      <c r="E1346" s="331">
        <v>13.76</v>
      </c>
      <c r="F1346" s="331"/>
      <c r="G1346" s="333">
        <f t="shared" si="31"/>
        <v>6136.9299999999912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1</v>
      </c>
      <c r="C1347" s="298">
        <v>46075</v>
      </c>
      <c r="D1347" s="299" t="s">
        <v>311</v>
      </c>
      <c r="E1347" s="331">
        <v>187.64</v>
      </c>
      <c r="F1347" s="331"/>
      <c r="G1347" s="333">
        <f t="shared" si="31"/>
        <v>6150.6899999999914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1</v>
      </c>
      <c r="C1348" s="298">
        <v>46074</v>
      </c>
      <c r="D1348" s="299" t="s">
        <v>393</v>
      </c>
      <c r="E1348" s="331">
        <v>75.78</v>
      </c>
      <c r="F1348" s="331"/>
      <c r="G1348" s="333">
        <f t="shared" si="31"/>
        <v>6338.3299999999917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2</v>
      </c>
      <c r="C1349" s="298">
        <v>46074</v>
      </c>
      <c r="D1349" s="299" t="s">
        <v>392</v>
      </c>
      <c r="E1349" s="331">
        <v>27.41</v>
      </c>
      <c r="F1349" s="331"/>
      <c r="G1349" s="333">
        <f t="shared" si="31"/>
        <v>6414.1099999999915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4</v>
      </c>
      <c r="C1350" s="298">
        <v>46074</v>
      </c>
      <c r="D1350" s="299" t="s">
        <v>431</v>
      </c>
      <c r="E1350" s="331">
        <v>32.049999999999997</v>
      </c>
      <c r="F1350" s="331"/>
      <c r="G1350" s="333">
        <f t="shared" si="31"/>
        <v>6441.5199999999913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2</v>
      </c>
      <c r="C1351" s="298">
        <v>46074</v>
      </c>
      <c r="D1351" s="299" t="s">
        <v>358</v>
      </c>
      <c r="E1351" s="331">
        <v>9.4700000000000006</v>
      </c>
      <c r="F1351" s="331"/>
      <c r="G1351" s="333">
        <f t="shared" si="31"/>
        <v>6473.5699999999915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2</v>
      </c>
      <c r="C1352" s="298">
        <v>46073</v>
      </c>
      <c r="D1352" s="299" t="s">
        <v>296</v>
      </c>
      <c r="E1352" s="331">
        <v>14.47</v>
      </c>
      <c r="F1352" s="331"/>
      <c r="G1352" s="333">
        <f t="shared" si="31"/>
        <v>6483.0399999999918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289</v>
      </c>
      <c r="B1353" s="330">
        <v>3</v>
      </c>
      <c r="C1353" s="298">
        <v>46073</v>
      </c>
      <c r="D1353" s="299" t="s">
        <v>355</v>
      </c>
      <c r="E1353" s="331">
        <v>11.97</v>
      </c>
      <c r="F1353" s="331"/>
      <c r="G1353" s="333">
        <f t="shared" si="31"/>
        <v>6497.509999999992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4</v>
      </c>
      <c r="C1354" s="298">
        <v>46073</v>
      </c>
      <c r="D1354" s="299" t="s">
        <v>355</v>
      </c>
      <c r="E1354" s="331">
        <v>59.88</v>
      </c>
      <c r="F1354" s="331"/>
      <c r="G1354" s="333">
        <f t="shared" si="31"/>
        <v>6509.4799999999923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2</v>
      </c>
      <c r="C1355" s="298">
        <v>46073</v>
      </c>
      <c r="D1355" s="299" t="s">
        <v>418</v>
      </c>
      <c r="E1355" s="331">
        <v>19.57</v>
      </c>
      <c r="F1355" s="331"/>
      <c r="G1355" s="333">
        <f t="shared" si="31"/>
        <v>6569.3599999999924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294</v>
      </c>
      <c r="B1356" s="330">
        <v>22</v>
      </c>
      <c r="C1356" s="298">
        <v>46073</v>
      </c>
      <c r="D1356" s="299" t="s">
        <v>323</v>
      </c>
      <c r="E1356" s="331">
        <v>20.22</v>
      </c>
      <c r="F1356" s="331"/>
      <c r="G1356" s="333">
        <f t="shared" si="31"/>
        <v>6588.9299999999921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2</v>
      </c>
      <c r="C1357" s="298">
        <v>46073</v>
      </c>
      <c r="D1357" s="299" t="s">
        <v>358</v>
      </c>
      <c r="E1357" s="331">
        <v>5.3</v>
      </c>
      <c r="F1357" s="331"/>
      <c r="G1357" s="333">
        <f t="shared" si="31"/>
        <v>6609.1499999999924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289</v>
      </c>
      <c r="B1358" s="330">
        <v>3</v>
      </c>
      <c r="C1358" s="298">
        <v>46073</v>
      </c>
      <c r="D1358" s="299" t="s">
        <v>324</v>
      </c>
      <c r="E1358" s="331">
        <v>8.1300000000000008</v>
      </c>
      <c r="F1358" s="331"/>
      <c r="G1358" s="333">
        <f t="shared" si="31"/>
        <v>6614.4499999999925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289</v>
      </c>
      <c r="B1359" s="330">
        <v>4</v>
      </c>
      <c r="C1359" s="298">
        <v>46073</v>
      </c>
      <c r="D1359" s="299" t="s">
        <v>310</v>
      </c>
      <c r="E1359" s="331">
        <v>32.43</v>
      </c>
      <c r="F1359" s="331"/>
      <c r="G1359" s="333">
        <f t="shared" si="31"/>
        <v>6622.5799999999927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289</v>
      </c>
      <c r="B1360" s="330">
        <v>8</v>
      </c>
      <c r="C1360" s="298">
        <v>46073</v>
      </c>
      <c r="D1360" s="299" t="s">
        <v>432</v>
      </c>
      <c r="E1360" s="331">
        <v>98.65</v>
      </c>
      <c r="F1360" s="331"/>
      <c r="G1360" s="333">
        <f t="shared" si="31"/>
        <v>6655.0099999999929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6</v>
      </c>
      <c r="C1361" s="298">
        <v>46072</v>
      </c>
      <c r="D1361" s="299" t="s">
        <v>300</v>
      </c>
      <c r="E1361" s="331">
        <v>30.87</v>
      </c>
      <c r="F1361" s="331"/>
      <c r="G1361" s="333">
        <f t="shared" si="31"/>
        <v>6753.6599999999926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6</v>
      </c>
      <c r="C1362" s="298">
        <v>46072</v>
      </c>
      <c r="D1362" s="299" t="s">
        <v>300</v>
      </c>
      <c r="E1362" s="331">
        <v>15.96</v>
      </c>
      <c r="F1362" s="331"/>
      <c r="G1362" s="333">
        <f t="shared" si="31"/>
        <v>6784.5299999999925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2</v>
      </c>
      <c r="C1363" s="298">
        <v>46072</v>
      </c>
      <c r="D1363" s="299" t="s">
        <v>296</v>
      </c>
      <c r="E1363" s="331">
        <v>17.36</v>
      </c>
      <c r="F1363" s="331"/>
      <c r="G1363" s="333">
        <f t="shared" si="31"/>
        <v>6800.4899999999925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294</v>
      </c>
      <c r="B1364" s="330">
        <v>22</v>
      </c>
      <c r="C1364" s="298">
        <v>46072</v>
      </c>
      <c r="D1364" s="299" t="s">
        <v>328</v>
      </c>
      <c r="E1364" s="331">
        <v>7.46</v>
      </c>
      <c r="F1364" s="331"/>
      <c r="G1364" s="333">
        <f t="shared" si="31"/>
        <v>6817.8499999999922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291</v>
      </c>
      <c r="B1365" s="330">
        <v>39</v>
      </c>
      <c r="C1365" s="298">
        <v>46072</v>
      </c>
      <c r="D1365" s="299" t="s">
        <v>292</v>
      </c>
      <c r="E1365" s="331"/>
      <c r="F1365" s="331">
        <v>2763.77</v>
      </c>
      <c r="G1365" s="333">
        <f t="shared" si="31"/>
        <v>6825.3099999999922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335</v>
      </c>
      <c r="B1366" s="330" t="s">
        <v>335</v>
      </c>
      <c r="C1366" s="298">
        <v>46071</v>
      </c>
      <c r="D1366" s="299" t="s">
        <v>336</v>
      </c>
      <c r="E1366" s="331">
        <v>182.55</v>
      </c>
      <c r="F1366" s="331"/>
      <c r="G1366" s="333">
        <f t="shared" si="31"/>
        <v>4061.5399999999927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294</v>
      </c>
      <c r="B1367" s="330">
        <v>15</v>
      </c>
      <c r="C1367" s="298">
        <v>46071</v>
      </c>
      <c r="D1367" s="299" t="s">
        <v>185</v>
      </c>
      <c r="E1367" s="331">
        <v>188.16</v>
      </c>
      <c r="F1367" s="331"/>
      <c r="G1367" s="333">
        <f t="shared" si="31"/>
        <v>4244.0899999999929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291</v>
      </c>
      <c r="B1368" s="330">
        <v>40</v>
      </c>
      <c r="C1368" s="298">
        <v>46071</v>
      </c>
      <c r="D1368" s="299" t="s">
        <v>316</v>
      </c>
      <c r="E1368" s="331"/>
      <c r="F1368" s="331">
        <v>1281.58</v>
      </c>
      <c r="G1368" s="333">
        <f t="shared" si="31"/>
        <v>4432.2499999999927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6</v>
      </c>
      <c r="C1369" s="298">
        <v>46071</v>
      </c>
      <c r="D1369" s="299" t="s">
        <v>433</v>
      </c>
      <c r="E1369" s="331">
        <v>-146</v>
      </c>
      <c r="F1369" s="331"/>
      <c r="G1369" s="333">
        <f t="shared" si="31"/>
        <v>3150.6699999999933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289</v>
      </c>
      <c r="B1370" s="330">
        <v>2</v>
      </c>
      <c r="C1370" s="298">
        <v>46071</v>
      </c>
      <c r="D1370" s="299" t="s">
        <v>434</v>
      </c>
      <c r="E1370" s="331">
        <v>-13</v>
      </c>
      <c r="F1370" s="331"/>
      <c r="G1370" s="333">
        <f t="shared" si="31"/>
        <v>3004.6699999999933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335</v>
      </c>
      <c r="B1371" s="330" t="s">
        <v>335</v>
      </c>
      <c r="C1371" s="298">
        <v>46071</v>
      </c>
      <c r="D1371" s="299" t="s">
        <v>460</v>
      </c>
      <c r="E1371" s="331"/>
      <c r="F1371" s="331">
        <v>191</v>
      </c>
      <c r="G1371" s="333">
        <f t="shared" si="31"/>
        <v>2991.6699999999933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6</v>
      </c>
      <c r="C1372" s="298">
        <v>46071</v>
      </c>
      <c r="D1372" s="299" t="s">
        <v>300</v>
      </c>
      <c r="E1372" s="331">
        <v>43.63</v>
      </c>
      <c r="F1372" s="331"/>
      <c r="G1372" s="333">
        <f t="shared" si="31"/>
        <v>2800.6699999999933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6</v>
      </c>
      <c r="C1373" s="298">
        <v>46071</v>
      </c>
      <c r="D1373" s="299" t="s">
        <v>300</v>
      </c>
      <c r="E1373" s="331">
        <v>10.64</v>
      </c>
      <c r="F1373" s="331"/>
      <c r="G1373" s="333">
        <f t="shared" si="31"/>
        <v>2844.2999999999934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289</v>
      </c>
      <c r="B1374" s="330">
        <v>8</v>
      </c>
      <c r="C1374" s="298">
        <v>46071</v>
      </c>
      <c r="D1374" s="299" t="s">
        <v>296</v>
      </c>
      <c r="E1374" s="331">
        <v>14.87</v>
      </c>
      <c r="F1374" s="331"/>
      <c r="G1374" s="333">
        <f t="shared" si="31"/>
        <v>2854.9399999999932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289</v>
      </c>
      <c r="B1375" s="330">
        <v>2</v>
      </c>
      <c r="C1375" s="298">
        <v>46071</v>
      </c>
      <c r="D1375" s="299" t="s">
        <v>295</v>
      </c>
      <c r="E1375" s="331">
        <v>12.99</v>
      </c>
      <c r="F1375" s="331"/>
      <c r="G1375" s="333">
        <f t="shared" si="31"/>
        <v>2869.8099999999931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4</v>
      </c>
      <c r="C1376" s="298">
        <v>46071</v>
      </c>
      <c r="D1376" s="299" t="s">
        <v>295</v>
      </c>
      <c r="E1376" s="331">
        <v>29.47</v>
      </c>
      <c r="F1376" s="331"/>
      <c r="G1376" s="333">
        <f t="shared" si="31"/>
        <v>2882.7999999999929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294</v>
      </c>
      <c r="B1377" s="330">
        <v>22</v>
      </c>
      <c r="C1377" s="298">
        <v>46071</v>
      </c>
      <c r="D1377" s="299" t="s">
        <v>401</v>
      </c>
      <c r="E1377" s="331">
        <v>13.84</v>
      </c>
      <c r="F1377" s="331"/>
      <c r="G1377" s="333">
        <f t="shared" si="31"/>
        <v>2912.2699999999927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289</v>
      </c>
      <c r="B1378" s="330">
        <v>2</v>
      </c>
      <c r="C1378" s="298">
        <v>46071</v>
      </c>
      <c r="D1378" s="299" t="s">
        <v>435</v>
      </c>
      <c r="E1378" s="331">
        <v>64.569999999999993</v>
      </c>
      <c r="F1378" s="331"/>
      <c r="G1378" s="333">
        <f t="shared" si="31"/>
        <v>2926.1099999999929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294</v>
      </c>
      <c r="B1379" s="330">
        <v>21</v>
      </c>
      <c r="C1379" s="298">
        <v>46070</v>
      </c>
      <c r="D1379" s="299" t="s">
        <v>194</v>
      </c>
      <c r="E1379" s="331">
        <v>81</v>
      </c>
      <c r="F1379" s="331"/>
      <c r="G1379" s="333">
        <f t="shared" si="31"/>
        <v>2990.679999999993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289</v>
      </c>
      <c r="B1380" s="330">
        <v>2</v>
      </c>
      <c r="C1380" s="298">
        <v>46070</v>
      </c>
      <c r="D1380" s="299" t="s">
        <v>384</v>
      </c>
      <c r="E1380" s="331">
        <v>81.41</v>
      </c>
      <c r="F1380" s="331"/>
      <c r="G1380" s="333">
        <f t="shared" si="31"/>
        <v>3071.679999999993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289</v>
      </c>
      <c r="B1381" s="330">
        <v>6</v>
      </c>
      <c r="C1381" s="298">
        <v>46070</v>
      </c>
      <c r="D1381" s="299" t="s">
        <v>300</v>
      </c>
      <c r="E1381" s="331">
        <v>113.74</v>
      </c>
      <c r="F1381" s="331"/>
      <c r="G1381" s="333">
        <f t="shared" si="31"/>
        <v>3153.0899999999929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294</v>
      </c>
      <c r="B1382" s="330">
        <v>43</v>
      </c>
      <c r="C1382" s="298">
        <v>46070</v>
      </c>
      <c r="D1382" s="299" t="s">
        <v>333</v>
      </c>
      <c r="E1382" s="331">
        <v>29.8</v>
      </c>
      <c r="F1382" s="331"/>
      <c r="G1382" s="333">
        <f t="shared" si="31"/>
        <v>3266.8299999999927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294</v>
      </c>
      <c r="B1383" s="330">
        <v>42</v>
      </c>
      <c r="C1383" s="298">
        <v>46070</v>
      </c>
      <c r="D1383" s="299" t="s">
        <v>333</v>
      </c>
      <c r="E1383" s="331">
        <v>37.25</v>
      </c>
      <c r="F1383" s="331"/>
      <c r="G1383" s="333">
        <f t="shared" si="31"/>
        <v>3296.6299999999928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289</v>
      </c>
      <c r="B1384" s="330">
        <v>2</v>
      </c>
      <c r="C1384" s="298">
        <v>46070</v>
      </c>
      <c r="D1384" s="299" t="s">
        <v>424</v>
      </c>
      <c r="E1384" s="331">
        <v>7.97</v>
      </c>
      <c r="F1384" s="331"/>
      <c r="G1384" s="333">
        <f t="shared" si="31"/>
        <v>3333.8799999999928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294</v>
      </c>
      <c r="B1385" s="330">
        <v>17</v>
      </c>
      <c r="C1385" s="298">
        <v>46070</v>
      </c>
      <c r="D1385" s="299" t="s">
        <v>188</v>
      </c>
      <c r="E1385" s="331">
        <v>42.65</v>
      </c>
      <c r="F1385" s="331"/>
      <c r="G1385" s="333">
        <f t="shared" si="31"/>
        <v>3341.8499999999926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289</v>
      </c>
      <c r="B1386" s="330">
        <v>6</v>
      </c>
      <c r="C1386" s="298">
        <v>46070</v>
      </c>
      <c r="D1386" s="299" t="s">
        <v>436</v>
      </c>
      <c r="E1386" s="331">
        <v>40</v>
      </c>
      <c r="F1386" s="331"/>
      <c r="G1386" s="333">
        <f t="shared" si="31"/>
        <v>3384.4999999999927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294</v>
      </c>
      <c r="B1387" s="330">
        <v>11</v>
      </c>
      <c r="C1387" s="298">
        <v>46070</v>
      </c>
      <c r="D1387" s="299" t="s">
        <v>178</v>
      </c>
      <c r="E1387" s="331">
        <v>480.91</v>
      </c>
      <c r="F1387" s="331"/>
      <c r="G1387" s="333">
        <f t="shared" si="31"/>
        <v>3424.4999999999927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294</v>
      </c>
      <c r="B1388" s="330">
        <v>23</v>
      </c>
      <c r="C1388" s="298">
        <v>46070</v>
      </c>
      <c r="D1388" s="299" t="s">
        <v>63</v>
      </c>
      <c r="E1388" s="331">
        <v>529.46</v>
      </c>
      <c r="F1388" s="331"/>
      <c r="G1388" s="333">
        <f t="shared" si="31"/>
        <v>3905.4099999999926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2</v>
      </c>
      <c r="C1389" s="298">
        <v>46069</v>
      </c>
      <c r="D1389" s="299" t="s">
        <v>324</v>
      </c>
      <c r="E1389" s="331">
        <v>16.079999999999998</v>
      </c>
      <c r="F1389" s="331"/>
      <c r="G1389" s="333">
        <f t="shared" si="31"/>
        <v>4434.8699999999926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289</v>
      </c>
      <c r="B1390" s="330">
        <v>6</v>
      </c>
      <c r="C1390" s="298">
        <v>46069</v>
      </c>
      <c r="D1390" s="299" t="s">
        <v>300</v>
      </c>
      <c r="E1390" s="331">
        <v>21.17</v>
      </c>
      <c r="F1390" s="331"/>
      <c r="G1390" s="333">
        <f t="shared" si="31"/>
        <v>4450.9499999999925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6</v>
      </c>
      <c r="C1391" s="298">
        <v>46069</v>
      </c>
      <c r="D1391" s="299" t="s">
        <v>300</v>
      </c>
      <c r="E1391" s="331">
        <v>17.03</v>
      </c>
      <c r="F1391" s="331"/>
      <c r="G1391" s="333">
        <f t="shared" si="31"/>
        <v>4472.1199999999926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2</v>
      </c>
      <c r="C1392" s="298">
        <v>46069</v>
      </c>
      <c r="D1392" s="299" t="s">
        <v>296</v>
      </c>
      <c r="E1392" s="331">
        <v>18.309999999999999</v>
      </c>
      <c r="F1392" s="331"/>
      <c r="G1392" s="333">
        <f t="shared" si="31"/>
        <v>4489.1499999999924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289</v>
      </c>
      <c r="B1393" s="330">
        <v>2</v>
      </c>
      <c r="C1393" s="298">
        <v>46069</v>
      </c>
      <c r="D1393" s="299" t="s">
        <v>301</v>
      </c>
      <c r="E1393" s="331">
        <v>19.3</v>
      </c>
      <c r="F1393" s="331"/>
      <c r="G1393" s="333">
        <f t="shared" si="31"/>
        <v>4507.4599999999928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289</v>
      </c>
      <c r="B1394" s="330">
        <v>6</v>
      </c>
      <c r="C1394" s="298">
        <v>46069</v>
      </c>
      <c r="D1394" s="299" t="s">
        <v>397</v>
      </c>
      <c r="E1394" s="331">
        <v>24.67</v>
      </c>
      <c r="F1394" s="331"/>
      <c r="G1394" s="333">
        <f t="shared" si="31"/>
        <v>4526.7599999999929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287</v>
      </c>
      <c r="B1395" s="330" t="s">
        <v>287</v>
      </c>
      <c r="C1395" s="298">
        <v>46069</v>
      </c>
      <c r="D1395" s="299" t="s">
        <v>397</v>
      </c>
      <c r="E1395" s="331">
        <v>152.41999999999999</v>
      </c>
      <c r="F1395" s="331">
        <v>152.41999999999999</v>
      </c>
      <c r="G1395" s="333">
        <f t="shared" si="31"/>
        <v>4551.429999999993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6</v>
      </c>
      <c r="C1396" s="298">
        <v>46068</v>
      </c>
      <c r="D1396" s="299" t="s">
        <v>437</v>
      </c>
      <c r="E1396" s="331">
        <v>233.83</v>
      </c>
      <c r="F1396" s="331"/>
      <c r="G1396" s="333">
        <f t="shared" si="31"/>
        <v>4551.429999999993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289</v>
      </c>
      <c r="B1397" s="330">
        <v>2</v>
      </c>
      <c r="C1397" s="298">
        <v>46068</v>
      </c>
      <c r="D1397" s="299" t="s">
        <v>326</v>
      </c>
      <c r="E1397" s="331">
        <v>50.87</v>
      </c>
      <c r="F1397" s="331"/>
      <c r="G1397" s="333">
        <f t="shared" si="31"/>
        <v>4785.2599999999929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289</v>
      </c>
      <c r="B1398" s="330">
        <v>2</v>
      </c>
      <c r="C1398" s="298">
        <v>46068</v>
      </c>
      <c r="D1398" s="299" t="s">
        <v>438</v>
      </c>
      <c r="E1398" s="331">
        <v>16</v>
      </c>
      <c r="F1398" s="331"/>
      <c r="G1398" s="333">
        <f t="shared" si="31"/>
        <v>4836.1299999999928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289</v>
      </c>
      <c r="B1399" s="330">
        <v>2</v>
      </c>
      <c r="C1399" s="298">
        <v>46068</v>
      </c>
      <c r="D1399" s="299" t="s">
        <v>353</v>
      </c>
      <c r="E1399" s="331">
        <v>30</v>
      </c>
      <c r="F1399" s="331"/>
      <c r="G1399" s="333">
        <f t="shared" si="31"/>
        <v>4852.1299999999928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6</v>
      </c>
      <c r="C1400" s="298">
        <v>46068</v>
      </c>
      <c r="D1400" s="299" t="s">
        <v>306</v>
      </c>
      <c r="E1400" s="331">
        <v>76</v>
      </c>
      <c r="F1400" s="331"/>
      <c r="G1400" s="333">
        <f t="shared" si="31"/>
        <v>4882.1299999999928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289</v>
      </c>
      <c r="B1401" s="330">
        <v>3</v>
      </c>
      <c r="C1401" s="298">
        <v>46068</v>
      </c>
      <c r="D1401" s="299" t="s">
        <v>348</v>
      </c>
      <c r="E1401" s="331">
        <v>3.59</v>
      </c>
      <c r="F1401" s="331"/>
      <c r="G1401" s="333">
        <f t="shared" si="31"/>
        <v>4958.1299999999928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289</v>
      </c>
      <c r="B1402" s="330">
        <v>6</v>
      </c>
      <c r="C1402" s="298">
        <v>46068</v>
      </c>
      <c r="D1402" s="299" t="s">
        <v>439</v>
      </c>
      <c r="E1402" s="331">
        <v>70</v>
      </c>
      <c r="F1402" s="331"/>
      <c r="G1402" s="333">
        <f t="shared" si="31"/>
        <v>4961.719999999993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8</v>
      </c>
      <c r="C1403" s="298">
        <v>46068</v>
      </c>
      <c r="D1403" s="299" t="s">
        <v>440</v>
      </c>
      <c r="E1403" s="331">
        <v>175</v>
      </c>
      <c r="F1403" s="331"/>
      <c r="G1403" s="333">
        <f t="shared" si="31"/>
        <v>5031.719999999993</v>
      </c>
      <c r="H1403" s="334" t="s">
        <v>298</v>
      </c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289</v>
      </c>
      <c r="B1404" s="330">
        <v>8</v>
      </c>
      <c r="C1404" s="298">
        <v>46067</v>
      </c>
      <c r="D1404" s="299" t="s">
        <v>319</v>
      </c>
      <c r="E1404" s="331">
        <v>13.09</v>
      </c>
      <c r="F1404" s="331"/>
      <c r="G1404" s="333">
        <f t="shared" si="31"/>
        <v>5206.719999999993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289</v>
      </c>
      <c r="B1405" s="330">
        <v>3</v>
      </c>
      <c r="C1405" s="298">
        <v>46067</v>
      </c>
      <c r="D1405" s="299" t="s">
        <v>296</v>
      </c>
      <c r="E1405" s="331">
        <v>7.56</v>
      </c>
      <c r="F1405" s="331"/>
      <c r="G1405" s="333">
        <f t="shared" si="31"/>
        <v>5219.8099999999931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289</v>
      </c>
      <c r="B1406" s="330">
        <v>4</v>
      </c>
      <c r="C1406" s="298">
        <v>46067</v>
      </c>
      <c r="D1406" s="299" t="s">
        <v>296</v>
      </c>
      <c r="E1406" s="331">
        <v>32.409999999999997</v>
      </c>
      <c r="F1406" s="331"/>
      <c r="G1406" s="333">
        <f t="shared" si="31"/>
        <v>5227.3699999999935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289</v>
      </c>
      <c r="B1407" s="330">
        <v>5</v>
      </c>
      <c r="C1407" s="298">
        <v>46067</v>
      </c>
      <c r="D1407" s="299" t="s">
        <v>441</v>
      </c>
      <c r="E1407" s="331">
        <v>400</v>
      </c>
      <c r="F1407" s="331"/>
      <c r="G1407" s="333">
        <f t="shared" si="31"/>
        <v>5259.7799999999934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289</v>
      </c>
      <c r="B1408" s="330">
        <v>8</v>
      </c>
      <c r="C1408" s="298">
        <v>46066</v>
      </c>
      <c r="D1408" s="299" t="s">
        <v>319</v>
      </c>
      <c r="E1408" s="331">
        <v>41.51</v>
      </c>
      <c r="F1408" s="331"/>
      <c r="G1408" s="333">
        <f t="shared" si="31"/>
        <v>5659.7799999999934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289</v>
      </c>
      <c r="B1409" s="330">
        <v>4</v>
      </c>
      <c r="C1409" s="298">
        <v>46066</v>
      </c>
      <c r="D1409" s="299" t="s">
        <v>296</v>
      </c>
      <c r="E1409" s="331">
        <v>21.55</v>
      </c>
      <c r="F1409" s="331"/>
      <c r="G1409" s="333">
        <f t="shared" si="31"/>
        <v>5701.2899999999936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289</v>
      </c>
      <c r="B1410" s="330">
        <v>2</v>
      </c>
      <c r="C1410" s="298">
        <v>46066</v>
      </c>
      <c r="D1410" s="299" t="s">
        <v>358</v>
      </c>
      <c r="E1410" s="331">
        <v>12.45</v>
      </c>
      <c r="F1410" s="331"/>
      <c r="G1410" s="333">
        <f t="shared" si="31"/>
        <v>5722.8399999999938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287</v>
      </c>
      <c r="B1411" s="330" t="s">
        <v>287</v>
      </c>
      <c r="C1411" s="298">
        <v>46066</v>
      </c>
      <c r="D1411" s="299" t="s">
        <v>397</v>
      </c>
      <c r="E1411" s="331">
        <v>91.38</v>
      </c>
      <c r="F1411" s="331">
        <v>91.38</v>
      </c>
      <c r="G1411" s="333">
        <f t="shared" si="31"/>
        <v>5735.2899999999936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289</v>
      </c>
      <c r="B1412" s="330">
        <v>1</v>
      </c>
      <c r="C1412" s="298">
        <v>46066</v>
      </c>
      <c r="D1412" s="299" t="s">
        <v>311</v>
      </c>
      <c r="E1412" s="331">
        <v>16.48</v>
      </c>
      <c r="F1412" s="331"/>
      <c r="G1412" s="333">
        <f t="shared" si="31"/>
        <v>5735.2899999999936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289</v>
      </c>
      <c r="B1413" s="330">
        <v>1</v>
      </c>
      <c r="C1413" s="298">
        <v>46066</v>
      </c>
      <c r="D1413" s="299" t="s">
        <v>428</v>
      </c>
      <c r="E1413" s="331">
        <v>12.76</v>
      </c>
      <c r="F1413" s="331"/>
      <c r="G1413" s="333">
        <f t="shared" si="31"/>
        <v>5751.7699999999932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289</v>
      </c>
      <c r="B1414" s="330">
        <v>4</v>
      </c>
      <c r="C1414" s="298">
        <v>46066</v>
      </c>
      <c r="D1414" s="299" t="s">
        <v>329</v>
      </c>
      <c r="E1414" s="331">
        <v>37.9</v>
      </c>
      <c r="F1414" s="331"/>
      <c r="G1414" s="333">
        <f t="shared" si="31"/>
        <v>5764.5299999999934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291</v>
      </c>
      <c r="B1415" s="330">
        <v>40</v>
      </c>
      <c r="C1415" s="298">
        <v>46066</v>
      </c>
      <c r="D1415" s="299" t="s">
        <v>316</v>
      </c>
      <c r="E1415" s="331"/>
      <c r="F1415" s="331">
        <v>427.18</v>
      </c>
      <c r="G1415" s="333">
        <f t="shared" si="31"/>
        <v>5802.429999999993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291</v>
      </c>
      <c r="B1416" s="330">
        <v>38</v>
      </c>
      <c r="C1416" s="298">
        <v>46066</v>
      </c>
      <c r="D1416" s="299" t="s">
        <v>293</v>
      </c>
      <c r="E1416" s="331"/>
      <c r="F1416" s="331">
        <v>4278.16</v>
      </c>
      <c r="G1416" s="333">
        <f t="shared" si="31"/>
        <v>5375.2499999999927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289</v>
      </c>
      <c r="B1417" s="330">
        <v>8</v>
      </c>
      <c r="C1417" s="298">
        <v>46065</v>
      </c>
      <c r="D1417" s="299" t="s">
        <v>357</v>
      </c>
      <c r="E1417" s="331">
        <v>111.36</v>
      </c>
      <c r="F1417" s="331"/>
      <c r="G1417" s="333">
        <f t="shared" si="31"/>
        <v>1097.0899999999931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289</v>
      </c>
      <c r="B1418" s="330">
        <v>6</v>
      </c>
      <c r="C1418" s="298">
        <v>46065</v>
      </c>
      <c r="D1418" s="299" t="s">
        <v>442</v>
      </c>
      <c r="E1418" s="331">
        <v>16</v>
      </c>
      <c r="F1418" s="331"/>
      <c r="G1418" s="333">
        <f t="shared" si="31"/>
        <v>1208.449999999993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289</v>
      </c>
      <c r="B1419" s="330">
        <v>6</v>
      </c>
      <c r="C1419" s="298">
        <v>46065</v>
      </c>
      <c r="D1419" s="299" t="s">
        <v>300</v>
      </c>
      <c r="E1419" s="331">
        <v>29.81</v>
      </c>
      <c r="F1419" s="331"/>
      <c r="G1419" s="333">
        <f t="shared" si="31"/>
        <v>1224.449999999993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294</v>
      </c>
      <c r="B1420" s="330">
        <v>19</v>
      </c>
      <c r="C1420" s="298">
        <v>46065</v>
      </c>
      <c r="D1420" s="299" t="s">
        <v>191</v>
      </c>
      <c r="E1420" s="331">
        <v>200</v>
      </c>
      <c r="F1420" s="331"/>
      <c r="G1420" s="333">
        <f t="shared" si="31"/>
        <v>1254.2599999999929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289</v>
      </c>
      <c r="B1421" s="330">
        <v>2</v>
      </c>
      <c r="C1421" s="298">
        <v>46065</v>
      </c>
      <c r="D1421" s="299" t="s">
        <v>296</v>
      </c>
      <c r="E1421" s="331">
        <v>7.56</v>
      </c>
      <c r="F1421" s="331"/>
      <c r="G1421" s="333">
        <f t="shared" si="31"/>
        <v>1454.2599999999929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289</v>
      </c>
      <c r="B1422" s="330">
        <v>4</v>
      </c>
      <c r="C1422" s="298">
        <v>46065</v>
      </c>
      <c r="D1422" s="299" t="s">
        <v>296</v>
      </c>
      <c r="E1422" s="331">
        <v>65.78</v>
      </c>
      <c r="F1422" s="331"/>
      <c r="G1422" s="333">
        <f t="shared" si="31"/>
        <v>1461.8199999999929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289</v>
      </c>
      <c r="B1423" s="330">
        <v>3</v>
      </c>
      <c r="C1423" s="298">
        <v>46065</v>
      </c>
      <c r="D1423" s="299" t="s">
        <v>296</v>
      </c>
      <c r="E1423" s="331">
        <v>3.93</v>
      </c>
      <c r="F1423" s="331"/>
      <c r="G1423" s="333">
        <f t="shared" si="31"/>
        <v>1527.5999999999929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289</v>
      </c>
      <c r="B1424" s="330">
        <v>7</v>
      </c>
      <c r="C1424" s="298">
        <v>46065</v>
      </c>
      <c r="D1424" s="299" t="s">
        <v>443</v>
      </c>
      <c r="E1424" s="331">
        <v>564.83000000000004</v>
      </c>
      <c r="F1424" s="331"/>
      <c r="G1424" s="333">
        <f t="shared" si="31"/>
        <v>1531.5299999999929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289</v>
      </c>
      <c r="B1425" s="330">
        <v>7</v>
      </c>
      <c r="C1425" s="298">
        <v>46065</v>
      </c>
      <c r="D1425" s="299" t="s">
        <v>444</v>
      </c>
      <c r="E1425" s="331">
        <v>70.180000000000007</v>
      </c>
      <c r="F1425" s="331"/>
      <c r="G1425" s="333">
        <f t="shared" si="31"/>
        <v>2096.3599999999929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289</v>
      </c>
      <c r="B1426" s="330">
        <v>6</v>
      </c>
      <c r="C1426" s="298">
        <v>46065</v>
      </c>
      <c r="D1426" s="299" t="s">
        <v>445</v>
      </c>
      <c r="E1426" s="331">
        <v>2.66</v>
      </c>
      <c r="F1426" s="331"/>
      <c r="G1426" s="333">
        <f t="shared" si="31"/>
        <v>2166.5399999999927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289</v>
      </c>
      <c r="B1427" s="330">
        <v>5</v>
      </c>
      <c r="C1427" s="298">
        <v>46064</v>
      </c>
      <c r="D1427" s="299" t="s">
        <v>429</v>
      </c>
      <c r="E1427" s="331">
        <v>103.25</v>
      </c>
      <c r="F1427" s="331"/>
      <c r="G1427" s="333">
        <f t="shared" si="31"/>
        <v>2169.1999999999925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289</v>
      </c>
      <c r="B1428" s="330">
        <v>4</v>
      </c>
      <c r="C1428" s="298">
        <v>46064</v>
      </c>
      <c r="D1428" s="299" t="s">
        <v>363</v>
      </c>
      <c r="E1428" s="331">
        <v>30.39</v>
      </c>
      <c r="F1428" s="331"/>
      <c r="G1428" s="333">
        <f t="shared" si="31"/>
        <v>2272.4499999999925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289</v>
      </c>
      <c r="B1429" s="330">
        <v>2</v>
      </c>
      <c r="C1429" s="298">
        <v>46064</v>
      </c>
      <c r="D1429" s="299" t="s">
        <v>296</v>
      </c>
      <c r="E1429" s="331">
        <v>9.92</v>
      </c>
      <c r="F1429" s="331"/>
      <c r="G1429" s="333">
        <f t="shared" si="31"/>
        <v>2302.8399999999924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289</v>
      </c>
      <c r="B1430" s="330">
        <v>3</v>
      </c>
      <c r="C1430" s="298">
        <v>46064</v>
      </c>
      <c r="D1430" s="299" t="s">
        <v>295</v>
      </c>
      <c r="E1430" s="331">
        <v>3.49</v>
      </c>
      <c r="F1430" s="331"/>
      <c r="G1430" s="333">
        <f t="shared" si="31"/>
        <v>2312.7599999999925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294</v>
      </c>
      <c r="B1431" s="330">
        <v>22</v>
      </c>
      <c r="C1431" s="298">
        <v>46064</v>
      </c>
      <c r="D1431" s="299" t="s">
        <v>352</v>
      </c>
      <c r="E1431" s="331">
        <v>19.16</v>
      </c>
      <c r="F1431" s="331"/>
      <c r="G1431" s="333">
        <f t="shared" si="31"/>
        <v>2316.2499999999923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289</v>
      </c>
      <c r="B1432" s="330">
        <v>6</v>
      </c>
      <c r="C1432" s="298">
        <v>46063</v>
      </c>
      <c r="D1432" s="299" t="s">
        <v>412</v>
      </c>
      <c r="E1432" s="331">
        <v>-8</v>
      </c>
      <c r="F1432" s="331"/>
      <c r="G1432" s="333">
        <f t="shared" si="31"/>
        <v>2335.4099999999921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289</v>
      </c>
      <c r="B1433" s="330">
        <v>6</v>
      </c>
      <c r="C1433" s="298">
        <v>46063</v>
      </c>
      <c r="D1433" s="299" t="s">
        <v>446</v>
      </c>
      <c r="E1433" s="331">
        <v>-0.04</v>
      </c>
      <c r="F1433" s="331"/>
      <c r="G1433" s="333">
        <f t="shared" si="31"/>
        <v>2327.4099999999921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335</v>
      </c>
      <c r="B1434" s="330" t="s">
        <v>335</v>
      </c>
      <c r="C1434" s="298">
        <v>46063</v>
      </c>
      <c r="D1434" s="299" t="s">
        <v>447</v>
      </c>
      <c r="E1434" s="331">
        <v>65.78</v>
      </c>
      <c r="F1434" s="331"/>
      <c r="G1434" s="333">
        <f t="shared" si="31"/>
        <v>2327.3699999999922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294</v>
      </c>
      <c r="B1435" s="330">
        <v>13</v>
      </c>
      <c r="C1435" s="298">
        <v>46063</v>
      </c>
      <c r="D1435" s="299" t="s">
        <v>182</v>
      </c>
      <c r="E1435" s="331">
        <v>159.35</v>
      </c>
      <c r="F1435" s="331"/>
      <c r="G1435" s="333">
        <f t="shared" si="31"/>
        <v>2393.1499999999924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289</v>
      </c>
      <c r="B1436" s="330">
        <v>2</v>
      </c>
      <c r="C1436" s="298">
        <v>46063</v>
      </c>
      <c r="D1436" s="299" t="s">
        <v>296</v>
      </c>
      <c r="E1436" s="331">
        <v>16.29</v>
      </c>
      <c r="F1436" s="331"/>
      <c r="G1436" s="333">
        <f t="shared" si="31"/>
        <v>2552.4999999999923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1</v>
      </c>
      <c r="C1437" s="298">
        <v>46063</v>
      </c>
      <c r="D1437" s="299" t="s">
        <v>311</v>
      </c>
      <c r="E1437" s="331">
        <v>19.329999999999998</v>
      </c>
      <c r="F1437" s="331"/>
      <c r="G1437" s="333">
        <f t="shared" si="31"/>
        <v>2568.7899999999922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289</v>
      </c>
      <c r="B1438" s="330">
        <v>3</v>
      </c>
      <c r="C1438" s="298">
        <v>46062</v>
      </c>
      <c r="D1438" s="299" t="s">
        <v>448</v>
      </c>
      <c r="E1438" s="331">
        <v>8.61</v>
      </c>
      <c r="F1438" s="331"/>
      <c r="G1438" s="333">
        <f t="shared" ref="G1438:G1683" si="32">G1439-E1438+F1438</f>
        <v>2588.1199999999922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289</v>
      </c>
      <c r="B1439" s="330">
        <v>2</v>
      </c>
      <c r="C1439" s="298">
        <v>46062</v>
      </c>
      <c r="D1439" s="299" t="s">
        <v>296</v>
      </c>
      <c r="E1439" s="331">
        <v>13.41</v>
      </c>
      <c r="F1439" s="331"/>
      <c r="G1439" s="333">
        <f t="shared" si="32"/>
        <v>2596.7299999999923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294</v>
      </c>
      <c r="B1440" s="330">
        <v>18</v>
      </c>
      <c r="C1440" s="298">
        <v>46062</v>
      </c>
      <c r="D1440" s="299" t="s">
        <v>361</v>
      </c>
      <c r="E1440" s="331">
        <v>400</v>
      </c>
      <c r="F1440" s="331"/>
      <c r="G1440" s="333">
        <f t="shared" si="32"/>
        <v>2610.1399999999921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294</v>
      </c>
      <c r="B1441" s="330">
        <v>9</v>
      </c>
      <c r="C1441" s="298">
        <v>46062</v>
      </c>
      <c r="D1441" s="299" t="s">
        <v>58</v>
      </c>
      <c r="E1441" s="331">
        <v>1281.53</v>
      </c>
      <c r="F1441" s="331"/>
      <c r="G1441" s="333">
        <f t="shared" si="32"/>
        <v>3010.1399999999921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289</v>
      </c>
      <c r="B1442" s="330">
        <v>5</v>
      </c>
      <c r="C1442" s="298">
        <v>46062</v>
      </c>
      <c r="D1442" s="299" t="s">
        <v>449</v>
      </c>
      <c r="E1442" s="331">
        <v>50</v>
      </c>
      <c r="F1442" s="331"/>
      <c r="G1442" s="333">
        <f t="shared" si="32"/>
        <v>4291.6699999999919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289</v>
      </c>
      <c r="B1443" s="330">
        <v>2</v>
      </c>
      <c r="C1443" s="298">
        <v>46062</v>
      </c>
      <c r="D1443" s="299" t="s">
        <v>450</v>
      </c>
      <c r="E1443" s="331">
        <v>12.1</v>
      </c>
      <c r="F1443" s="331"/>
      <c r="G1443" s="333">
        <f t="shared" si="32"/>
        <v>4341.6699999999919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289</v>
      </c>
      <c r="B1444" s="330">
        <v>1</v>
      </c>
      <c r="C1444" s="298">
        <v>46061</v>
      </c>
      <c r="D1444" s="299" t="s">
        <v>306</v>
      </c>
      <c r="E1444" s="331">
        <v>72.099999999999994</v>
      </c>
      <c r="F1444" s="331"/>
      <c r="G1444" s="333">
        <f t="shared" si="32"/>
        <v>4353.7699999999923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289</v>
      </c>
      <c r="B1445" s="330">
        <v>8</v>
      </c>
      <c r="C1445" s="298">
        <v>46061</v>
      </c>
      <c r="D1445" s="299" t="s">
        <v>319</v>
      </c>
      <c r="E1445" s="331">
        <v>30.25</v>
      </c>
      <c r="F1445" s="331"/>
      <c r="G1445" s="333">
        <f t="shared" si="32"/>
        <v>4425.8699999999926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289</v>
      </c>
      <c r="B1446" s="330">
        <v>3</v>
      </c>
      <c r="C1446" s="298">
        <v>46061</v>
      </c>
      <c r="D1446" s="299" t="s">
        <v>296</v>
      </c>
      <c r="E1446" s="331">
        <v>3.72</v>
      </c>
      <c r="F1446" s="331"/>
      <c r="G1446" s="333">
        <f t="shared" si="32"/>
        <v>4456.1199999999926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289</v>
      </c>
      <c r="B1447" s="330">
        <v>4</v>
      </c>
      <c r="C1447" s="298">
        <v>46061</v>
      </c>
      <c r="D1447" s="299" t="s">
        <v>296</v>
      </c>
      <c r="E1447" s="331">
        <v>41.6</v>
      </c>
      <c r="F1447" s="331"/>
      <c r="G1447" s="333">
        <f t="shared" si="32"/>
        <v>4459.8399999999929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289</v>
      </c>
      <c r="B1448" s="330">
        <v>3</v>
      </c>
      <c r="C1448" s="298">
        <v>46061</v>
      </c>
      <c r="D1448" s="299" t="s">
        <v>451</v>
      </c>
      <c r="E1448" s="331">
        <v>1</v>
      </c>
      <c r="F1448" s="331"/>
      <c r="G1448" s="333">
        <f t="shared" si="32"/>
        <v>4501.4399999999932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289</v>
      </c>
      <c r="B1449" s="330">
        <v>2</v>
      </c>
      <c r="C1449" s="298">
        <v>46061</v>
      </c>
      <c r="D1449" s="299" t="s">
        <v>358</v>
      </c>
      <c r="E1449" s="331">
        <v>10.17</v>
      </c>
      <c r="F1449" s="331"/>
      <c r="G1449" s="333">
        <f t="shared" si="32"/>
        <v>4502.4399999999932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287</v>
      </c>
      <c r="B1450" s="330" t="s">
        <v>287</v>
      </c>
      <c r="C1450" s="298">
        <v>46060</v>
      </c>
      <c r="D1450" s="299" t="s">
        <v>452</v>
      </c>
      <c r="E1450" s="331">
        <v>367.77</v>
      </c>
      <c r="F1450" s="331">
        <v>367.77</v>
      </c>
      <c r="G1450" s="333">
        <f t="shared" si="32"/>
        <v>4512.6099999999933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289</v>
      </c>
      <c r="B1451" s="330">
        <v>4</v>
      </c>
      <c r="C1451" s="298">
        <v>46060</v>
      </c>
      <c r="D1451" s="299" t="s">
        <v>310</v>
      </c>
      <c r="E1451" s="331">
        <v>32.36</v>
      </c>
      <c r="F1451" s="331"/>
      <c r="G1451" s="333">
        <f t="shared" si="32"/>
        <v>4512.6099999999933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289</v>
      </c>
      <c r="B1452" s="330">
        <v>6</v>
      </c>
      <c r="C1452" s="298">
        <v>46060</v>
      </c>
      <c r="D1452" s="299" t="s">
        <v>453</v>
      </c>
      <c r="E1452" s="331">
        <v>41.39</v>
      </c>
      <c r="F1452" s="331"/>
      <c r="G1452" s="333">
        <f t="shared" si="32"/>
        <v>4544.969999999993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289</v>
      </c>
      <c r="B1453" s="330">
        <v>1</v>
      </c>
      <c r="C1453" s="298">
        <v>46060</v>
      </c>
      <c r="D1453" s="299" t="s">
        <v>445</v>
      </c>
      <c r="E1453" s="331">
        <v>35.770000000000003</v>
      </c>
      <c r="F1453" s="331"/>
      <c r="G1453" s="333">
        <f t="shared" si="32"/>
        <v>4586.3599999999933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289</v>
      </c>
      <c r="B1454" s="330">
        <v>3</v>
      </c>
      <c r="C1454" s="298">
        <v>46060</v>
      </c>
      <c r="D1454" s="299" t="s">
        <v>348</v>
      </c>
      <c r="E1454" s="331">
        <v>25</v>
      </c>
      <c r="F1454" s="331"/>
      <c r="G1454" s="333">
        <f t="shared" si="32"/>
        <v>4622.1299999999937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289</v>
      </c>
      <c r="B1455" s="330">
        <v>8</v>
      </c>
      <c r="C1455" s="298">
        <v>46060</v>
      </c>
      <c r="D1455" s="299" t="s">
        <v>296</v>
      </c>
      <c r="E1455" s="331">
        <v>6.69</v>
      </c>
      <c r="F1455" s="331"/>
      <c r="G1455" s="333">
        <f t="shared" si="32"/>
        <v>4647.1299999999937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289</v>
      </c>
      <c r="B1456" s="330">
        <v>4</v>
      </c>
      <c r="C1456" s="298">
        <v>46060</v>
      </c>
      <c r="D1456" s="299" t="s">
        <v>296</v>
      </c>
      <c r="E1456" s="331">
        <v>47.85</v>
      </c>
      <c r="F1456" s="331"/>
      <c r="G1456" s="333">
        <f t="shared" si="32"/>
        <v>4653.8199999999933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289</v>
      </c>
      <c r="B1457" s="330">
        <v>2</v>
      </c>
      <c r="C1457" s="298">
        <v>46059</v>
      </c>
      <c r="D1457" s="299" t="s">
        <v>301</v>
      </c>
      <c r="E1457" s="331">
        <v>20</v>
      </c>
      <c r="F1457" s="331"/>
      <c r="G1457" s="333">
        <f t="shared" si="32"/>
        <v>4701.6699999999937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291</v>
      </c>
      <c r="B1458" s="330">
        <v>40</v>
      </c>
      <c r="C1458" s="298">
        <v>46059</v>
      </c>
      <c r="D1458" s="299" t="s">
        <v>316</v>
      </c>
      <c r="E1458" s="331"/>
      <c r="F1458" s="331">
        <v>822.99</v>
      </c>
      <c r="G1458" s="333">
        <f t="shared" si="32"/>
        <v>4721.6699999999937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294</v>
      </c>
      <c r="B1459" s="330">
        <v>14</v>
      </c>
      <c r="C1459" s="298">
        <v>46059</v>
      </c>
      <c r="D1459" s="299" t="s">
        <v>366</v>
      </c>
      <c r="E1459" s="331">
        <v>66.67</v>
      </c>
      <c r="F1459" s="331"/>
      <c r="G1459" s="333">
        <f t="shared" si="32"/>
        <v>3898.6799999999935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289</v>
      </c>
      <c r="B1460" s="330">
        <v>2</v>
      </c>
      <c r="C1460" s="298">
        <v>46059</v>
      </c>
      <c r="D1460" s="299" t="s">
        <v>296</v>
      </c>
      <c r="E1460" s="331">
        <v>9.35</v>
      </c>
      <c r="F1460" s="331"/>
      <c r="G1460" s="333">
        <f t="shared" si="32"/>
        <v>3965.3499999999935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289</v>
      </c>
      <c r="B1461" s="330">
        <v>4</v>
      </c>
      <c r="C1461" s="298">
        <v>46059</v>
      </c>
      <c r="D1461" s="299" t="s">
        <v>296</v>
      </c>
      <c r="E1461" s="331">
        <v>45.81</v>
      </c>
      <c r="F1461" s="331"/>
      <c r="G1461" s="333">
        <f t="shared" si="32"/>
        <v>3974.6999999999935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289</v>
      </c>
      <c r="B1462" s="330">
        <v>2</v>
      </c>
      <c r="C1462" s="298">
        <v>46059</v>
      </c>
      <c r="D1462" s="299" t="s">
        <v>353</v>
      </c>
      <c r="E1462" s="331">
        <v>22.98</v>
      </c>
      <c r="F1462" s="331"/>
      <c r="G1462" s="333">
        <f t="shared" si="32"/>
        <v>4020.5099999999934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289</v>
      </c>
      <c r="B1463" s="330">
        <v>2</v>
      </c>
      <c r="C1463" s="298">
        <v>46059</v>
      </c>
      <c r="D1463" s="299" t="s">
        <v>301</v>
      </c>
      <c r="E1463" s="331">
        <v>46.5</v>
      </c>
      <c r="F1463" s="331"/>
      <c r="G1463" s="333">
        <f t="shared" si="32"/>
        <v>4043.4899999999934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289</v>
      </c>
      <c r="B1464" s="330">
        <v>2</v>
      </c>
      <c r="C1464" s="298">
        <v>46059</v>
      </c>
      <c r="D1464" s="299" t="s">
        <v>358</v>
      </c>
      <c r="E1464" s="331">
        <v>10.17</v>
      </c>
      <c r="F1464" s="331"/>
      <c r="G1464" s="333">
        <f t="shared" si="32"/>
        <v>4089.9899999999934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289</v>
      </c>
      <c r="B1465" s="330">
        <v>8</v>
      </c>
      <c r="C1465" s="298">
        <v>46059</v>
      </c>
      <c r="D1465" s="299" t="s">
        <v>435</v>
      </c>
      <c r="E1465" s="331">
        <v>81.2</v>
      </c>
      <c r="F1465" s="331"/>
      <c r="G1465" s="333">
        <f t="shared" si="32"/>
        <v>4100.1599999999935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289</v>
      </c>
      <c r="B1466" s="330">
        <v>2</v>
      </c>
      <c r="C1466" s="298">
        <v>46058</v>
      </c>
      <c r="D1466" s="299" t="s">
        <v>301</v>
      </c>
      <c r="E1466" s="331">
        <v>21</v>
      </c>
      <c r="F1466" s="331"/>
      <c r="G1466" s="333">
        <f t="shared" si="32"/>
        <v>4181.3599999999933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291</v>
      </c>
      <c r="B1467" s="330">
        <v>39</v>
      </c>
      <c r="C1467" s="298">
        <v>46058</v>
      </c>
      <c r="D1467" s="299" t="s">
        <v>292</v>
      </c>
      <c r="E1467" s="331"/>
      <c r="F1467" s="331">
        <v>2763.79</v>
      </c>
      <c r="G1467" s="333">
        <f t="shared" si="32"/>
        <v>4202.3599999999933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289</v>
      </c>
      <c r="B1468" s="330">
        <v>8</v>
      </c>
      <c r="C1468" s="298">
        <v>46058</v>
      </c>
      <c r="D1468" s="299" t="s">
        <v>357</v>
      </c>
      <c r="E1468" s="331">
        <v>95.35</v>
      </c>
      <c r="F1468" s="331"/>
      <c r="G1468" s="333">
        <f t="shared" si="32"/>
        <v>1438.5699999999933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289</v>
      </c>
      <c r="B1469" s="330">
        <v>2</v>
      </c>
      <c r="C1469" s="298">
        <v>46058</v>
      </c>
      <c r="D1469" s="299" t="s">
        <v>353</v>
      </c>
      <c r="E1469" s="331">
        <v>14.99</v>
      </c>
      <c r="F1469" s="331"/>
      <c r="G1469" s="333">
        <f t="shared" si="32"/>
        <v>1533.9199999999933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287</v>
      </c>
      <c r="B1470" s="330" t="s">
        <v>287</v>
      </c>
      <c r="C1470" s="298">
        <v>46058</v>
      </c>
      <c r="D1470" s="299" t="s">
        <v>452</v>
      </c>
      <c r="E1470" s="331">
        <v>77.569999999999993</v>
      </c>
      <c r="F1470" s="331">
        <v>77.569999999999993</v>
      </c>
      <c r="G1470" s="333">
        <f t="shared" si="32"/>
        <v>1548.9099999999933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289</v>
      </c>
      <c r="B1471" s="330">
        <v>6</v>
      </c>
      <c r="C1471" s="298">
        <v>46057</v>
      </c>
      <c r="D1471" s="299" t="s">
        <v>344</v>
      </c>
      <c r="E1471" s="331">
        <v>50</v>
      </c>
      <c r="F1471" s="331"/>
      <c r="G1471" s="333">
        <f t="shared" si="32"/>
        <v>1548.9099999999933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289</v>
      </c>
      <c r="B1472" s="330">
        <v>1</v>
      </c>
      <c r="C1472" s="298">
        <v>46057</v>
      </c>
      <c r="D1472" s="299" t="s">
        <v>306</v>
      </c>
      <c r="E1472" s="331">
        <v>62.03</v>
      </c>
      <c r="F1472" s="331"/>
      <c r="G1472" s="333">
        <f t="shared" si="32"/>
        <v>1598.9099999999933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289</v>
      </c>
      <c r="B1473" s="330">
        <v>2</v>
      </c>
      <c r="C1473" s="298">
        <v>46057</v>
      </c>
      <c r="D1473" s="299" t="s">
        <v>296</v>
      </c>
      <c r="E1473" s="331">
        <v>14.91</v>
      </c>
      <c r="F1473" s="331"/>
      <c r="G1473" s="333">
        <f t="shared" si="32"/>
        <v>1660.9399999999932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289</v>
      </c>
      <c r="B1474" s="330">
        <v>4</v>
      </c>
      <c r="C1474" s="298">
        <v>46057</v>
      </c>
      <c r="D1474" s="299" t="s">
        <v>310</v>
      </c>
      <c r="E1474" s="331">
        <v>63.38</v>
      </c>
      <c r="F1474" s="331"/>
      <c r="G1474" s="333">
        <f t="shared" si="32"/>
        <v>1675.8499999999933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287</v>
      </c>
      <c r="B1475" s="330" t="s">
        <v>287</v>
      </c>
      <c r="C1475" s="298">
        <v>46057</v>
      </c>
      <c r="D1475" s="299" t="s">
        <v>454</v>
      </c>
      <c r="E1475" s="331">
        <v>192.78</v>
      </c>
      <c r="F1475" s="331">
        <v>192.78</v>
      </c>
      <c r="G1475" s="333">
        <f t="shared" si="32"/>
        <v>1739.2299999999934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294</v>
      </c>
      <c r="B1476" s="330">
        <v>14</v>
      </c>
      <c r="C1476" s="298">
        <v>46057</v>
      </c>
      <c r="D1476" s="299" t="s">
        <v>367</v>
      </c>
      <c r="E1476" s="331">
        <v>68.739999999999995</v>
      </c>
      <c r="F1476" s="331"/>
      <c r="G1476" s="333">
        <f t="shared" si="32"/>
        <v>1739.2299999999934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289</v>
      </c>
      <c r="B1477" s="330">
        <v>6</v>
      </c>
      <c r="C1477" s="298">
        <v>46057</v>
      </c>
      <c r="D1477" s="299" t="s">
        <v>300</v>
      </c>
      <c r="E1477" s="331">
        <v>-42.58</v>
      </c>
      <c r="F1477" s="331"/>
      <c r="G1477" s="333">
        <f t="shared" si="32"/>
        <v>1807.9699999999934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289</v>
      </c>
      <c r="B1478" s="330">
        <v>1</v>
      </c>
      <c r="C1478" s="298">
        <v>46057</v>
      </c>
      <c r="D1478" s="299" t="s">
        <v>371</v>
      </c>
      <c r="E1478" s="331">
        <v>31.36</v>
      </c>
      <c r="F1478" s="331"/>
      <c r="G1478" s="333">
        <f t="shared" si="32"/>
        <v>1765.3899999999935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294</v>
      </c>
      <c r="B1479" s="330">
        <v>17</v>
      </c>
      <c r="C1479" s="298">
        <v>46057</v>
      </c>
      <c r="D1479" s="299" t="s">
        <v>370</v>
      </c>
      <c r="E1479" s="331">
        <v>99</v>
      </c>
      <c r="F1479" s="331"/>
      <c r="G1479" s="333">
        <f t="shared" si="32"/>
        <v>1796.7499999999934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284</v>
      </c>
      <c r="B1480" s="330">
        <v>36</v>
      </c>
      <c r="C1480" s="298">
        <v>46056</v>
      </c>
      <c r="D1480" s="299" t="s">
        <v>374</v>
      </c>
      <c r="E1480" s="331">
        <v>50</v>
      </c>
      <c r="F1480" s="331"/>
      <c r="G1480" s="333">
        <f t="shared" si="32"/>
        <v>1895.7499999999934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289</v>
      </c>
      <c r="B1481" s="330">
        <v>8</v>
      </c>
      <c r="C1481" s="298">
        <v>46056</v>
      </c>
      <c r="D1481" s="299" t="s">
        <v>319</v>
      </c>
      <c r="E1481" s="331">
        <v>7.92</v>
      </c>
      <c r="F1481" s="331"/>
      <c r="G1481" s="333">
        <f t="shared" si="32"/>
        <v>1945.7499999999934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294</v>
      </c>
      <c r="B1482" s="330">
        <v>24</v>
      </c>
      <c r="C1482" s="298">
        <v>46056</v>
      </c>
      <c r="D1482" s="299" t="s">
        <v>860</v>
      </c>
      <c r="E1482" s="331">
        <v>83.58</v>
      </c>
      <c r="F1482" s="331"/>
      <c r="G1482" s="333">
        <f t="shared" si="32"/>
        <v>1953.6699999999935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289</v>
      </c>
      <c r="B1483" s="330">
        <v>4</v>
      </c>
      <c r="C1483" s="298">
        <v>46056</v>
      </c>
      <c r="D1483" s="299" t="s">
        <v>455</v>
      </c>
      <c r="E1483" s="331">
        <v>28.64</v>
      </c>
      <c r="F1483" s="331"/>
      <c r="G1483" s="333">
        <f t="shared" si="32"/>
        <v>2037.2499999999934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289</v>
      </c>
      <c r="B1484" s="330">
        <v>2</v>
      </c>
      <c r="C1484" s="298">
        <v>46056</v>
      </c>
      <c r="D1484" s="299" t="s">
        <v>358</v>
      </c>
      <c r="E1484" s="331">
        <v>9.4700000000000006</v>
      </c>
      <c r="F1484" s="331"/>
      <c r="G1484" s="333">
        <f t="shared" si="32"/>
        <v>2065.8899999999935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289</v>
      </c>
      <c r="B1485" s="330">
        <v>6</v>
      </c>
      <c r="C1485" s="298">
        <v>46055</v>
      </c>
      <c r="D1485" s="299" t="s">
        <v>456</v>
      </c>
      <c r="E1485" s="331">
        <v>20</v>
      </c>
      <c r="F1485" s="331"/>
      <c r="G1485" s="333">
        <f t="shared" si="32"/>
        <v>2075.3599999999933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294</v>
      </c>
      <c r="B1486" s="330">
        <v>17</v>
      </c>
      <c r="C1486" s="298">
        <v>46055</v>
      </c>
      <c r="D1486" s="299" t="s">
        <v>188</v>
      </c>
      <c r="E1486" s="331">
        <v>41.54</v>
      </c>
      <c r="F1486" s="331"/>
      <c r="G1486" s="333">
        <f t="shared" si="32"/>
        <v>2095.3599999999933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289</v>
      </c>
      <c r="B1487" s="330">
        <v>2</v>
      </c>
      <c r="C1487" s="298">
        <v>46055</v>
      </c>
      <c r="D1487" s="299" t="s">
        <v>296</v>
      </c>
      <c r="E1487" s="331">
        <v>9.92</v>
      </c>
      <c r="F1487" s="331"/>
      <c r="G1487" s="333">
        <f t="shared" si="32"/>
        <v>2136.8999999999933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289</v>
      </c>
      <c r="B1488" s="330">
        <v>8</v>
      </c>
      <c r="C1488" s="298">
        <v>46055</v>
      </c>
      <c r="D1488" s="299" t="s">
        <v>457</v>
      </c>
      <c r="E1488" s="331">
        <v>155.38</v>
      </c>
      <c r="F1488" s="331"/>
      <c r="G1488" s="333">
        <f t="shared" si="32"/>
        <v>2146.8199999999933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294</v>
      </c>
      <c r="B1489" s="330">
        <v>21</v>
      </c>
      <c r="C1489" s="298">
        <v>46055</v>
      </c>
      <c r="D1489" s="299" t="s">
        <v>194</v>
      </c>
      <c r="E1489" s="331">
        <v>27.35</v>
      </c>
      <c r="F1489" s="331"/>
      <c r="G1489" s="333">
        <f t="shared" si="32"/>
        <v>2302.1999999999935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289</v>
      </c>
      <c r="B1490" s="330">
        <v>6</v>
      </c>
      <c r="C1490" s="298">
        <v>46054</v>
      </c>
      <c r="D1490" s="299" t="s">
        <v>300</v>
      </c>
      <c r="E1490" s="331">
        <v>59.37</v>
      </c>
      <c r="F1490" s="331"/>
      <c r="G1490" s="333">
        <f t="shared" si="32"/>
        <v>2329.5499999999934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294</v>
      </c>
      <c r="B1491" s="330">
        <v>22</v>
      </c>
      <c r="C1491" s="298">
        <v>46054</v>
      </c>
      <c r="D1491" s="299" t="s">
        <v>375</v>
      </c>
      <c r="E1491" s="331">
        <v>6.37</v>
      </c>
      <c r="F1491" s="331"/>
      <c r="G1491" s="333">
        <f t="shared" si="32"/>
        <v>2388.9199999999933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289</v>
      </c>
      <c r="B1492" s="330">
        <v>8</v>
      </c>
      <c r="C1492" s="298">
        <v>46054</v>
      </c>
      <c r="D1492" s="299" t="s">
        <v>458</v>
      </c>
      <c r="E1492" s="331">
        <v>44.65</v>
      </c>
      <c r="F1492" s="331"/>
      <c r="G1492" s="333">
        <f t="shared" si="32"/>
        <v>2395.2899999999931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289</v>
      </c>
      <c r="B1493" s="330">
        <v>7</v>
      </c>
      <c r="C1493" s="298">
        <v>46054</v>
      </c>
      <c r="D1493" s="299" t="s">
        <v>338</v>
      </c>
      <c r="E1493" s="331">
        <v>35.17</v>
      </c>
      <c r="F1493" s="331"/>
      <c r="G1493" s="333">
        <f t="shared" si="32"/>
        <v>2439.9399999999932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289</v>
      </c>
      <c r="B1494" s="330">
        <v>4</v>
      </c>
      <c r="C1494" s="298">
        <v>46054</v>
      </c>
      <c r="D1494" s="299" t="s">
        <v>310</v>
      </c>
      <c r="E1494" s="331">
        <v>28.48</v>
      </c>
      <c r="F1494" s="331"/>
      <c r="G1494" s="333">
        <f t="shared" si="32"/>
        <v>2475.1099999999933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289</v>
      </c>
      <c r="B1495" s="330">
        <v>1</v>
      </c>
      <c r="C1495" s="298">
        <v>46054</v>
      </c>
      <c r="D1495" s="299" t="s">
        <v>311</v>
      </c>
      <c r="E1495" s="331">
        <v>125.07</v>
      </c>
      <c r="F1495" s="331"/>
      <c r="G1495" s="333">
        <f t="shared" si="32"/>
        <v>2503.5899999999933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289</v>
      </c>
      <c r="B1496" s="330">
        <v>2</v>
      </c>
      <c r="C1496" s="298">
        <v>46054</v>
      </c>
      <c r="D1496" s="299" t="s">
        <v>458</v>
      </c>
      <c r="E1496" s="331">
        <v>100</v>
      </c>
      <c r="F1496" s="331"/>
      <c r="G1496" s="333">
        <f t="shared" si="32"/>
        <v>2628.6599999999935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289</v>
      </c>
      <c r="B1497" s="330">
        <v>1</v>
      </c>
      <c r="C1497" s="298">
        <v>46054</v>
      </c>
      <c r="D1497" s="299" t="s">
        <v>329</v>
      </c>
      <c r="E1497" s="331">
        <v>194.96</v>
      </c>
      <c r="F1497" s="331"/>
      <c r="G1497" s="333">
        <f t="shared" si="32"/>
        <v>2728.6599999999935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289</v>
      </c>
      <c r="B1498" s="330">
        <v>2</v>
      </c>
      <c r="C1498" s="298">
        <v>46054</v>
      </c>
      <c r="D1498" s="299" t="s">
        <v>410</v>
      </c>
      <c r="E1498" s="331">
        <v>75.53</v>
      </c>
      <c r="F1498" s="331"/>
      <c r="G1498" s="333">
        <f t="shared" si="32"/>
        <v>2923.6199999999935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284</v>
      </c>
      <c r="B1499" s="330">
        <v>37</v>
      </c>
      <c r="C1499" s="298">
        <v>46053</v>
      </c>
      <c r="D1499" s="299" t="s">
        <v>459</v>
      </c>
      <c r="E1499" s="331">
        <v>3194.64</v>
      </c>
      <c r="F1499" s="331"/>
      <c r="G1499" s="333">
        <f t="shared" si="32"/>
        <v>2999.1499999999937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286</v>
      </c>
      <c r="B1500" s="330">
        <v>25</v>
      </c>
      <c r="C1500" s="298">
        <v>46053</v>
      </c>
      <c r="D1500" s="298" t="s">
        <v>204</v>
      </c>
      <c r="E1500" s="331">
        <v>350</v>
      </c>
      <c r="F1500" s="331"/>
      <c r="G1500" s="333">
        <f t="shared" si="32"/>
        <v>6193.7899999999936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286</v>
      </c>
      <c r="B1501" s="330">
        <v>26</v>
      </c>
      <c r="C1501" s="298">
        <v>46053</v>
      </c>
      <c r="D1501" s="298" t="s">
        <v>205</v>
      </c>
      <c r="E1501" s="331">
        <v>320</v>
      </c>
      <c r="F1501" s="331"/>
      <c r="G1501" s="333">
        <f t="shared" si="32"/>
        <v>6543.7899999999936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286</v>
      </c>
      <c r="B1502" s="330">
        <v>27</v>
      </c>
      <c r="C1502" s="298">
        <v>46053</v>
      </c>
      <c r="D1502" s="298" t="s">
        <v>206</v>
      </c>
      <c r="E1502" s="331">
        <v>25</v>
      </c>
      <c r="F1502" s="331"/>
      <c r="G1502" s="333">
        <f t="shared" si="32"/>
        <v>6863.7899999999936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286</v>
      </c>
      <c r="B1503" s="330">
        <v>28</v>
      </c>
      <c r="C1503" s="298">
        <v>46053</v>
      </c>
      <c r="D1503" s="298" t="s">
        <v>207</v>
      </c>
      <c r="E1503" s="331">
        <v>25</v>
      </c>
      <c r="F1503" s="331"/>
      <c r="G1503" s="333">
        <f t="shared" si="32"/>
        <v>6888.7899999999936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286</v>
      </c>
      <c r="B1504" s="330">
        <v>29</v>
      </c>
      <c r="C1504" s="298">
        <v>46053</v>
      </c>
      <c r="D1504" s="298" t="s">
        <v>208</v>
      </c>
      <c r="E1504" s="331">
        <v>45</v>
      </c>
      <c r="F1504" s="331"/>
      <c r="G1504" s="333">
        <f t="shared" si="32"/>
        <v>6913.7899999999936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3">
      <c r="A1505" s="329" t="s">
        <v>286</v>
      </c>
      <c r="B1505" s="330">
        <v>30</v>
      </c>
      <c r="C1505" s="298">
        <v>46053</v>
      </c>
      <c r="D1505" s="298" t="s">
        <v>209</v>
      </c>
      <c r="E1505" s="331">
        <v>400</v>
      </c>
      <c r="F1505" s="331"/>
      <c r="G1505" s="333">
        <f t="shared" si="32"/>
        <v>6958.7899999999936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3">
      <c r="A1506" s="329" t="s">
        <v>286</v>
      </c>
      <c r="B1506" s="330">
        <v>31</v>
      </c>
      <c r="C1506" s="298">
        <v>46053</v>
      </c>
      <c r="D1506" s="298" t="s">
        <v>210</v>
      </c>
      <c r="E1506" s="331">
        <v>375</v>
      </c>
      <c r="F1506" s="331"/>
      <c r="G1506" s="333">
        <f t="shared" si="32"/>
        <v>7358.7899999999936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3">
      <c r="A1507" s="329" t="s">
        <v>286</v>
      </c>
      <c r="B1507" s="330">
        <v>32</v>
      </c>
      <c r="C1507" s="298">
        <v>46053</v>
      </c>
      <c r="D1507" s="298" t="s">
        <v>211</v>
      </c>
      <c r="E1507" s="331">
        <v>100</v>
      </c>
      <c r="F1507" s="331"/>
      <c r="G1507" s="333">
        <f t="shared" si="32"/>
        <v>7733.7899999999936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3">
      <c r="A1508" s="329" t="s">
        <v>286</v>
      </c>
      <c r="B1508" s="330">
        <v>33</v>
      </c>
      <c r="C1508" s="298">
        <v>46053</v>
      </c>
      <c r="D1508" s="298" t="s">
        <v>212</v>
      </c>
      <c r="E1508" s="331">
        <v>85</v>
      </c>
      <c r="F1508" s="331"/>
      <c r="G1508" s="333">
        <f t="shared" si="32"/>
        <v>7833.7899999999936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3">
      <c r="A1509" s="329" t="s">
        <v>286</v>
      </c>
      <c r="B1509" s="330">
        <v>34</v>
      </c>
      <c r="C1509" s="298">
        <v>46053</v>
      </c>
      <c r="D1509" s="298" t="s">
        <v>213</v>
      </c>
      <c r="E1509" s="331">
        <v>230</v>
      </c>
      <c r="F1509" s="331"/>
      <c r="G1509" s="333">
        <f t="shared" si="32"/>
        <v>7918.7899999999936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3">
      <c r="A1510" s="329" t="s">
        <v>286</v>
      </c>
      <c r="B1510" s="330">
        <v>35</v>
      </c>
      <c r="C1510" s="298">
        <v>46053</v>
      </c>
      <c r="D1510" s="298" t="s">
        <v>214</v>
      </c>
      <c r="E1510" s="331">
        <v>45</v>
      </c>
      <c r="F1510" s="331"/>
      <c r="G1510" s="333">
        <f t="shared" si="32"/>
        <v>8148.7899999999936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3">
      <c r="A1511" s="329" t="s">
        <v>289</v>
      </c>
      <c r="B1511" s="330">
        <v>8</v>
      </c>
      <c r="C1511" s="298">
        <v>46053</v>
      </c>
      <c r="D1511" s="298" t="s">
        <v>319</v>
      </c>
      <c r="E1511" s="331">
        <v>31.03</v>
      </c>
      <c r="F1511" s="331"/>
      <c r="G1511" s="333">
        <f t="shared" si="32"/>
        <v>8193.7899999999936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3">
      <c r="A1512" s="329" t="s">
        <v>294</v>
      </c>
      <c r="B1512" s="330">
        <v>10</v>
      </c>
      <c r="C1512" s="298">
        <v>46053</v>
      </c>
      <c r="D1512" s="298" t="s">
        <v>176</v>
      </c>
      <c r="E1512" s="331">
        <v>17.899999999999999</v>
      </c>
      <c r="F1512" s="331"/>
      <c r="G1512" s="333">
        <f t="shared" si="32"/>
        <v>8224.8199999999943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3">
      <c r="A1513" s="329" t="s">
        <v>289</v>
      </c>
      <c r="B1513" s="330">
        <v>3</v>
      </c>
      <c r="C1513" s="298">
        <v>46053</v>
      </c>
      <c r="D1513" s="298" t="s">
        <v>348</v>
      </c>
      <c r="E1513" s="331">
        <v>18.84</v>
      </c>
      <c r="F1513" s="331"/>
      <c r="G1513" s="333">
        <f t="shared" si="32"/>
        <v>8242.7199999999939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3">
      <c r="A1514" s="329" t="s">
        <v>289</v>
      </c>
      <c r="B1514" s="330">
        <v>8</v>
      </c>
      <c r="C1514" s="298">
        <v>46053</v>
      </c>
      <c r="D1514" s="298" t="s">
        <v>319</v>
      </c>
      <c r="E1514" s="331">
        <v>25.54</v>
      </c>
      <c r="F1514" s="331"/>
      <c r="G1514" s="333">
        <f t="shared" si="32"/>
        <v>8261.559999999994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3">
      <c r="A1515" s="329" t="s">
        <v>289</v>
      </c>
      <c r="B1515" s="330">
        <v>8</v>
      </c>
      <c r="C1515" s="298">
        <v>46053</v>
      </c>
      <c r="D1515" s="298" t="s">
        <v>308</v>
      </c>
      <c r="E1515" s="331">
        <v>52.59</v>
      </c>
      <c r="F1515" s="331"/>
      <c r="G1515" s="333">
        <f t="shared" si="32"/>
        <v>8287.0999999999949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3">
      <c r="A1516" s="329" t="s">
        <v>335</v>
      </c>
      <c r="B1516" s="330" t="s">
        <v>335</v>
      </c>
      <c r="C1516" s="298">
        <v>46052</v>
      </c>
      <c r="D1516" s="299" t="s">
        <v>460</v>
      </c>
      <c r="E1516" s="331"/>
      <c r="F1516" s="331">
        <v>422</v>
      </c>
      <c r="G1516" s="333">
        <f t="shared" si="32"/>
        <v>8339.6899999999951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3">
      <c r="A1517" s="329" t="s">
        <v>289</v>
      </c>
      <c r="B1517" s="330">
        <v>5</v>
      </c>
      <c r="C1517" s="298">
        <v>46052</v>
      </c>
      <c r="D1517" s="299" t="s">
        <v>864</v>
      </c>
      <c r="E1517" s="331">
        <v>200</v>
      </c>
      <c r="F1517" s="331"/>
      <c r="G1517" s="333">
        <f t="shared" si="32"/>
        <v>7917.6899999999951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3">
      <c r="A1518" s="329" t="s">
        <v>289</v>
      </c>
      <c r="B1518" s="330">
        <v>2</v>
      </c>
      <c r="C1518" s="298">
        <v>46052</v>
      </c>
      <c r="D1518" s="299" t="s">
        <v>296</v>
      </c>
      <c r="E1518" s="331">
        <v>8.52</v>
      </c>
      <c r="F1518" s="331"/>
      <c r="G1518" s="333">
        <f t="shared" si="32"/>
        <v>8117.6899999999951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3">
      <c r="A1519" s="329" t="s">
        <v>287</v>
      </c>
      <c r="B1519" s="330" t="s">
        <v>287</v>
      </c>
      <c r="C1519" s="298">
        <v>46052</v>
      </c>
      <c r="D1519" s="299" t="s">
        <v>461</v>
      </c>
      <c r="E1519" s="331">
        <v>831.92</v>
      </c>
      <c r="F1519" s="331">
        <v>831.92</v>
      </c>
      <c r="G1519" s="333">
        <f t="shared" si="32"/>
        <v>8126.2099999999955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3">
      <c r="A1520" s="329" t="s">
        <v>289</v>
      </c>
      <c r="B1520" s="330">
        <v>5</v>
      </c>
      <c r="C1520" s="298">
        <v>46052</v>
      </c>
      <c r="D1520" s="299" t="s">
        <v>441</v>
      </c>
      <c r="E1520" s="331">
        <v>200</v>
      </c>
      <c r="F1520" s="331"/>
      <c r="G1520" s="333">
        <f t="shared" si="32"/>
        <v>8126.2099999999955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3">
      <c r="A1521" s="329" t="s">
        <v>289</v>
      </c>
      <c r="B1521" s="330">
        <v>2</v>
      </c>
      <c r="C1521" s="298">
        <v>46052</v>
      </c>
      <c r="D1521" s="299" t="s">
        <v>324</v>
      </c>
      <c r="E1521" s="331">
        <v>11.04</v>
      </c>
      <c r="F1521" s="331"/>
      <c r="G1521" s="333">
        <f t="shared" si="32"/>
        <v>8326.2099999999955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3">
      <c r="A1522" s="329" t="s">
        <v>291</v>
      </c>
      <c r="B1522" s="330">
        <v>38</v>
      </c>
      <c r="C1522" s="298">
        <v>46051</v>
      </c>
      <c r="D1522" s="299" t="s">
        <v>293</v>
      </c>
      <c r="E1522" s="331"/>
      <c r="F1522" s="331">
        <v>4365.6499999999996</v>
      </c>
      <c r="G1522" s="333">
        <f t="shared" si="32"/>
        <v>8337.2499999999964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3">
      <c r="A1523" s="329" t="s">
        <v>289</v>
      </c>
      <c r="B1523" s="330">
        <v>2</v>
      </c>
      <c r="C1523" s="298">
        <v>46051</v>
      </c>
      <c r="D1523" s="299" t="s">
        <v>296</v>
      </c>
      <c r="E1523" s="331">
        <v>18.28</v>
      </c>
      <c r="F1523" s="331"/>
      <c r="G1523" s="333">
        <f t="shared" si="32"/>
        <v>3971.5999999999976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3">
      <c r="A1524" s="329" t="s">
        <v>289</v>
      </c>
      <c r="B1524" s="330">
        <v>4</v>
      </c>
      <c r="C1524" s="298">
        <v>46051</v>
      </c>
      <c r="D1524" s="299" t="s">
        <v>295</v>
      </c>
      <c r="E1524" s="331">
        <v>57.06</v>
      </c>
      <c r="F1524" s="331"/>
      <c r="G1524" s="333">
        <f t="shared" si="32"/>
        <v>3989.8799999999978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3">
      <c r="A1525" s="329" t="s">
        <v>287</v>
      </c>
      <c r="B1525" s="330" t="s">
        <v>287</v>
      </c>
      <c r="C1525" s="298">
        <v>46051</v>
      </c>
      <c r="D1525" s="299" t="s">
        <v>462</v>
      </c>
      <c r="E1525" s="331">
        <v>89.42</v>
      </c>
      <c r="F1525" s="331">
        <v>89.42</v>
      </c>
      <c r="G1525" s="333">
        <f t="shared" si="32"/>
        <v>4046.9399999999978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3">
      <c r="A1526" s="329" t="s">
        <v>289</v>
      </c>
      <c r="B1526" s="330">
        <v>8</v>
      </c>
      <c r="C1526" s="298">
        <v>46051</v>
      </c>
      <c r="D1526" s="299" t="s">
        <v>463</v>
      </c>
      <c r="E1526" s="331">
        <v>59</v>
      </c>
      <c r="F1526" s="331"/>
      <c r="G1526" s="333">
        <f t="shared" si="32"/>
        <v>4046.9399999999978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3">
      <c r="A1527" s="329" t="s">
        <v>289</v>
      </c>
      <c r="B1527" s="330">
        <v>2</v>
      </c>
      <c r="C1527" s="298">
        <v>46051</v>
      </c>
      <c r="D1527" s="299" t="s">
        <v>371</v>
      </c>
      <c r="E1527" s="331">
        <v>19.899999999999999</v>
      </c>
      <c r="F1527" s="331"/>
      <c r="G1527" s="333">
        <f t="shared" si="32"/>
        <v>4105.9399999999978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3">
      <c r="A1528" s="329" t="s">
        <v>289</v>
      </c>
      <c r="B1528" s="330">
        <v>2</v>
      </c>
      <c r="C1528" s="298">
        <v>46050</v>
      </c>
      <c r="D1528" s="299" t="s">
        <v>353</v>
      </c>
      <c r="E1528" s="331">
        <v>14.99</v>
      </c>
      <c r="F1528" s="331"/>
      <c r="G1528" s="333">
        <f t="shared" si="32"/>
        <v>4125.8399999999974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3">
      <c r="A1529" s="329" t="s">
        <v>289</v>
      </c>
      <c r="B1529" s="330">
        <v>6</v>
      </c>
      <c r="C1529" s="298">
        <v>46050</v>
      </c>
      <c r="D1529" s="299" t="s">
        <v>464</v>
      </c>
      <c r="E1529" s="331">
        <v>25</v>
      </c>
      <c r="F1529" s="331"/>
      <c r="G1529" s="333">
        <f t="shared" si="32"/>
        <v>4140.8299999999972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3">
      <c r="A1530" s="329" t="s">
        <v>289</v>
      </c>
      <c r="B1530" s="330">
        <v>3</v>
      </c>
      <c r="C1530" s="298">
        <v>46050</v>
      </c>
      <c r="D1530" s="299" t="s">
        <v>865</v>
      </c>
      <c r="E1530" s="331">
        <v>6</v>
      </c>
      <c r="F1530" s="331"/>
      <c r="G1530" s="333">
        <f t="shared" si="32"/>
        <v>4165.8299999999972</v>
      </c>
      <c r="H1530" s="334"/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3">
      <c r="A1531" s="329" t="s">
        <v>289</v>
      </c>
      <c r="B1531" s="330">
        <v>2</v>
      </c>
      <c r="C1531" s="298">
        <v>46050</v>
      </c>
      <c r="D1531" s="299" t="s">
        <v>866</v>
      </c>
      <c r="E1531" s="331">
        <v>15</v>
      </c>
      <c r="F1531" s="331"/>
      <c r="G1531" s="333">
        <f t="shared" si="32"/>
        <v>4171.8299999999972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3">
      <c r="A1532" s="329" t="s">
        <v>289</v>
      </c>
      <c r="B1532" s="330">
        <v>2</v>
      </c>
      <c r="C1532" s="298">
        <v>46050</v>
      </c>
      <c r="D1532" s="299" t="s">
        <v>296</v>
      </c>
      <c r="E1532" s="331">
        <v>12.71</v>
      </c>
      <c r="F1532" s="331"/>
      <c r="G1532" s="333">
        <f t="shared" si="32"/>
        <v>4186.8299999999972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3">
      <c r="A1533" s="329" t="s">
        <v>287</v>
      </c>
      <c r="B1533" s="330" t="s">
        <v>287</v>
      </c>
      <c r="C1533" s="298">
        <v>46050</v>
      </c>
      <c r="D1533" s="299" t="s">
        <v>452</v>
      </c>
      <c r="E1533" s="331">
        <v>1475.9</v>
      </c>
      <c r="F1533" s="331">
        <v>1475.9</v>
      </c>
      <c r="G1533" s="333">
        <f t="shared" si="32"/>
        <v>4199.5399999999972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3">
      <c r="A1534" s="329" t="s">
        <v>289</v>
      </c>
      <c r="B1534" s="330">
        <v>8</v>
      </c>
      <c r="C1534" s="298">
        <v>46050</v>
      </c>
      <c r="D1534" s="299" t="s">
        <v>319</v>
      </c>
      <c r="E1534" s="331">
        <v>28.52</v>
      </c>
      <c r="F1534" s="331"/>
      <c r="G1534" s="333">
        <f t="shared" si="32"/>
        <v>4199.5399999999972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3">
      <c r="A1535" s="329" t="s">
        <v>289</v>
      </c>
      <c r="B1535" s="330">
        <v>2</v>
      </c>
      <c r="C1535" s="298">
        <v>46050</v>
      </c>
      <c r="D1535" s="299" t="s">
        <v>465</v>
      </c>
      <c r="E1535" s="331">
        <v>66.94</v>
      </c>
      <c r="F1535" s="331"/>
      <c r="G1535" s="333">
        <f t="shared" si="32"/>
        <v>4228.0599999999977</v>
      </c>
      <c r="H1535" s="334"/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3">
      <c r="A1536" s="329" t="s">
        <v>289</v>
      </c>
      <c r="B1536" s="330">
        <v>8</v>
      </c>
      <c r="C1536" s="298">
        <v>46049</v>
      </c>
      <c r="D1536" s="299" t="s">
        <v>308</v>
      </c>
      <c r="E1536" s="331">
        <v>47.99</v>
      </c>
      <c r="F1536" s="331"/>
      <c r="G1536" s="333">
        <f t="shared" si="32"/>
        <v>4294.9999999999973</v>
      </c>
      <c r="H1536" s="334"/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3">
      <c r="A1537" s="329" t="s">
        <v>287</v>
      </c>
      <c r="B1537" s="330" t="s">
        <v>287</v>
      </c>
      <c r="C1537" s="298">
        <v>46048</v>
      </c>
      <c r="D1537" s="299" t="s">
        <v>466</v>
      </c>
      <c r="E1537" s="331"/>
      <c r="F1537" s="331">
        <v>425</v>
      </c>
      <c r="G1537" s="333">
        <f t="shared" si="32"/>
        <v>4342.9899999999971</v>
      </c>
      <c r="H1537" s="334" t="s">
        <v>298</v>
      </c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3">
      <c r="A1538" s="329" t="s">
        <v>287</v>
      </c>
      <c r="B1538" s="330" t="s">
        <v>287</v>
      </c>
      <c r="C1538" s="298">
        <v>46048</v>
      </c>
      <c r="D1538" s="299" t="s">
        <v>466</v>
      </c>
      <c r="E1538" s="331">
        <v>425</v>
      </c>
      <c r="F1538" s="331"/>
      <c r="G1538" s="333">
        <f t="shared" si="32"/>
        <v>3917.9899999999971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3">
      <c r="A1539" s="329" t="s">
        <v>289</v>
      </c>
      <c r="B1539" s="330">
        <v>2</v>
      </c>
      <c r="C1539" s="298">
        <v>46048</v>
      </c>
      <c r="D1539" s="299" t="s">
        <v>467</v>
      </c>
      <c r="E1539" s="331">
        <v>20.12</v>
      </c>
      <c r="F1539" s="331"/>
      <c r="G1539" s="333">
        <f t="shared" si="32"/>
        <v>4342.9899999999971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3">
      <c r="A1540" s="329" t="s">
        <v>294</v>
      </c>
      <c r="B1540" s="330">
        <v>17</v>
      </c>
      <c r="C1540" s="298">
        <v>46048</v>
      </c>
      <c r="D1540" s="299" t="s">
        <v>468</v>
      </c>
      <c r="E1540" s="331">
        <v>42.68</v>
      </c>
      <c r="F1540" s="331"/>
      <c r="G1540" s="333">
        <f t="shared" si="32"/>
        <v>4363.1099999999969</v>
      </c>
      <c r="H1540" s="334"/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3">
      <c r="A1541" s="329" t="s">
        <v>289</v>
      </c>
      <c r="B1541" s="330">
        <v>6</v>
      </c>
      <c r="C1541" s="298">
        <v>46048</v>
      </c>
      <c r="D1541" s="299" t="s">
        <v>397</v>
      </c>
      <c r="E1541" s="331">
        <v>47.9</v>
      </c>
      <c r="F1541" s="331"/>
      <c r="G1541" s="333">
        <f t="shared" si="32"/>
        <v>4405.7899999999972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3">
      <c r="A1542" s="329" t="s">
        <v>289</v>
      </c>
      <c r="B1542" s="330">
        <v>1</v>
      </c>
      <c r="C1542" s="298">
        <v>46047</v>
      </c>
      <c r="D1542" s="299" t="s">
        <v>457</v>
      </c>
      <c r="E1542" s="331">
        <v>105.79</v>
      </c>
      <c r="F1542" s="331"/>
      <c r="G1542" s="333">
        <f t="shared" si="32"/>
        <v>4453.6899999999969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3">
      <c r="A1543" s="329" t="s">
        <v>294</v>
      </c>
      <c r="B1543" s="330">
        <v>12</v>
      </c>
      <c r="C1543" s="298">
        <v>46047</v>
      </c>
      <c r="D1543" s="299" t="s">
        <v>314</v>
      </c>
      <c r="E1543" s="331">
        <v>204.83</v>
      </c>
      <c r="F1543" s="331"/>
      <c r="G1543" s="333">
        <f t="shared" si="32"/>
        <v>4559.4799999999968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3">
      <c r="A1544" s="329" t="s">
        <v>289</v>
      </c>
      <c r="B1544" s="330">
        <v>3</v>
      </c>
      <c r="C1544" s="298">
        <v>46047</v>
      </c>
      <c r="D1544" s="299" t="s">
        <v>348</v>
      </c>
      <c r="E1544" s="331">
        <v>8.51</v>
      </c>
      <c r="F1544" s="331"/>
      <c r="G1544" s="333">
        <f t="shared" si="32"/>
        <v>4764.3099999999968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3">
      <c r="A1545" s="329" t="s">
        <v>289</v>
      </c>
      <c r="B1545" s="330">
        <v>4</v>
      </c>
      <c r="C1545" s="298">
        <v>46046</v>
      </c>
      <c r="D1545" s="299" t="s">
        <v>296</v>
      </c>
      <c r="E1545" s="331">
        <v>92.96</v>
      </c>
      <c r="F1545" s="331"/>
      <c r="G1545" s="333">
        <f t="shared" si="32"/>
        <v>4772.819999999997</v>
      </c>
      <c r="H1545" s="334"/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2" customHeight="1" x14ac:dyDescent="0.3">
      <c r="A1546" s="329" t="s">
        <v>289</v>
      </c>
      <c r="B1546" s="330">
        <v>4</v>
      </c>
      <c r="C1546" s="298">
        <v>46046</v>
      </c>
      <c r="D1546" s="299" t="s">
        <v>334</v>
      </c>
      <c r="E1546" s="331">
        <v>30.77</v>
      </c>
      <c r="F1546" s="331"/>
      <c r="G1546" s="333">
        <f t="shared" si="32"/>
        <v>4865.779999999997</v>
      </c>
      <c r="H1546" s="334"/>
      <c r="I1546" s="335"/>
      <c r="J1546" s="336"/>
      <c r="K1546" s="301"/>
      <c r="L1546" s="336"/>
      <c r="M1546" s="301"/>
      <c r="N1546" s="336"/>
      <c r="O1546" s="301"/>
      <c r="P1546" s="336"/>
      <c r="Q1546" s="301"/>
      <c r="R1546" s="336"/>
      <c r="S1546" s="301"/>
      <c r="T1546" s="336"/>
    </row>
    <row r="1547" spans="1:20" ht="12" customHeight="1" x14ac:dyDescent="0.3">
      <c r="A1547" s="329" t="s">
        <v>289</v>
      </c>
      <c r="B1547" s="330">
        <v>2</v>
      </c>
      <c r="C1547" s="298">
        <v>46046</v>
      </c>
      <c r="D1547" s="299" t="s">
        <v>358</v>
      </c>
      <c r="E1547" s="331">
        <v>9.4700000000000006</v>
      </c>
      <c r="F1547" s="331"/>
      <c r="G1547" s="333">
        <f t="shared" si="32"/>
        <v>4896.5499999999975</v>
      </c>
      <c r="H1547" s="334"/>
      <c r="I1547" s="335"/>
      <c r="J1547" s="336"/>
      <c r="K1547" s="301"/>
      <c r="L1547" s="336"/>
      <c r="M1547" s="301"/>
      <c r="N1547" s="336"/>
      <c r="O1547" s="301"/>
      <c r="P1547" s="336"/>
      <c r="Q1547" s="301"/>
      <c r="R1547" s="336"/>
      <c r="S1547" s="301"/>
      <c r="T1547" s="336"/>
    </row>
    <row r="1548" spans="1:20" ht="12" customHeight="1" x14ac:dyDescent="0.3">
      <c r="A1548" s="329" t="s">
        <v>289</v>
      </c>
      <c r="B1548" s="330">
        <v>6</v>
      </c>
      <c r="C1548" s="298">
        <v>46046</v>
      </c>
      <c r="D1548" s="299" t="s">
        <v>397</v>
      </c>
      <c r="E1548" s="331">
        <v>53.59</v>
      </c>
      <c r="F1548" s="331"/>
      <c r="G1548" s="333">
        <f t="shared" si="32"/>
        <v>4906.0199999999977</v>
      </c>
      <c r="H1548" s="334"/>
      <c r="I1548" s="335"/>
      <c r="J1548" s="336"/>
      <c r="K1548" s="301"/>
      <c r="L1548" s="336"/>
      <c r="M1548" s="301"/>
      <c r="N1548" s="336"/>
      <c r="O1548" s="301"/>
      <c r="P1548" s="336"/>
      <c r="Q1548" s="301"/>
      <c r="R1548" s="336"/>
      <c r="S1548" s="301"/>
      <c r="T1548" s="336"/>
    </row>
    <row r="1549" spans="1:20" ht="12" customHeight="1" x14ac:dyDescent="0.3">
      <c r="A1549" s="329" t="s">
        <v>289</v>
      </c>
      <c r="B1549" s="330">
        <v>1</v>
      </c>
      <c r="C1549" s="298">
        <v>46046</v>
      </c>
      <c r="D1549" s="299" t="s">
        <v>311</v>
      </c>
      <c r="E1549" s="331">
        <v>61.64</v>
      </c>
      <c r="F1549" s="331"/>
      <c r="G1549" s="333">
        <f t="shared" si="32"/>
        <v>4959.6099999999979</v>
      </c>
      <c r="H1549" s="334"/>
      <c r="I1549" s="335"/>
      <c r="J1549" s="336"/>
      <c r="K1549" s="301"/>
      <c r="L1549" s="336"/>
      <c r="M1549" s="301"/>
      <c r="N1549" s="336"/>
      <c r="O1549" s="301"/>
      <c r="P1549" s="336"/>
      <c r="Q1549" s="301"/>
      <c r="R1549" s="336"/>
      <c r="S1549" s="301"/>
      <c r="T1549" s="336"/>
    </row>
    <row r="1550" spans="1:20" ht="12" customHeight="1" x14ac:dyDescent="0.3">
      <c r="A1550" s="329" t="s">
        <v>289</v>
      </c>
      <c r="B1550" s="330">
        <v>1</v>
      </c>
      <c r="C1550" s="298">
        <v>46045</v>
      </c>
      <c r="D1550" s="299" t="s">
        <v>304</v>
      </c>
      <c r="E1550" s="331">
        <v>23.17</v>
      </c>
      <c r="F1550" s="331"/>
      <c r="G1550" s="333">
        <f t="shared" si="32"/>
        <v>5021.2499999999982</v>
      </c>
      <c r="H1550" s="334"/>
      <c r="I1550" s="335"/>
      <c r="J1550" s="336"/>
      <c r="K1550" s="301"/>
      <c r="L1550" s="336"/>
      <c r="M1550" s="301"/>
      <c r="N1550" s="336"/>
      <c r="O1550" s="301"/>
      <c r="P1550" s="336"/>
      <c r="Q1550" s="301"/>
      <c r="R1550" s="336"/>
      <c r="S1550" s="301"/>
      <c r="T1550" s="336"/>
    </row>
    <row r="1551" spans="1:20" ht="12" customHeight="1" x14ac:dyDescent="0.3">
      <c r="A1551" s="329" t="s">
        <v>289</v>
      </c>
      <c r="B1551" s="330">
        <v>4</v>
      </c>
      <c r="C1551" s="298">
        <v>46045</v>
      </c>
      <c r="D1551" s="299" t="s">
        <v>296</v>
      </c>
      <c r="E1551" s="331">
        <v>62.77</v>
      </c>
      <c r="F1551" s="331"/>
      <c r="G1551" s="333">
        <f t="shared" si="32"/>
        <v>5044.4199999999983</v>
      </c>
      <c r="H1551" s="334"/>
      <c r="I1551" s="335"/>
      <c r="J1551" s="336"/>
      <c r="K1551" s="301"/>
      <c r="L1551" s="336"/>
      <c r="M1551" s="301"/>
      <c r="N1551" s="336"/>
      <c r="O1551" s="301"/>
      <c r="P1551" s="336"/>
      <c r="Q1551" s="301"/>
      <c r="R1551" s="336"/>
      <c r="S1551" s="301"/>
      <c r="T1551" s="336"/>
    </row>
    <row r="1552" spans="1:20" ht="12" customHeight="1" x14ac:dyDescent="0.3">
      <c r="A1552" s="329" t="s">
        <v>289</v>
      </c>
      <c r="B1552" s="330">
        <v>6</v>
      </c>
      <c r="C1552" s="298">
        <v>46045</v>
      </c>
      <c r="D1552" s="299" t="s">
        <v>469</v>
      </c>
      <c r="E1552" s="331">
        <v>105.51</v>
      </c>
      <c r="F1552" s="331"/>
      <c r="G1552" s="333">
        <f t="shared" si="32"/>
        <v>5107.1899999999987</v>
      </c>
      <c r="H1552" s="334"/>
      <c r="I1552" s="335"/>
      <c r="J1552" s="336"/>
      <c r="K1552" s="301"/>
      <c r="L1552" s="336"/>
      <c r="M1552" s="301"/>
      <c r="N1552" s="336"/>
      <c r="O1552" s="301"/>
      <c r="P1552" s="336"/>
      <c r="Q1552" s="301"/>
      <c r="R1552" s="336"/>
      <c r="S1552" s="301"/>
      <c r="T1552" s="336"/>
    </row>
    <row r="1553" spans="1:20" ht="12" customHeight="1" x14ac:dyDescent="0.3">
      <c r="A1553" s="329" t="s">
        <v>289</v>
      </c>
      <c r="B1553" s="330">
        <v>3</v>
      </c>
      <c r="C1553" s="298">
        <v>46045</v>
      </c>
      <c r="D1553" s="299" t="s">
        <v>334</v>
      </c>
      <c r="E1553" s="331">
        <v>9.9499999999999993</v>
      </c>
      <c r="F1553" s="331"/>
      <c r="G1553" s="333">
        <f t="shared" si="32"/>
        <v>5212.6999999999989</v>
      </c>
      <c r="H1553" s="334"/>
      <c r="I1553" s="335"/>
      <c r="J1553" s="336"/>
      <c r="K1553" s="301"/>
      <c r="L1553" s="336"/>
      <c r="M1553" s="301"/>
      <c r="N1553" s="336"/>
      <c r="O1553" s="301"/>
      <c r="P1553" s="336"/>
      <c r="Q1553" s="301"/>
      <c r="R1553" s="336"/>
      <c r="S1553" s="301"/>
      <c r="T1553" s="336"/>
    </row>
    <row r="1554" spans="1:20" ht="12" customHeight="1" x14ac:dyDescent="0.3">
      <c r="A1554" s="329" t="s">
        <v>289</v>
      </c>
      <c r="B1554" s="330">
        <v>2</v>
      </c>
      <c r="C1554" s="298">
        <v>46045</v>
      </c>
      <c r="D1554" s="299" t="s">
        <v>358</v>
      </c>
      <c r="E1554" s="331">
        <v>10.17</v>
      </c>
      <c r="F1554" s="331"/>
      <c r="G1554" s="333">
        <f t="shared" si="32"/>
        <v>5222.6499999999987</v>
      </c>
      <c r="H1554" s="334"/>
      <c r="I1554" s="335"/>
      <c r="J1554" s="336"/>
      <c r="K1554" s="301"/>
      <c r="L1554" s="336"/>
      <c r="M1554" s="301"/>
      <c r="N1554" s="336"/>
      <c r="O1554" s="301"/>
      <c r="P1554" s="336"/>
      <c r="Q1554" s="301"/>
      <c r="R1554" s="336"/>
      <c r="S1554" s="301"/>
      <c r="T1554" s="336"/>
    </row>
    <row r="1555" spans="1:20" ht="12" customHeight="1" x14ac:dyDescent="0.3">
      <c r="A1555" s="329" t="s">
        <v>289</v>
      </c>
      <c r="B1555" s="330">
        <v>2</v>
      </c>
      <c r="C1555" s="298">
        <v>46045</v>
      </c>
      <c r="D1555" s="299" t="s">
        <v>301</v>
      </c>
      <c r="E1555" s="331">
        <v>32.200000000000003</v>
      </c>
      <c r="F1555" s="331"/>
      <c r="G1555" s="333">
        <f t="shared" si="32"/>
        <v>5232.8199999999988</v>
      </c>
      <c r="H1555" s="334"/>
      <c r="I1555" s="335"/>
      <c r="J1555" s="336"/>
      <c r="K1555" s="301"/>
      <c r="L1555" s="336"/>
      <c r="M1555" s="301"/>
      <c r="N1555" s="336"/>
      <c r="O1555" s="301"/>
      <c r="P1555" s="336"/>
      <c r="Q1555" s="301"/>
      <c r="R1555" s="336"/>
      <c r="S1555" s="301"/>
      <c r="T1555" s="336"/>
    </row>
    <row r="1556" spans="1:20" ht="12" customHeight="1" x14ac:dyDescent="0.3">
      <c r="A1556" s="329" t="s">
        <v>294</v>
      </c>
      <c r="B1556" s="330">
        <v>22</v>
      </c>
      <c r="C1556" s="298">
        <v>46045</v>
      </c>
      <c r="D1556" s="299" t="s">
        <v>862</v>
      </c>
      <c r="E1556" s="331">
        <v>5.31</v>
      </c>
      <c r="F1556" s="331"/>
      <c r="G1556" s="333">
        <f t="shared" si="32"/>
        <v>5265.0199999999986</v>
      </c>
      <c r="H1556" s="334"/>
      <c r="I1556" s="335"/>
      <c r="J1556" s="336"/>
      <c r="K1556" s="301"/>
      <c r="L1556" s="336"/>
      <c r="M1556" s="301"/>
      <c r="N1556" s="336"/>
      <c r="O1556" s="301"/>
      <c r="P1556" s="336"/>
      <c r="Q1556" s="301"/>
      <c r="R1556" s="336"/>
      <c r="S1556" s="301"/>
      <c r="T1556" s="336"/>
    </row>
    <row r="1557" spans="1:20" ht="12" customHeight="1" x14ac:dyDescent="0.3">
      <c r="A1557" s="329" t="s">
        <v>289</v>
      </c>
      <c r="B1557" s="330">
        <v>8</v>
      </c>
      <c r="C1557" s="298">
        <v>46044</v>
      </c>
      <c r="D1557" s="299" t="s">
        <v>435</v>
      </c>
      <c r="E1557" s="331">
        <v>73.95</v>
      </c>
      <c r="F1557" s="331"/>
      <c r="G1557" s="333">
        <f t="shared" si="32"/>
        <v>5270.329999999999</v>
      </c>
      <c r="H1557" s="334"/>
      <c r="I1557" s="335"/>
      <c r="J1557" s="336"/>
      <c r="K1557" s="301"/>
      <c r="L1557" s="336"/>
      <c r="M1557" s="301"/>
      <c r="N1557" s="336"/>
      <c r="O1557" s="301"/>
      <c r="P1557" s="336"/>
      <c r="Q1557" s="301"/>
      <c r="R1557" s="336"/>
      <c r="S1557" s="301"/>
      <c r="T1557" s="336"/>
    </row>
    <row r="1558" spans="1:20" ht="12" customHeight="1" x14ac:dyDescent="0.3">
      <c r="A1558" s="329" t="s">
        <v>289</v>
      </c>
      <c r="B1558" s="330">
        <v>2</v>
      </c>
      <c r="C1558" s="298">
        <v>46044</v>
      </c>
      <c r="D1558" s="299" t="s">
        <v>470</v>
      </c>
      <c r="E1558" s="331">
        <v>28.68</v>
      </c>
      <c r="F1558" s="331"/>
      <c r="G1558" s="333">
        <f t="shared" si="32"/>
        <v>5344.2799999999988</v>
      </c>
      <c r="H1558" s="334"/>
      <c r="I1558" s="335"/>
      <c r="J1558" s="336"/>
      <c r="K1558" s="301"/>
      <c r="L1558" s="336"/>
      <c r="M1558" s="301"/>
      <c r="N1558" s="336"/>
      <c r="O1558" s="301"/>
      <c r="P1558" s="336"/>
      <c r="Q1558" s="301"/>
      <c r="R1558" s="336"/>
      <c r="S1558" s="301"/>
      <c r="T1558" s="336"/>
    </row>
    <row r="1559" spans="1:20" ht="12" customHeight="1" x14ac:dyDescent="0.3">
      <c r="A1559" s="329" t="s">
        <v>289</v>
      </c>
      <c r="B1559" s="330">
        <v>8</v>
      </c>
      <c r="C1559" s="298">
        <v>46044</v>
      </c>
      <c r="D1559" s="299" t="s">
        <v>357</v>
      </c>
      <c r="E1559" s="331">
        <v>57.38</v>
      </c>
      <c r="F1559" s="331"/>
      <c r="G1559" s="333">
        <f t="shared" si="32"/>
        <v>5372.9599999999991</v>
      </c>
      <c r="H1559" s="334"/>
      <c r="I1559" s="335"/>
      <c r="J1559" s="336"/>
      <c r="K1559" s="301"/>
      <c r="L1559" s="336"/>
      <c r="M1559" s="301"/>
      <c r="N1559" s="336"/>
      <c r="O1559" s="301"/>
      <c r="P1559" s="336"/>
      <c r="Q1559" s="301"/>
      <c r="R1559" s="336"/>
      <c r="S1559" s="301"/>
      <c r="T1559" s="336"/>
    </row>
    <row r="1560" spans="1:20" ht="12" customHeight="1" x14ac:dyDescent="0.3">
      <c r="A1560" s="329" t="s">
        <v>289</v>
      </c>
      <c r="B1560" s="330">
        <v>2</v>
      </c>
      <c r="C1560" s="298">
        <v>46044</v>
      </c>
      <c r="D1560" s="299" t="s">
        <v>358</v>
      </c>
      <c r="E1560" s="331">
        <v>9.4700000000000006</v>
      </c>
      <c r="F1560" s="331"/>
      <c r="G1560" s="333">
        <f t="shared" si="32"/>
        <v>5430.3399999999992</v>
      </c>
      <c r="H1560" s="334"/>
      <c r="I1560" s="335"/>
      <c r="J1560" s="336"/>
      <c r="K1560" s="301"/>
      <c r="L1560" s="336"/>
      <c r="M1560" s="301"/>
      <c r="N1560" s="336"/>
      <c r="O1560" s="301"/>
      <c r="P1560" s="336"/>
      <c r="Q1560" s="301"/>
      <c r="R1560" s="336"/>
      <c r="S1560" s="301"/>
      <c r="T1560" s="336"/>
    </row>
    <row r="1561" spans="1:20" ht="12" customHeight="1" x14ac:dyDescent="0.3">
      <c r="A1561" s="329" t="s">
        <v>289</v>
      </c>
      <c r="B1561" s="330">
        <v>2</v>
      </c>
      <c r="C1561" s="298">
        <v>46044</v>
      </c>
      <c r="D1561" s="299" t="s">
        <v>358</v>
      </c>
      <c r="E1561" s="331">
        <v>7.18</v>
      </c>
      <c r="F1561" s="331"/>
      <c r="G1561" s="333">
        <f t="shared" si="32"/>
        <v>5439.8099999999995</v>
      </c>
      <c r="H1561" s="334"/>
      <c r="I1561" s="335"/>
      <c r="J1561" s="336"/>
      <c r="K1561" s="301"/>
      <c r="L1561" s="336"/>
      <c r="M1561" s="301"/>
      <c r="N1561" s="336"/>
      <c r="O1561" s="301"/>
      <c r="P1561" s="336"/>
      <c r="Q1561" s="301"/>
      <c r="R1561" s="336"/>
      <c r="S1561" s="301"/>
      <c r="T1561" s="336"/>
    </row>
    <row r="1562" spans="1:20" ht="12" customHeight="1" x14ac:dyDescent="0.3">
      <c r="A1562" s="329" t="s">
        <v>287</v>
      </c>
      <c r="B1562" s="330" t="s">
        <v>287</v>
      </c>
      <c r="C1562" s="298">
        <v>46044</v>
      </c>
      <c r="D1562" s="299" t="s">
        <v>315</v>
      </c>
      <c r="E1562" s="331">
        <v>126.24</v>
      </c>
      <c r="F1562" s="331">
        <v>126.24</v>
      </c>
      <c r="G1562" s="333">
        <f t="shared" si="32"/>
        <v>5446.99</v>
      </c>
      <c r="H1562" s="334"/>
      <c r="I1562" s="335"/>
      <c r="J1562" s="336"/>
      <c r="K1562" s="301"/>
      <c r="L1562" s="336"/>
      <c r="M1562" s="301"/>
      <c r="N1562" s="336"/>
      <c r="O1562" s="301"/>
      <c r="P1562" s="336"/>
      <c r="Q1562" s="301"/>
      <c r="R1562" s="336"/>
      <c r="S1562" s="301"/>
      <c r="T1562" s="336"/>
    </row>
    <row r="1563" spans="1:20" ht="12" customHeight="1" x14ac:dyDescent="0.3">
      <c r="A1563" s="329" t="s">
        <v>289</v>
      </c>
      <c r="B1563" s="330">
        <v>8</v>
      </c>
      <c r="C1563" s="298">
        <v>46043</v>
      </c>
      <c r="D1563" s="299" t="s">
        <v>471</v>
      </c>
      <c r="E1563" s="331">
        <v>17</v>
      </c>
      <c r="F1563" s="331"/>
      <c r="G1563" s="333">
        <f t="shared" si="32"/>
        <v>5446.99</v>
      </c>
      <c r="H1563" s="334"/>
      <c r="I1563" s="335"/>
      <c r="J1563" s="336"/>
      <c r="K1563" s="301"/>
      <c r="L1563" s="336"/>
      <c r="M1563" s="301"/>
      <c r="N1563" s="336"/>
      <c r="O1563" s="301"/>
      <c r="P1563" s="336"/>
      <c r="Q1563" s="301"/>
      <c r="R1563" s="336"/>
      <c r="S1563" s="301"/>
      <c r="T1563" s="336"/>
    </row>
    <row r="1564" spans="1:20" ht="12" customHeight="1" x14ac:dyDescent="0.3">
      <c r="A1564" s="329" t="s">
        <v>289</v>
      </c>
      <c r="B1564" s="330">
        <v>1</v>
      </c>
      <c r="C1564" s="298">
        <v>46043</v>
      </c>
      <c r="D1564" s="299" t="s">
        <v>329</v>
      </c>
      <c r="E1564" s="331">
        <v>24.75</v>
      </c>
      <c r="F1564" s="331"/>
      <c r="G1564" s="333">
        <f t="shared" si="32"/>
        <v>5463.99</v>
      </c>
      <c r="H1564" s="334"/>
      <c r="I1564" s="335"/>
      <c r="J1564" s="336"/>
      <c r="K1564" s="301"/>
      <c r="L1564" s="336"/>
      <c r="M1564" s="301"/>
      <c r="N1564" s="336"/>
      <c r="O1564" s="301"/>
      <c r="P1564" s="336"/>
      <c r="Q1564" s="301"/>
      <c r="R1564" s="336"/>
      <c r="S1564" s="301"/>
      <c r="T1564" s="336"/>
    </row>
    <row r="1565" spans="1:20" ht="12" customHeight="1" x14ac:dyDescent="0.3">
      <c r="A1565" s="329" t="s">
        <v>291</v>
      </c>
      <c r="B1565" s="330">
        <v>39</v>
      </c>
      <c r="C1565" s="298">
        <v>46043</v>
      </c>
      <c r="D1565" s="299" t="s">
        <v>292</v>
      </c>
      <c r="E1565" s="331"/>
      <c r="F1565" s="331">
        <v>3378.82</v>
      </c>
      <c r="G1565" s="333">
        <f t="shared" si="32"/>
        <v>5488.74</v>
      </c>
      <c r="H1565" s="334"/>
      <c r="I1565" s="335"/>
      <c r="J1565" s="336"/>
      <c r="K1565" s="301"/>
      <c r="L1565" s="336"/>
      <c r="M1565" s="301"/>
      <c r="N1565" s="336"/>
      <c r="O1565" s="301"/>
      <c r="P1565" s="336"/>
      <c r="Q1565" s="301"/>
      <c r="R1565" s="336"/>
      <c r="S1565" s="301"/>
      <c r="T1565" s="336"/>
    </row>
    <row r="1566" spans="1:20" ht="12" customHeight="1" x14ac:dyDescent="0.3">
      <c r="A1566" s="329" t="s">
        <v>294</v>
      </c>
      <c r="B1566" s="330">
        <v>23</v>
      </c>
      <c r="C1566" s="298">
        <v>46043</v>
      </c>
      <c r="D1566" s="299" t="s">
        <v>67</v>
      </c>
      <c r="E1566" s="331">
        <v>650.88</v>
      </c>
      <c r="F1566" s="331"/>
      <c r="G1566" s="333">
        <f t="shared" si="32"/>
        <v>2109.9199999999992</v>
      </c>
      <c r="H1566" s="334"/>
      <c r="I1566" s="335"/>
      <c r="J1566" s="336"/>
      <c r="K1566" s="301"/>
      <c r="L1566" s="336"/>
      <c r="M1566" s="301"/>
      <c r="N1566" s="336"/>
      <c r="O1566" s="301"/>
      <c r="P1566" s="336"/>
      <c r="Q1566" s="301"/>
      <c r="R1566" s="336"/>
      <c r="S1566" s="301"/>
      <c r="T1566" s="336"/>
    </row>
    <row r="1567" spans="1:20" ht="12" customHeight="1" x14ac:dyDescent="0.3">
      <c r="A1567" s="329" t="s">
        <v>287</v>
      </c>
      <c r="B1567" s="330" t="s">
        <v>287</v>
      </c>
      <c r="C1567" s="298">
        <v>46043</v>
      </c>
      <c r="D1567" s="299" t="s">
        <v>472</v>
      </c>
      <c r="E1567" s="331">
        <v>100</v>
      </c>
      <c r="F1567" s="331">
        <v>100</v>
      </c>
      <c r="G1567" s="333">
        <f t="shared" si="32"/>
        <v>2760.7999999999993</v>
      </c>
      <c r="H1567" s="334"/>
      <c r="I1567" s="335"/>
      <c r="J1567" s="336"/>
      <c r="K1567" s="301"/>
      <c r="L1567" s="336"/>
      <c r="M1567" s="301"/>
      <c r="N1567" s="336"/>
      <c r="O1567" s="301"/>
      <c r="P1567" s="336"/>
      <c r="Q1567" s="301"/>
      <c r="R1567" s="336"/>
      <c r="S1567" s="301"/>
      <c r="T1567" s="336"/>
    </row>
    <row r="1568" spans="1:20" ht="12" customHeight="1" x14ac:dyDescent="0.3">
      <c r="A1568" s="329" t="s">
        <v>289</v>
      </c>
      <c r="B1568" s="330">
        <v>2</v>
      </c>
      <c r="C1568" s="298">
        <v>46043</v>
      </c>
      <c r="D1568" s="299" t="s">
        <v>301</v>
      </c>
      <c r="E1568" s="331">
        <v>20</v>
      </c>
      <c r="F1568" s="331"/>
      <c r="G1568" s="333">
        <f t="shared" si="32"/>
        <v>2760.7999999999993</v>
      </c>
      <c r="H1568" s="334"/>
      <c r="I1568" s="335"/>
      <c r="J1568" s="336"/>
      <c r="K1568" s="301"/>
      <c r="L1568" s="336"/>
      <c r="M1568" s="301"/>
      <c r="N1568" s="336"/>
      <c r="O1568" s="301"/>
      <c r="P1568" s="336"/>
      <c r="Q1568" s="301"/>
      <c r="R1568" s="336"/>
      <c r="S1568" s="301"/>
      <c r="T1568" s="336"/>
    </row>
    <row r="1569" spans="1:20" ht="12" customHeight="1" x14ac:dyDescent="0.3">
      <c r="A1569" s="329" t="s">
        <v>289</v>
      </c>
      <c r="B1569" s="330">
        <v>8</v>
      </c>
      <c r="C1569" s="298">
        <v>46043</v>
      </c>
      <c r="D1569" s="299" t="s">
        <v>295</v>
      </c>
      <c r="E1569" s="331">
        <v>6.38</v>
      </c>
      <c r="F1569" s="331"/>
      <c r="G1569" s="333">
        <f t="shared" si="32"/>
        <v>2780.7999999999993</v>
      </c>
      <c r="H1569" s="334"/>
      <c r="I1569" s="335"/>
      <c r="J1569" s="336"/>
      <c r="K1569" s="301"/>
      <c r="L1569" s="336"/>
      <c r="M1569" s="301"/>
      <c r="N1569" s="336"/>
      <c r="O1569" s="301"/>
      <c r="P1569" s="336"/>
      <c r="Q1569" s="301"/>
      <c r="R1569" s="336"/>
      <c r="S1569" s="301"/>
      <c r="T1569" s="336"/>
    </row>
    <row r="1570" spans="1:20" ht="12" customHeight="1" x14ac:dyDescent="0.3">
      <c r="A1570" s="329" t="s">
        <v>289</v>
      </c>
      <c r="B1570" s="330">
        <v>2</v>
      </c>
      <c r="C1570" s="298">
        <v>46043</v>
      </c>
      <c r="D1570" s="299" t="s">
        <v>295</v>
      </c>
      <c r="E1570" s="331">
        <v>17.29</v>
      </c>
      <c r="F1570" s="331"/>
      <c r="G1570" s="333">
        <f t="shared" si="32"/>
        <v>2787.1799999999994</v>
      </c>
      <c r="H1570" s="334"/>
      <c r="I1570" s="335"/>
      <c r="J1570" s="336"/>
      <c r="K1570" s="301"/>
      <c r="L1570" s="336"/>
      <c r="M1570" s="301"/>
      <c r="N1570" s="336"/>
      <c r="O1570" s="301"/>
      <c r="P1570" s="336"/>
      <c r="Q1570" s="301"/>
      <c r="R1570" s="336"/>
      <c r="S1570" s="301"/>
      <c r="T1570" s="336"/>
    </row>
    <row r="1571" spans="1:20" ht="12" customHeight="1" x14ac:dyDescent="0.3">
      <c r="A1571" s="329" t="s">
        <v>289</v>
      </c>
      <c r="B1571" s="330">
        <v>2</v>
      </c>
      <c r="C1571" s="298">
        <v>46043</v>
      </c>
      <c r="D1571" s="299" t="s">
        <v>358</v>
      </c>
      <c r="E1571" s="331">
        <v>14.86</v>
      </c>
      <c r="F1571" s="331"/>
      <c r="G1571" s="333">
        <f t="shared" si="32"/>
        <v>2804.4699999999993</v>
      </c>
      <c r="H1571" s="334"/>
      <c r="I1571" s="335"/>
      <c r="J1571" s="336"/>
      <c r="K1571" s="301"/>
      <c r="L1571" s="336"/>
      <c r="M1571" s="301"/>
      <c r="N1571" s="336"/>
      <c r="O1571" s="301"/>
      <c r="P1571" s="336"/>
      <c r="Q1571" s="301"/>
      <c r="R1571" s="336"/>
      <c r="S1571" s="301"/>
      <c r="T1571" s="336"/>
    </row>
    <row r="1572" spans="1:20" ht="12" customHeight="1" x14ac:dyDescent="0.3">
      <c r="A1572" s="329" t="s">
        <v>289</v>
      </c>
      <c r="B1572" s="330">
        <v>2</v>
      </c>
      <c r="C1572" s="298">
        <v>46042</v>
      </c>
      <c r="D1572" s="299" t="s">
        <v>371</v>
      </c>
      <c r="E1572" s="331">
        <v>13.4</v>
      </c>
      <c r="F1572" s="331"/>
      <c r="G1572" s="333">
        <f t="shared" si="32"/>
        <v>2819.3299999999995</v>
      </c>
      <c r="H1572" s="334"/>
      <c r="I1572" s="335"/>
      <c r="J1572" s="336"/>
      <c r="K1572" s="301"/>
      <c r="L1572" s="336"/>
      <c r="M1572" s="301"/>
      <c r="N1572" s="336"/>
      <c r="O1572" s="301"/>
      <c r="P1572" s="336"/>
      <c r="Q1572" s="301"/>
      <c r="R1572" s="336"/>
      <c r="S1572" s="301"/>
      <c r="T1572" s="336"/>
    </row>
    <row r="1573" spans="1:20" ht="12" customHeight="1" x14ac:dyDescent="0.3">
      <c r="A1573" s="329" t="s">
        <v>289</v>
      </c>
      <c r="B1573" s="330">
        <v>2</v>
      </c>
      <c r="C1573" s="298">
        <v>46042</v>
      </c>
      <c r="D1573" s="299" t="s">
        <v>371</v>
      </c>
      <c r="E1573" s="331">
        <v>5.97</v>
      </c>
      <c r="F1573" s="331"/>
      <c r="G1573" s="333">
        <f t="shared" si="32"/>
        <v>2832.7299999999996</v>
      </c>
      <c r="H1573" s="334"/>
      <c r="I1573" s="335"/>
      <c r="J1573" s="336"/>
      <c r="K1573" s="301"/>
      <c r="L1573" s="336"/>
      <c r="M1573" s="301"/>
      <c r="N1573" s="336"/>
      <c r="O1573" s="301"/>
      <c r="P1573" s="336"/>
      <c r="Q1573" s="301"/>
      <c r="R1573" s="336"/>
      <c r="S1573" s="301"/>
      <c r="T1573" s="336"/>
    </row>
    <row r="1574" spans="1:20" ht="12" customHeight="1" x14ac:dyDescent="0.3">
      <c r="A1574" s="329" t="s">
        <v>294</v>
      </c>
      <c r="B1574" s="330">
        <v>22</v>
      </c>
      <c r="C1574" s="298">
        <v>46042</v>
      </c>
      <c r="D1574" s="299" t="s">
        <v>323</v>
      </c>
      <c r="E1574" s="331">
        <v>18.09</v>
      </c>
      <c r="F1574" s="331"/>
      <c r="G1574" s="333">
        <f t="shared" si="32"/>
        <v>2838.6999999999994</v>
      </c>
      <c r="H1574" s="334"/>
      <c r="I1574" s="335"/>
      <c r="J1574" s="336"/>
      <c r="K1574" s="301"/>
      <c r="L1574" s="336"/>
      <c r="M1574" s="301"/>
      <c r="N1574" s="336"/>
      <c r="O1574" s="301"/>
      <c r="P1574" s="336"/>
      <c r="Q1574" s="301"/>
      <c r="R1574" s="336"/>
      <c r="S1574" s="301"/>
      <c r="T1574" s="336"/>
    </row>
    <row r="1575" spans="1:20" ht="12" customHeight="1" x14ac:dyDescent="0.3">
      <c r="A1575" s="329" t="s">
        <v>294</v>
      </c>
      <c r="B1575" s="330">
        <v>17</v>
      </c>
      <c r="C1575" s="298">
        <v>46042</v>
      </c>
      <c r="D1575" s="299" t="s">
        <v>188</v>
      </c>
      <c r="E1575" s="331">
        <v>42.65</v>
      </c>
      <c r="F1575" s="331"/>
      <c r="G1575" s="333">
        <f t="shared" si="32"/>
        <v>2856.7899999999995</v>
      </c>
      <c r="H1575" s="334"/>
      <c r="I1575" s="335"/>
      <c r="J1575" s="336"/>
      <c r="K1575" s="301"/>
      <c r="L1575" s="336"/>
      <c r="M1575" s="301"/>
      <c r="N1575" s="336"/>
      <c r="O1575" s="301"/>
      <c r="P1575" s="336"/>
      <c r="Q1575" s="301"/>
      <c r="R1575" s="336"/>
      <c r="S1575" s="301"/>
      <c r="T1575" s="336"/>
    </row>
    <row r="1576" spans="1:20" ht="12" customHeight="1" x14ac:dyDescent="0.3">
      <c r="A1576" s="329" t="s">
        <v>335</v>
      </c>
      <c r="B1576" s="330" t="s">
        <v>335</v>
      </c>
      <c r="C1576" s="298">
        <v>46042</v>
      </c>
      <c r="D1576" s="299" t="s">
        <v>336</v>
      </c>
      <c r="E1576" s="331">
        <v>130.51</v>
      </c>
      <c r="F1576" s="331"/>
      <c r="G1576" s="333">
        <f t="shared" si="32"/>
        <v>2899.4399999999996</v>
      </c>
      <c r="H1576" s="334"/>
      <c r="I1576" s="335"/>
      <c r="J1576" s="336"/>
      <c r="K1576" s="301"/>
      <c r="L1576" s="336"/>
      <c r="M1576" s="301"/>
      <c r="N1576" s="336"/>
      <c r="O1576" s="301"/>
      <c r="P1576" s="336"/>
      <c r="Q1576" s="301"/>
      <c r="R1576" s="336"/>
      <c r="S1576" s="301"/>
      <c r="T1576" s="336"/>
    </row>
    <row r="1577" spans="1:20" ht="12" customHeight="1" x14ac:dyDescent="0.3">
      <c r="A1577" s="329" t="s">
        <v>294</v>
      </c>
      <c r="B1577" s="330">
        <v>15</v>
      </c>
      <c r="C1577" s="298">
        <v>46042</v>
      </c>
      <c r="D1577" s="299" t="s">
        <v>185</v>
      </c>
      <c r="E1577" s="331">
        <v>132.4</v>
      </c>
      <c r="F1577" s="331"/>
      <c r="G1577" s="333">
        <f t="shared" si="32"/>
        <v>3029.9499999999994</v>
      </c>
      <c r="H1577" s="334"/>
      <c r="I1577" s="335"/>
      <c r="J1577" s="336"/>
      <c r="K1577" s="301"/>
      <c r="L1577" s="336"/>
      <c r="M1577" s="301"/>
      <c r="N1577" s="336"/>
      <c r="O1577" s="301"/>
      <c r="P1577" s="336"/>
      <c r="Q1577" s="301"/>
      <c r="R1577" s="336"/>
      <c r="S1577" s="301"/>
      <c r="T1577" s="336"/>
    </row>
    <row r="1578" spans="1:20" ht="12" customHeight="1" x14ac:dyDescent="0.3">
      <c r="A1578" s="329" t="s">
        <v>294</v>
      </c>
      <c r="B1578" s="330">
        <v>23</v>
      </c>
      <c r="C1578" s="298">
        <v>46042</v>
      </c>
      <c r="D1578" s="299" t="s">
        <v>63</v>
      </c>
      <c r="E1578" s="331">
        <v>529.46</v>
      </c>
      <c r="F1578" s="331"/>
      <c r="G1578" s="333">
        <f t="shared" si="32"/>
        <v>3162.3499999999995</v>
      </c>
      <c r="H1578" s="334"/>
      <c r="I1578" s="335"/>
      <c r="J1578" s="336"/>
      <c r="K1578" s="301"/>
      <c r="L1578" s="336"/>
      <c r="M1578" s="301"/>
      <c r="N1578" s="336"/>
      <c r="O1578" s="301"/>
      <c r="P1578" s="336"/>
      <c r="Q1578" s="301"/>
      <c r="R1578" s="336"/>
      <c r="S1578" s="301"/>
      <c r="T1578" s="336"/>
    </row>
    <row r="1579" spans="1:20" ht="12" customHeight="1" x14ac:dyDescent="0.3">
      <c r="A1579" s="329" t="s">
        <v>289</v>
      </c>
      <c r="B1579" s="330">
        <v>6</v>
      </c>
      <c r="C1579" s="298">
        <v>46042</v>
      </c>
      <c r="D1579" s="299" t="s">
        <v>300</v>
      </c>
      <c r="E1579" s="331">
        <v>51.63</v>
      </c>
      <c r="F1579" s="331"/>
      <c r="G1579" s="333">
        <f t="shared" si="32"/>
        <v>3691.8099999999995</v>
      </c>
      <c r="H1579" s="334"/>
      <c r="I1579" s="335"/>
      <c r="J1579" s="336"/>
      <c r="K1579" s="301"/>
      <c r="L1579" s="336"/>
      <c r="M1579" s="301"/>
      <c r="N1579" s="336"/>
      <c r="O1579" s="301"/>
      <c r="P1579" s="336"/>
      <c r="Q1579" s="301"/>
      <c r="R1579" s="336"/>
      <c r="S1579" s="301"/>
      <c r="T1579" s="336"/>
    </row>
    <row r="1580" spans="1:20" ht="12" customHeight="1" x14ac:dyDescent="0.3">
      <c r="A1580" s="329" t="s">
        <v>289</v>
      </c>
      <c r="B1580" s="330">
        <v>2</v>
      </c>
      <c r="C1580" s="298">
        <v>46042</v>
      </c>
      <c r="D1580" s="299" t="s">
        <v>296</v>
      </c>
      <c r="E1580" s="331">
        <v>11.17</v>
      </c>
      <c r="F1580" s="331"/>
      <c r="G1580" s="333">
        <f t="shared" si="32"/>
        <v>3743.4399999999996</v>
      </c>
      <c r="H1580" s="334"/>
      <c r="I1580" s="335"/>
      <c r="J1580" s="336"/>
      <c r="K1580" s="301"/>
      <c r="L1580" s="336"/>
      <c r="M1580" s="301"/>
      <c r="N1580" s="336"/>
      <c r="O1580" s="301"/>
      <c r="P1580" s="336"/>
      <c r="Q1580" s="301"/>
      <c r="R1580" s="336"/>
      <c r="S1580" s="301"/>
      <c r="T1580" s="336"/>
    </row>
    <row r="1581" spans="1:20" ht="12" customHeight="1" x14ac:dyDescent="0.3">
      <c r="A1581" s="329" t="s">
        <v>289</v>
      </c>
      <c r="B1581" s="330">
        <v>4</v>
      </c>
      <c r="C1581" s="298">
        <v>46042</v>
      </c>
      <c r="D1581" s="299" t="s">
        <v>296</v>
      </c>
      <c r="E1581" s="331">
        <v>57.37</v>
      </c>
      <c r="F1581" s="331"/>
      <c r="G1581" s="333">
        <f t="shared" si="32"/>
        <v>3754.6099999999997</v>
      </c>
      <c r="H1581" s="334"/>
      <c r="I1581" s="335"/>
      <c r="J1581" s="336"/>
      <c r="K1581" s="301"/>
      <c r="L1581" s="336"/>
      <c r="M1581" s="301"/>
      <c r="N1581" s="336"/>
      <c r="O1581" s="301"/>
      <c r="P1581" s="336"/>
      <c r="Q1581" s="301"/>
      <c r="R1581" s="336"/>
      <c r="S1581" s="301"/>
      <c r="T1581" s="336"/>
    </row>
    <row r="1582" spans="1:20" ht="12" customHeight="1" x14ac:dyDescent="0.3">
      <c r="A1582" s="329" t="s">
        <v>294</v>
      </c>
      <c r="B1582" s="330">
        <v>22</v>
      </c>
      <c r="C1582" s="298">
        <v>46042</v>
      </c>
      <c r="D1582" s="299" t="s">
        <v>328</v>
      </c>
      <c r="E1582" s="331">
        <v>7.46</v>
      </c>
      <c r="F1582" s="331"/>
      <c r="G1582" s="333">
        <f t="shared" si="32"/>
        <v>3811.9799999999996</v>
      </c>
      <c r="H1582" s="334"/>
      <c r="I1582" s="335"/>
      <c r="J1582" s="336"/>
      <c r="K1582" s="301"/>
      <c r="L1582" s="336"/>
      <c r="M1582" s="301"/>
      <c r="N1582" s="336"/>
      <c r="O1582" s="301"/>
      <c r="P1582" s="336"/>
      <c r="Q1582" s="301"/>
      <c r="R1582" s="336"/>
      <c r="S1582" s="301"/>
      <c r="T1582" s="336"/>
    </row>
    <row r="1583" spans="1:20" ht="12" customHeight="1" x14ac:dyDescent="0.3">
      <c r="A1583" s="329" t="s">
        <v>289</v>
      </c>
      <c r="B1583" s="330">
        <v>4</v>
      </c>
      <c r="C1583" s="298">
        <v>46042</v>
      </c>
      <c r="D1583" s="299" t="s">
        <v>310</v>
      </c>
      <c r="E1583" s="331">
        <v>28.91</v>
      </c>
      <c r="F1583" s="331"/>
      <c r="G1583" s="333">
        <f t="shared" si="32"/>
        <v>3819.4399999999996</v>
      </c>
      <c r="H1583" s="334"/>
      <c r="I1583" s="335"/>
      <c r="J1583" s="336"/>
      <c r="K1583" s="301"/>
      <c r="L1583" s="336"/>
      <c r="M1583" s="301"/>
      <c r="N1583" s="336"/>
      <c r="O1583" s="301"/>
      <c r="P1583" s="336"/>
      <c r="Q1583" s="301"/>
      <c r="R1583" s="336"/>
      <c r="S1583" s="301"/>
      <c r="T1583" s="336"/>
    </row>
    <row r="1584" spans="1:20" ht="12" customHeight="1" x14ac:dyDescent="0.3">
      <c r="A1584" s="329" t="s">
        <v>289</v>
      </c>
      <c r="B1584" s="330">
        <v>6</v>
      </c>
      <c r="C1584" s="298">
        <v>46040</v>
      </c>
      <c r="D1584" s="299" t="s">
        <v>300</v>
      </c>
      <c r="E1584" s="331">
        <v>31.35</v>
      </c>
      <c r="F1584" s="331"/>
      <c r="G1584" s="333">
        <f t="shared" si="32"/>
        <v>3848.3499999999995</v>
      </c>
      <c r="H1584" s="334"/>
      <c r="I1584" s="335"/>
      <c r="J1584" s="336"/>
      <c r="K1584" s="301"/>
      <c r="L1584" s="336"/>
      <c r="M1584" s="301"/>
      <c r="N1584" s="336"/>
      <c r="O1584" s="301"/>
      <c r="P1584" s="336"/>
      <c r="Q1584" s="301"/>
      <c r="R1584" s="336"/>
      <c r="S1584" s="301"/>
      <c r="T1584" s="336"/>
    </row>
    <row r="1585" spans="1:20" ht="12" customHeight="1" x14ac:dyDescent="0.3">
      <c r="A1585" s="329" t="s">
        <v>289</v>
      </c>
      <c r="B1585" s="330">
        <v>8</v>
      </c>
      <c r="C1585" s="298">
        <v>46040</v>
      </c>
      <c r="D1585" s="299" t="s">
        <v>473</v>
      </c>
      <c r="E1585" s="331">
        <v>124.75</v>
      </c>
      <c r="F1585" s="331"/>
      <c r="G1585" s="333">
        <f t="shared" si="32"/>
        <v>3879.6999999999994</v>
      </c>
      <c r="H1585" s="334"/>
      <c r="I1585" s="335"/>
      <c r="J1585" s="336"/>
      <c r="K1585" s="301"/>
      <c r="L1585" s="336"/>
      <c r="M1585" s="301"/>
      <c r="N1585" s="336"/>
      <c r="O1585" s="301"/>
      <c r="P1585" s="336"/>
      <c r="Q1585" s="301"/>
      <c r="R1585" s="336"/>
      <c r="S1585" s="301"/>
      <c r="T1585" s="336"/>
    </row>
    <row r="1586" spans="1:20" ht="12" customHeight="1" x14ac:dyDescent="0.3">
      <c r="A1586" s="329" t="s">
        <v>289</v>
      </c>
      <c r="B1586" s="330">
        <v>3</v>
      </c>
      <c r="C1586" s="298">
        <v>46040</v>
      </c>
      <c r="D1586" s="299" t="s">
        <v>320</v>
      </c>
      <c r="E1586" s="331">
        <v>11.3</v>
      </c>
      <c r="F1586" s="331"/>
      <c r="G1586" s="333">
        <f t="shared" si="32"/>
        <v>4004.4499999999994</v>
      </c>
      <c r="H1586" s="334"/>
      <c r="I1586" s="335"/>
      <c r="J1586" s="336"/>
      <c r="K1586" s="301"/>
      <c r="L1586" s="336"/>
      <c r="M1586" s="301"/>
      <c r="N1586" s="336"/>
      <c r="O1586" s="301"/>
      <c r="P1586" s="336"/>
      <c r="Q1586" s="301"/>
      <c r="R1586" s="336"/>
      <c r="S1586" s="301"/>
      <c r="T1586" s="336"/>
    </row>
    <row r="1587" spans="1:20" ht="12" customHeight="1" x14ac:dyDescent="0.3">
      <c r="A1587" s="329" t="s">
        <v>294</v>
      </c>
      <c r="B1587" s="330">
        <v>22</v>
      </c>
      <c r="C1587" s="298">
        <v>46040</v>
      </c>
      <c r="D1587" s="299" t="s">
        <v>401</v>
      </c>
      <c r="E1587" s="331">
        <v>13.84</v>
      </c>
      <c r="F1587" s="331"/>
      <c r="G1587" s="333">
        <f t="shared" si="32"/>
        <v>4015.7499999999995</v>
      </c>
      <c r="H1587" s="334"/>
      <c r="I1587" s="335"/>
      <c r="J1587" s="336"/>
      <c r="K1587" s="301"/>
      <c r="L1587" s="336"/>
      <c r="M1587" s="301"/>
      <c r="N1587" s="336"/>
      <c r="O1587" s="301"/>
      <c r="P1587" s="336"/>
      <c r="Q1587" s="301"/>
      <c r="R1587" s="336"/>
      <c r="S1587" s="301"/>
      <c r="T1587" s="336"/>
    </row>
    <row r="1588" spans="1:20" ht="12" customHeight="1" x14ac:dyDescent="0.3">
      <c r="A1588" s="329" t="s">
        <v>289</v>
      </c>
      <c r="B1588" s="330">
        <v>1</v>
      </c>
      <c r="C1588" s="298">
        <v>46040</v>
      </c>
      <c r="D1588" s="299" t="s">
        <v>306</v>
      </c>
      <c r="E1588" s="331">
        <v>92.06</v>
      </c>
      <c r="F1588" s="331"/>
      <c r="G1588" s="333">
        <f t="shared" si="32"/>
        <v>4029.5899999999997</v>
      </c>
      <c r="H1588" s="334"/>
      <c r="I1588" s="335"/>
      <c r="J1588" s="336"/>
      <c r="K1588" s="301"/>
      <c r="L1588" s="336"/>
      <c r="M1588" s="301"/>
      <c r="N1588" s="336"/>
      <c r="O1588" s="301"/>
      <c r="P1588" s="336"/>
      <c r="Q1588" s="301"/>
      <c r="R1588" s="336"/>
      <c r="S1588" s="301"/>
      <c r="T1588" s="336"/>
    </row>
    <row r="1589" spans="1:20" ht="12" customHeight="1" x14ac:dyDescent="0.3">
      <c r="A1589" s="329" t="s">
        <v>289</v>
      </c>
      <c r="B1589" s="330">
        <v>7</v>
      </c>
      <c r="C1589" s="298">
        <v>46040</v>
      </c>
      <c r="D1589" s="299" t="s">
        <v>338</v>
      </c>
      <c r="E1589" s="331">
        <v>78.47</v>
      </c>
      <c r="F1589" s="331"/>
      <c r="G1589" s="333">
        <f t="shared" si="32"/>
        <v>4121.6499999999996</v>
      </c>
      <c r="H1589" s="334"/>
      <c r="I1589" s="335"/>
      <c r="J1589" s="336"/>
      <c r="K1589" s="301"/>
      <c r="L1589" s="336"/>
      <c r="M1589" s="301"/>
      <c r="N1589" s="336"/>
      <c r="O1589" s="301"/>
      <c r="P1589" s="336"/>
      <c r="Q1589" s="301"/>
      <c r="R1589" s="336"/>
      <c r="S1589" s="301"/>
      <c r="T1589" s="336"/>
    </row>
    <row r="1590" spans="1:20" ht="12" customHeight="1" x14ac:dyDescent="0.3">
      <c r="A1590" s="329" t="s">
        <v>289</v>
      </c>
      <c r="B1590" s="330">
        <v>1</v>
      </c>
      <c r="C1590" s="298">
        <v>46040</v>
      </c>
      <c r="D1590" s="299" t="s">
        <v>393</v>
      </c>
      <c r="E1590" s="331">
        <v>28.22</v>
      </c>
      <c r="F1590" s="331"/>
      <c r="G1590" s="333">
        <f t="shared" si="32"/>
        <v>4200.12</v>
      </c>
      <c r="H1590" s="334"/>
      <c r="I1590" s="335"/>
      <c r="J1590" s="336"/>
      <c r="K1590" s="301"/>
      <c r="L1590" s="336"/>
      <c r="M1590" s="301"/>
      <c r="N1590" s="336"/>
      <c r="O1590" s="301"/>
      <c r="P1590" s="336"/>
      <c r="Q1590" s="301"/>
      <c r="R1590" s="336"/>
      <c r="S1590" s="301"/>
      <c r="T1590" s="336"/>
    </row>
    <row r="1591" spans="1:20" ht="12" customHeight="1" x14ac:dyDescent="0.3">
      <c r="A1591" s="329" t="s">
        <v>289</v>
      </c>
      <c r="B1591" s="330">
        <v>2</v>
      </c>
      <c r="C1591" s="298">
        <v>46040</v>
      </c>
      <c r="D1591" s="299" t="s">
        <v>392</v>
      </c>
      <c r="E1591" s="331">
        <v>32.729999999999997</v>
      </c>
      <c r="F1591" s="331"/>
      <c r="G1591" s="333">
        <f t="shared" si="32"/>
        <v>4228.34</v>
      </c>
      <c r="H1591" s="334"/>
      <c r="I1591" s="335"/>
      <c r="J1591" s="336"/>
      <c r="K1591" s="301"/>
      <c r="L1591" s="336"/>
      <c r="M1591" s="301"/>
      <c r="N1591" s="336"/>
      <c r="O1591" s="301"/>
      <c r="P1591" s="336"/>
      <c r="Q1591" s="301"/>
      <c r="R1591" s="336"/>
      <c r="S1591" s="301"/>
      <c r="T1591" s="336"/>
    </row>
    <row r="1592" spans="1:20" ht="12" customHeight="1" x14ac:dyDescent="0.3">
      <c r="A1592" s="329" t="s">
        <v>294</v>
      </c>
      <c r="B1592" s="330">
        <v>42</v>
      </c>
      <c r="C1592" s="298">
        <v>46039</v>
      </c>
      <c r="D1592" s="299" t="s">
        <v>333</v>
      </c>
      <c r="E1592" s="331">
        <v>29.8</v>
      </c>
      <c r="F1592" s="331"/>
      <c r="G1592" s="333">
        <f t="shared" si="32"/>
        <v>4261.07</v>
      </c>
      <c r="H1592" s="334"/>
      <c r="I1592" s="335"/>
      <c r="J1592" s="336"/>
      <c r="K1592" s="301"/>
      <c r="L1592" s="336"/>
      <c r="M1592" s="301"/>
      <c r="N1592" s="336"/>
      <c r="O1592" s="301"/>
      <c r="P1592" s="336"/>
      <c r="Q1592" s="301"/>
      <c r="R1592" s="336"/>
      <c r="S1592" s="301"/>
      <c r="T1592" s="336"/>
    </row>
    <row r="1593" spans="1:20" ht="12" customHeight="1" x14ac:dyDescent="0.3">
      <c r="A1593" s="329" t="s">
        <v>294</v>
      </c>
      <c r="B1593" s="330">
        <v>43</v>
      </c>
      <c r="C1593" s="298">
        <v>46039</v>
      </c>
      <c r="D1593" s="299" t="s">
        <v>333</v>
      </c>
      <c r="E1593" s="331">
        <v>22.35</v>
      </c>
      <c r="F1593" s="331"/>
      <c r="G1593" s="333">
        <f t="shared" si="32"/>
        <v>4290.87</v>
      </c>
      <c r="H1593" s="334"/>
      <c r="I1593" s="335"/>
      <c r="J1593" s="336"/>
      <c r="K1593" s="301"/>
      <c r="L1593" s="336"/>
      <c r="M1593" s="301"/>
      <c r="N1593" s="336"/>
      <c r="O1593" s="301"/>
      <c r="P1593" s="336"/>
      <c r="Q1593" s="301"/>
      <c r="R1593" s="336"/>
      <c r="S1593" s="301"/>
      <c r="T1593" s="336"/>
    </row>
    <row r="1594" spans="1:20" ht="12" customHeight="1" x14ac:dyDescent="0.3">
      <c r="A1594" s="329" t="s">
        <v>289</v>
      </c>
      <c r="B1594" s="330">
        <v>8</v>
      </c>
      <c r="C1594" s="298">
        <v>46039</v>
      </c>
      <c r="D1594" s="299" t="s">
        <v>319</v>
      </c>
      <c r="E1594" s="331">
        <v>36.92</v>
      </c>
      <c r="F1594" s="331"/>
      <c r="G1594" s="333">
        <f t="shared" si="32"/>
        <v>4313.22</v>
      </c>
      <c r="H1594" s="334"/>
      <c r="I1594" s="335"/>
      <c r="J1594" s="336"/>
      <c r="K1594" s="301"/>
      <c r="L1594" s="336"/>
      <c r="M1594" s="301"/>
      <c r="N1594" s="336"/>
      <c r="O1594" s="301"/>
      <c r="P1594" s="336"/>
      <c r="Q1594" s="301"/>
      <c r="R1594" s="336"/>
      <c r="S1594" s="301"/>
      <c r="T1594" s="336"/>
    </row>
    <row r="1595" spans="1:20" ht="12" customHeight="1" x14ac:dyDescent="0.3">
      <c r="A1595" s="329" t="s">
        <v>289</v>
      </c>
      <c r="B1595" s="330">
        <v>1</v>
      </c>
      <c r="C1595" s="298">
        <v>46039</v>
      </c>
      <c r="D1595" s="299" t="s">
        <v>311</v>
      </c>
      <c r="E1595" s="331">
        <v>117.89</v>
      </c>
      <c r="F1595" s="331"/>
      <c r="G1595" s="333">
        <f t="shared" si="32"/>
        <v>4350.1400000000003</v>
      </c>
      <c r="H1595" s="334"/>
      <c r="I1595" s="335"/>
      <c r="J1595" s="336"/>
      <c r="K1595" s="301"/>
      <c r="L1595" s="336"/>
      <c r="M1595" s="301"/>
      <c r="N1595" s="336"/>
      <c r="O1595" s="301"/>
      <c r="P1595" s="336"/>
      <c r="Q1595" s="301"/>
      <c r="R1595" s="336"/>
      <c r="S1595" s="301"/>
      <c r="T1595" s="336"/>
    </row>
    <row r="1596" spans="1:20" ht="12" customHeight="1" x14ac:dyDescent="0.3">
      <c r="A1596" s="329" t="s">
        <v>289</v>
      </c>
      <c r="B1596" s="330">
        <v>1</v>
      </c>
      <c r="C1596" s="298">
        <v>46039</v>
      </c>
      <c r="D1596" s="299" t="s">
        <v>329</v>
      </c>
      <c r="E1596" s="331">
        <v>196.36</v>
      </c>
      <c r="F1596" s="331"/>
      <c r="G1596" s="333">
        <f t="shared" si="32"/>
        <v>4468.0300000000007</v>
      </c>
      <c r="H1596" s="334"/>
      <c r="I1596" s="335"/>
      <c r="J1596" s="336"/>
      <c r="K1596" s="301"/>
      <c r="L1596" s="336"/>
      <c r="M1596" s="301"/>
      <c r="N1596" s="336"/>
      <c r="O1596" s="301"/>
      <c r="P1596" s="336"/>
      <c r="Q1596" s="301"/>
      <c r="R1596" s="336"/>
      <c r="S1596" s="301"/>
      <c r="T1596" s="336"/>
    </row>
    <row r="1597" spans="1:20" ht="12" customHeight="1" x14ac:dyDescent="0.3">
      <c r="A1597" s="329" t="s">
        <v>294</v>
      </c>
      <c r="B1597" s="330">
        <v>21</v>
      </c>
      <c r="C1597" s="298">
        <v>46039</v>
      </c>
      <c r="D1597" s="299" t="s">
        <v>194</v>
      </c>
      <c r="E1597" s="331">
        <v>70.2</v>
      </c>
      <c r="F1597" s="331"/>
      <c r="G1597" s="333">
        <f t="shared" si="32"/>
        <v>4664.3900000000003</v>
      </c>
      <c r="H1597" s="334"/>
      <c r="I1597" s="335"/>
      <c r="J1597" s="336"/>
      <c r="K1597" s="301"/>
      <c r="L1597" s="336"/>
      <c r="M1597" s="301"/>
      <c r="N1597" s="336"/>
      <c r="O1597" s="301"/>
      <c r="P1597" s="336"/>
      <c r="Q1597" s="301"/>
      <c r="R1597" s="336"/>
      <c r="S1597" s="301"/>
      <c r="T1597" s="336"/>
    </row>
    <row r="1598" spans="1:20" ht="12" customHeight="1" x14ac:dyDescent="0.3">
      <c r="A1598" s="329" t="s">
        <v>289</v>
      </c>
      <c r="B1598" s="330">
        <v>2</v>
      </c>
      <c r="C1598" s="298">
        <v>46038</v>
      </c>
      <c r="D1598" s="299" t="s">
        <v>324</v>
      </c>
      <c r="E1598" s="331">
        <v>13.14</v>
      </c>
      <c r="F1598" s="331"/>
      <c r="G1598" s="333">
        <f t="shared" si="32"/>
        <v>4734.59</v>
      </c>
      <c r="H1598" s="334"/>
      <c r="I1598" s="335"/>
      <c r="J1598" s="336"/>
      <c r="K1598" s="301"/>
      <c r="L1598" s="336"/>
      <c r="M1598" s="301"/>
      <c r="N1598" s="336"/>
      <c r="O1598" s="301"/>
      <c r="P1598" s="336"/>
      <c r="Q1598" s="301"/>
      <c r="R1598" s="336"/>
      <c r="S1598" s="301"/>
      <c r="T1598" s="336"/>
    </row>
    <row r="1599" spans="1:20" ht="12" customHeight="1" x14ac:dyDescent="0.3">
      <c r="A1599" s="329" t="s">
        <v>289</v>
      </c>
      <c r="B1599" s="330">
        <v>2</v>
      </c>
      <c r="C1599" s="298">
        <v>46038</v>
      </c>
      <c r="D1599" s="299" t="s">
        <v>296</v>
      </c>
      <c r="E1599" s="331">
        <v>18.489999999999998</v>
      </c>
      <c r="F1599" s="331"/>
      <c r="G1599" s="333">
        <f t="shared" si="32"/>
        <v>4747.7300000000005</v>
      </c>
      <c r="H1599" s="334"/>
      <c r="I1599" s="335"/>
      <c r="J1599" s="336"/>
      <c r="K1599" s="301"/>
      <c r="L1599" s="336"/>
      <c r="M1599" s="301"/>
      <c r="N1599" s="336"/>
      <c r="O1599" s="301"/>
      <c r="P1599" s="336"/>
      <c r="Q1599" s="301"/>
      <c r="R1599" s="336"/>
      <c r="S1599" s="301"/>
      <c r="T1599" s="336"/>
    </row>
    <row r="1600" spans="1:20" ht="12" customHeight="1" x14ac:dyDescent="0.3">
      <c r="A1600" s="329" t="s">
        <v>291</v>
      </c>
      <c r="B1600" s="330">
        <v>41</v>
      </c>
      <c r="C1600" s="298">
        <v>46038</v>
      </c>
      <c r="D1600" s="299" t="s">
        <v>474</v>
      </c>
      <c r="E1600" s="331"/>
      <c r="F1600" s="331">
        <v>800</v>
      </c>
      <c r="G1600" s="333">
        <f t="shared" si="32"/>
        <v>4766.22</v>
      </c>
      <c r="H1600" s="334" t="s">
        <v>298</v>
      </c>
      <c r="I1600" s="335"/>
      <c r="J1600" s="336"/>
      <c r="K1600" s="301"/>
      <c r="L1600" s="336"/>
      <c r="M1600" s="301"/>
      <c r="N1600" s="336"/>
      <c r="O1600" s="301"/>
      <c r="P1600" s="336"/>
      <c r="Q1600" s="301"/>
      <c r="R1600" s="336"/>
      <c r="S1600" s="301"/>
      <c r="T1600" s="336"/>
    </row>
    <row r="1601" spans="1:20" ht="12" customHeight="1" x14ac:dyDescent="0.3">
      <c r="A1601" s="329" t="s">
        <v>294</v>
      </c>
      <c r="B1601" s="330">
        <v>18</v>
      </c>
      <c r="C1601" s="298">
        <v>46038</v>
      </c>
      <c r="D1601" s="299" t="s">
        <v>361</v>
      </c>
      <c r="E1601" s="331">
        <v>400</v>
      </c>
      <c r="F1601" s="331"/>
      <c r="G1601" s="333">
        <f t="shared" si="32"/>
        <v>3966.2200000000003</v>
      </c>
      <c r="H1601" s="334"/>
      <c r="I1601" s="335"/>
      <c r="J1601" s="336"/>
      <c r="K1601" s="301"/>
      <c r="L1601" s="336"/>
      <c r="M1601" s="301"/>
      <c r="N1601" s="336"/>
      <c r="O1601" s="301"/>
      <c r="P1601" s="336"/>
      <c r="Q1601" s="301"/>
      <c r="R1601" s="336"/>
      <c r="S1601" s="301"/>
      <c r="T1601" s="336"/>
    </row>
    <row r="1602" spans="1:20" ht="12" customHeight="1" x14ac:dyDescent="0.3">
      <c r="A1602" s="329" t="s">
        <v>294</v>
      </c>
      <c r="B1602" s="330">
        <v>19</v>
      </c>
      <c r="C1602" s="298">
        <v>46038</v>
      </c>
      <c r="D1602" s="299" t="s">
        <v>191</v>
      </c>
      <c r="E1602" s="331">
        <v>200</v>
      </c>
      <c r="F1602" s="331"/>
      <c r="G1602" s="333">
        <f t="shared" si="32"/>
        <v>4366.22</v>
      </c>
      <c r="H1602" s="334"/>
      <c r="I1602" s="335"/>
      <c r="J1602" s="336"/>
      <c r="K1602" s="301"/>
      <c r="L1602" s="336"/>
      <c r="M1602" s="301"/>
      <c r="N1602" s="336"/>
      <c r="O1602" s="301"/>
      <c r="P1602" s="336"/>
      <c r="Q1602" s="301"/>
      <c r="R1602" s="336"/>
      <c r="S1602" s="301"/>
      <c r="T1602" s="336"/>
    </row>
    <row r="1603" spans="1:20" ht="12" customHeight="1" x14ac:dyDescent="0.3">
      <c r="A1603" s="329" t="s">
        <v>294</v>
      </c>
      <c r="B1603" s="330">
        <v>11</v>
      </c>
      <c r="C1603" s="298">
        <v>46038</v>
      </c>
      <c r="D1603" s="299" t="s">
        <v>178</v>
      </c>
      <c r="E1603" s="331">
        <v>267.95999999999998</v>
      </c>
      <c r="F1603" s="331"/>
      <c r="G1603" s="333">
        <f t="shared" si="32"/>
        <v>4566.22</v>
      </c>
      <c r="H1603" s="334"/>
      <c r="I1603" s="335"/>
      <c r="J1603" s="336"/>
      <c r="K1603" s="301"/>
      <c r="L1603" s="336"/>
      <c r="M1603" s="301"/>
      <c r="N1603" s="336"/>
      <c r="O1603" s="301"/>
      <c r="P1603" s="336"/>
      <c r="Q1603" s="301"/>
      <c r="R1603" s="336"/>
      <c r="S1603" s="301"/>
      <c r="T1603" s="336"/>
    </row>
    <row r="1604" spans="1:20" ht="12" customHeight="1" x14ac:dyDescent="0.3">
      <c r="A1604" s="329" t="s">
        <v>289</v>
      </c>
      <c r="B1604" s="330">
        <v>8</v>
      </c>
      <c r="C1604" s="298">
        <v>46037</v>
      </c>
      <c r="D1604" s="299" t="s">
        <v>357</v>
      </c>
      <c r="E1604" s="331">
        <v>59.95</v>
      </c>
      <c r="F1604" s="331"/>
      <c r="G1604" s="333">
        <f t="shared" si="32"/>
        <v>4834.18</v>
      </c>
      <c r="H1604" s="334"/>
      <c r="I1604" s="335"/>
      <c r="J1604" s="336"/>
      <c r="K1604" s="301"/>
      <c r="L1604" s="336"/>
      <c r="M1604" s="301"/>
      <c r="N1604" s="336"/>
      <c r="O1604" s="301"/>
      <c r="P1604" s="336"/>
      <c r="Q1604" s="301"/>
      <c r="R1604" s="336"/>
      <c r="S1604" s="301"/>
      <c r="T1604" s="336"/>
    </row>
    <row r="1605" spans="1:20" ht="12" customHeight="1" x14ac:dyDescent="0.3">
      <c r="A1605" s="329" t="s">
        <v>289</v>
      </c>
      <c r="B1605" s="330">
        <v>2</v>
      </c>
      <c r="C1605" s="298">
        <v>46037</v>
      </c>
      <c r="D1605" s="299" t="s">
        <v>357</v>
      </c>
      <c r="E1605" s="331">
        <v>59.96</v>
      </c>
      <c r="F1605" s="331"/>
      <c r="G1605" s="333">
        <f t="shared" si="32"/>
        <v>4894.13</v>
      </c>
      <c r="H1605" s="334"/>
      <c r="I1605" s="335"/>
      <c r="J1605" s="336"/>
      <c r="K1605" s="301"/>
      <c r="L1605" s="336"/>
      <c r="M1605" s="301"/>
      <c r="N1605" s="336"/>
      <c r="O1605" s="301"/>
      <c r="P1605" s="336"/>
      <c r="Q1605" s="301"/>
      <c r="R1605" s="336"/>
      <c r="S1605" s="301"/>
      <c r="T1605" s="336"/>
    </row>
    <row r="1606" spans="1:20" ht="12" customHeight="1" x14ac:dyDescent="0.3">
      <c r="A1606" s="329" t="s">
        <v>289</v>
      </c>
      <c r="B1606" s="330">
        <v>8</v>
      </c>
      <c r="C1606" s="298">
        <v>46037</v>
      </c>
      <c r="D1606" s="299" t="s">
        <v>319</v>
      </c>
      <c r="E1606" s="331">
        <v>12.43</v>
      </c>
      <c r="F1606" s="331"/>
      <c r="G1606" s="333">
        <f t="shared" si="32"/>
        <v>4954.09</v>
      </c>
      <c r="H1606" s="334"/>
      <c r="I1606" s="335"/>
      <c r="J1606" s="336"/>
      <c r="K1606" s="301"/>
      <c r="L1606" s="336"/>
      <c r="M1606" s="301"/>
      <c r="N1606" s="336"/>
      <c r="O1606" s="301"/>
      <c r="P1606" s="336"/>
      <c r="Q1606" s="301"/>
      <c r="R1606" s="336"/>
      <c r="S1606" s="301"/>
      <c r="T1606" s="336"/>
    </row>
    <row r="1607" spans="1:20" ht="12" customHeight="1" x14ac:dyDescent="0.3">
      <c r="A1607" s="329" t="s">
        <v>289</v>
      </c>
      <c r="B1607" s="330">
        <v>2</v>
      </c>
      <c r="C1607" s="298">
        <v>46037</v>
      </c>
      <c r="D1607" s="299" t="s">
        <v>296</v>
      </c>
      <c r="E1607" s="331">
        <v>11.07</v>
      </c>
      <c r="F1607" s="331"/>
      <c r="G1607" s="333">
        <f t="shared" si="32"/>
        <v>4966.5200000000004</v>
      </c>
      <c r="H1607" s="334"/>
      <c r="I1607" s="335"/>
      <c r="J1607" s="336"/>
      <c r="K1607" s="301"/>
      <c r="L1607" s="336"/>
      <c r="M1607" s="301"/>
      <c r="N1607" s="336"/>
      <c r="O1607" s="301"/>
      <c r="P1607" s="336"/>
      <c r="Q1607" s="301"/>
      <c r="R1607" s="336"/>
      <c r="S1607" s="301"/>
      <c r="T1607" s="336"/>
    </row>
    <row r="1608" spans="1:20" ht="12" customHeight="1" x14ac:dyDescent="0.3">
      <c r="A1608" s="329" t="s">
        <v>289</v>
      </c>
      <c r="B1608" s="330">
        <v>4</v>
      </c>
      <c r="C1608" s="298">
        <v>46037</v>
      </c>
      <c r="D1608" s="299" t="s">
        <v>296</v>
      </c>
      <c r="E1608" s="331">
        <v>52.3</v>
      </c>
      <c r="F1608" s="331"/>
      <c r="G1608" s="333">
        <f t="shared" si="32"/>
        <v>4977.59</v>
      </c>
      <c r="H1608" s="334"/>
      <c r="I1608" s="335"/>
      <c r="J1608" s="336"/>
      <c r="K1608" s="301"/>
      <c r="L1608" s="336"/>
      <c r="M1608" s="301"/>
      <c r="N1608" s="336"/>
      <c r="O1608" s="301"/>
      <c r="P1608" s="336"/>
      <c r="Q1608" s="301"/>
      <c r="R1608" s="336"/>
      <c r="S1608" s="301"/>
      <c r="T1608" s="336"/>
    </row>
    <row r="1609" spans="1:20" ht="12" customHeight="1" x14ac:dyDescent="0.3">
      <c r="A1609" s="329" t="s">
        <v>289</v>
      </c>
      <c r="B1609" s="330">
        <v>6</v>
      </c>
      <c r="C1609" s="298">
        <v>46037</v>
      </c>
      <c r="D1609" s="299" t="s">
        <v>436</v>
      </c>
      <c r="E1609" s="331">
        <v>50</v>
      </c>
      <c r="F1609" s="331"/>
      <c r="G1609" s="333">
        <f t="shared" si="32"/>
        <v>5029.8900000000003</v>
      </c>
      <c r="H1609" s="334"/>
      <c r="I1609" s="335"/>
      <c r="J1609" s="336"/>
      <c r="K1609" s="301"/>
      <c r="L1609" s="336"/>
      <c r="M1609" s="301"/>
      <c r="N1609" s="336"/>
      <c r="O1609" s="301"/>
      <c r="P1609" s="336"/>
      <c r="Q1609" s="301"/>
      <c r="R1609" s="336"/>
      <c r="S1609" s="301"/>
      <c r="T1609" s="336"/>
    </row>
    <row r="1610" spans="1:20" ht="12" customHeight="1" x14ac:dyDescent="0.3">
      <c r="A1610" s="329" t="s">
        <v>291</v>
      </c>
      <c r="B1610" s="330">
        <v>38</v>
      </c>
      <c r="C1610" s="298">
        <v>46037</v>
      </c>
      <c r="D1610" s="299" t="s">
        <v>293</v>
      </c>
      <c r="E1610" s="331"/>
      <c r="F1610" s="331">
        <v>4365.67</v>
      </c>
      <c r="G1610" s="333">
        <f t="shared" si="32"/>
        <v>5079.8900000000003</v>
      </c>
      <c r="H1610" s="334"/>
      <c r="I1610" s="335"/>
      <c r="J1610" s="336"/>
      <c r="K1610" s="301"/>
      <c r="L1610" s="336"/>
      <c r="M1610" s="301"/>
      <c r="N1610" s="336"/>
      <c r="O1610" s="301"/>
      <c r="P1610" s="336"/>
      <c r="Q1610" s="301"/>
      <c r="R1610" s="336"/>
      <c r="S1610" s="301"/>
      <c r="T1610" s="336"/>
    </row>
    <row r="1611" spans="1:20" ht="12" customHeight="1" x14ac:dyDescent="0.3">
      <c r="A1611" s="329" t="s">
        <v>289</v>
      </c>
      <c r="B1611" s="330">
        <v>4</v>
      </c>
      <c r="C1611" s="298">
        <v>46036</v>
      </c>
      <c r="D1611" s="299" t="s">
        <v>295</v>
      </c>
      <c r="E1611" s="331">
        <v>30.91</v>
      </c>
      <c r="F1611" s="331"/>
      <c r="G1611" s="333">
        <f t="shared" si="32"/>
        <v>714.22</v>
      </c>
      <c r="H1611" s="334"/>
      <c r="I1611" s="335"/>
      <c r="J1611" s="336"/>
      <c r="K1611" s="301"/>
      <c r="L1611" s="336"/>
      <c r="M1611" s="301"/>
      <c r="N1611" s="336"/>
      <c r="O1611" s="301"/>
      <c r="P1611" s="336"/>
      <c r="Q1611" s="301"/>
      <c r="R1611" s="336"/>
      <c r="S1611" s="301"/>
      <c r="T1611" s="336"/>
    </row>
    <row r="1612" spans="1:20" ht="12" customHeight="1" x14ac:dyDescent="0.3">
      <c r="A1612" s="329" t="s">
        <v>289</v>
      </c>
      <c r="B1612" s="330">
        <v>3</v>
      </c>
      <c r="C1612" s="298">
        <v>46036</v>
      </c>
      <c r="D1612" s="299" t="s">
        <v>348</v>
      </c>
      <c r="E1612" s="331">
        <v>8.67</v>
      </c>
      <c r="F1612" s="331"/>
      <c r="G1612" s="333">
        <f t="shared" si="32"/>
        <v>745.13</v>
      </c>
      <c r="H1612" s="334"/>
      <c r="I1612" s="335"/>
      <c r="J1612" s="336"/>
      <c r="K1612" s="301"/>
      <c r="L1612" s="336"/>
      <c r="M1612" s="301"/>
      <c r="N1612" s="336"/>
      <c r="O1612" s="301"/>
      <c r="P1612" s="336"/>
      <c r="Q1612" s="301"/>
      <c r="R1612" s="336"/>
      <c r="S1612" s="301"/>
      <c r="T1612" s="336"/>
    </row>
    <row r="1613" spans="1:20" ht="12" customHeight="1" x14ac:dyDescent="0.3">
      <c r="A1613" s="329" t="s">
        <v>289</v>
      </c>
      <c r="B1613" s="330">
        <v>3</v>
      </c>
      <c r="C1613" s="298">
        <v>46035</v>
      </c>
      <c r="D1613" s="299" t="s">
        <v>351</v>
      </c>
      <c r="E1613" s="331">
        <v>25.01</v>
      </c>
      <c r="F1613" s="331"/>
      <c r="G1613" s="333">
        <f t="shared" si="32"/>
        <v>753.8</v>
      </c>
      <c r="H1613" s="334"/>
      <c r="I1613" s="335"/>
      <c r="J1613" s="336"/>
      <c r="K1613" s="301"/>
      <c r="L1613" s="336"/>
      <c r="M1613" s="301"/>
      <c r="N1613" s="336"/>
      <c r="O1613" s="301"/>
      <c r="P1613" s="336"/>
      <c r="Q1613" s="301"/>
      <c r="R1613" s="336"/>
      <c r="S1613" s="301"/>
      <c r="T1613" s="336"/>
    </row>
    <row r="1614" spans="1:20" ht="12" customHeight="1" x14ac:dyDescent="0.3">
      <c r="A1614" s="329" t="s">
        <v>289</v>
      </c>
      <c r="B1614" s="330">
        <v>6</v>
      </c>
      <c r="C1614" s="298">
        <v>46035</v>
      </c>
      <c r="D1614" s="299" t="s">
        <v>412</v>
      </c>
      <c r="E1614" s="331">
        <v>-5.9</v>
      </c>
      <c r="F1614" s="331"/>
      <c r="G1614" s="333">
        <f t="shared" si="32"/>
        <v>778.81</v>
      </c>
      <c r="H1614" s="334"/>
      <c r="I1614" s="335"/>
      <c r="J1614" s="336"/>
      <c r="K1614" s="301"/>
      <c r="L1614" s="336"/>
      <c r="M1614" s="301"/>
      <c r="N1614" s="336"/>
      <c r="O1614" s="301"/>
      <c r="P1614" s="336"/>
      <c r="Q1614" s="301"/>
      <c r="R1614" s="336"/>
      <c r="S1614" s="301"/>
      <c r="T1614" s="336"/>
    </row>
    <row r="1615" spans="1:20" ht="12" customHeight="1" x14ac:dyDescent="0.3">
      <c r="A1615" s="329" t="s">
        <v>289</v>
      </c>
      <c r="B1615" s="330">
        <v>6</v>
      </c>
      <c r="C1615" s="298">
        <v>46035</v>
      </c>
      <c r="D1615" s="299" t="s">
        <v>446</v>
      </c>
      <c r="E1615" s="331">
        <v>-0.03</v>
      </c>
      <c r="F1615" s="331"/>
      <c r="G1615" s="333">
        <f t="shared" si="32"/>
        <v>772.91</v>
      </c>
      <c r="H1615" s="334"/>
      <c r="I1615" s="335"/>
      <c r="J1615" s="336"/>
      <c r="K1615" s="301"/>
      <c r="L1615" s="336"/>
      <c r="M1615" s="301"/>
      <c r="N1615" s="336"/>
      <c r="O1615" s="301"/>
      <c r="P1615" s="336"/>
      <c r="Q1615" s="301"/>
      <c r="R1615" s="336"/>
      <c r="S1615" s="301"/>
      <c r="T1615" s="336"/>
    </row>
    <row r="1616" spans="1:20" ht="12" customHeight="1" x14ac:dyDescent="0.3">
      <c r="A1616" s="329" t="s">
        <v>294</v>
      </c>
      <c r="B1616" s="330">
        <v>43</v>
      </c>
      <c r="C1616" s="298">
        <v>46035</v>
      </c>
      <c r="D1616" s="299" t="s">
        <v>201</v>
      </c>
      <c r="E1616" s="331">
        <v>44.18</v>
      </c>
      <c r="F1616" s="331"/>
      <c r="G1616" s="333">
        <f t="shared" si="32"/>
        <v>772.88</v>
      </c>
      <c r="H1616" s="334"/>
      <c r="I1616" s="335"/>
      <c r="J1616" s="336"/>
      <c r="K1616" s="301"/>
      <c r="L1616" s="336"/>
      <c r="M1616" s="301"/>
      <c r="N1616" s="336"/>
      <c r="O1616" s="301"/>
      <c r="P1616" s="336"/>
      <c r="Q1616" s="301"/>
      <c r="R1616" s="336"/>
      <c r="S1616" s="301"/>
      <c r="T1616" s="336"/>
    </row>
    <row r="1617" spans="1:20" ht="12" customHeight="1" x14ac:dyDescent="0.3">
      <c r="A1617" s="329" t="s">
        <v>294</v>
      </c>
      <c r="B1617" s="330">
        <v>42</v>
      </c>
      <c r="C1617" s="298">
        <v>46035</v>
      </c>
      <c r="D1617" s="299" t="s">
        <v>200</v>
      </c>
      <c r="E1617" s="331">
        <v>51.19</v>
      </c>
      <c r="F1617" s="331"/>
      <c r="G1617" s="333">
        <f t="shared" si="32"/>
        <v>817.06</v>
      </c>
      <c r="H1617" s="334"/>
      <c r="I1617" s="335"/>
      <c r="J1617" s="336"/>
      <c r="K1617" s="301"/>
      <c r="L1617" s="336"/>
      <c r="M1617" s="301"/>
      <c r="N1617" s="336"/>
      <c r="O1617" s="301"/>
      <c r="P1617" s="336"/>
      <c r="Q1617" s="301"/>
      <c r="R1617" s="336"/>
      <c r="S1617" s="301"/>
      <c r="T1617" s="336"/>
    </row>
    <row r="1618" spans="1:20" ht="12" customHeight="1" x14ac:dyDescent="0.3">
      <c r="A1618" s="329" t="s">
        <v>289</v>
      </c>
      <c r="B1618" s="330">
        <v>4</v>
      </c>
      <c r="C1618" s="298">
        <v>46035</v>
      </c>
      <c r="D1618" s="299" t="s">
        <v>295</v>
      </c>
      <c r="E1618" s="331">
        <v>28.15</v>
      </c>
      <c r="F1618" s="331"/>
      <c r="G1618" s="333">
        <f t="shared" si="32"/>
        <v>868.25</v>
      </c>
      <c r="H1618" s="334"/>
      <c r="I1618" s="335"/>
      <c r="J1618" s="336"/>
      <c r="K1618" s="301"/>
      <c r="L1618" s="336"/>
      <c r="M1618" s="301"/>
      <c r="N1618" s="336"/>
      <c r="O1618" s="301"/>
      <c r="P1618" s="336"/>
      <c r="Q1618" s="301"/>
      <c r="R1618" s="336"/>
      <c r="S1618" s="301"/>
      <c r="T1618" s="336"/>
    </row>
    <row r="1619" spans="1:20" ht="12" customHeight="1" x14ac:dyDescent="0.3">
      <c r="A1619" s="329" t="s">
        <v>289</v>
      </c>
      <c r="B1619" s="330">
        <v>3</v>
      </c>
      <c r="C1619" s="298">
        <v>46035</v>
      </c>
      <c r="D1619" s="299" t="s">
        <v>296</v>
      </c>
      <c r="E1619" s="331">
        <v>20.85</v>
      </c>
      <c r="F1619" s="331"/>
      <c r="G1619" s="333">
        <f t="shared" si="32"/>
        <v>896.4</v>
      </c>
      <c r="H1619" s="334"/>
      <c r="I1619" s="335"/>
      <c r="J1619" s="336"/>
      <c r="K1619" s="301"/>
      <c r="L1619" s="336"/>
      <c r="M1619" s="301"/>
      <c r="N1619" s="336"/>
      <c r="O1619" s="301"/>
      <c r="P1619" s="336"/>
      <c r="Q1619" s="301"/>
      <c r="R1619" s="336"/>
      <c r="S1619" s="301"/>
      <c r="T1619" s="336"/>
    </row>
    <row r="1620" spans="1:20" ht="12" customHeight="1" x14ac:dyDescent="0.3">
      <c r="A1620" s="329" t="s">
        <v>289</v>
      </c>
      <c r="B1620" s="330">
        <v>1</v>
      </c>
      <c r="C1620" s="298">
        <v>46034</v>
      </c>
      <c r="D1620" s="299" t="s">
        <v>306</v>
      </c>
      <c r="E1620" s="331">
        <v>145.81</v>
      </c>
      <c r="F1620" s="331"/>
      <c r="G1620" s="333">
        <f t="shared" si="32"/>
        <v>917.25</v>
      </c>
      <c r="H1620" s="334"/>
      <c r="I1620" s="335"/>
      <c r="J1620" s="336"/>
      <c r="K1620" s="301"/>
      <c r="L1620" s="336"/>
      <c r="M1620" s="301"/>
      <c r="N1620" s="336"/>
      <c r="O1620" s="301"/>
      <c r="P1620" s="336"/>
      <c r="Q1620" s="301"/>
      <c r="R1620" s="336"/>
      <c r="S1620" s="301"/>
      <c r="T1620" s="336"/>
    </row>
    <row r="1621" spans="1:20" ht="12" customHeight="1" x14ac:dyDescent="0.3">
      <c r="A1621" s="329" t="s">
        <v>289</v>
      </c>
      <c r="B1621" s="330">
        <v>2</v>
      </c>
      <c r="C1621" s="298">
        <v>46034</v>
      </c>
      <c r="D1621" s="299" t="s">
        <v>424</v>
      </c>
      <c r="E1621" s="331">
        <v>25.22</v>
      </c>
      <c r="F1621" s="331"/>
      <c r="G1621" s="333">
        <f t="shared" si="32"/>
        <v>1063.06</v>
      </c>
      <c r="H1621" s="334"/>
      <c r="I1621" s="335"/>
      <c r="J1621" s="336"/>
      <c r="K1621" s="301"/>
      <c r="L1621" s="336"/>
      <c r="M1621" s="301"/>
      <c r="N1621" s="336"/>
      <c r="O1621" s="301"/>
      <c r="P1621" s="336"/>
      <c r="Q1621" s="301"/>
      <c r="R1621" s="336"/>
      <c r="S1621" s="301"/>
      <c r="T1621" s="336"/>
    </row>
    <row r="1622" spans="1:20" ht="12" customHeight="1" x14ac:dyDescent="0.3">
      <c r="A1622" s="329" t="s">
        <v>289</v>
      </c>
      <c r="B1622" s="330">
        <v>2</v>
      </c>
      <c r="C1622" s="298">
        <v>46033</v>
      </c>
      <c r="D1622" s="299" t="s">
        <v>326</v>
      </c>
      <c r="E1622" s="331">
        <v>49.38</v>
      </c>
      <c r="F1622" s="331"/>
      <c r="G1622" s="333">
        <f t="shared" si="32"/>
        <v>1088.28</v>
      </c>
      <c r="H1622" s="334"/>
      <c r="I1622" s="335"/>
      <c r="J1622" s="336"/>
      <c r="K1622" s="301"/>
      <c r="L1622" s="336"/>
      <c r="M1622" s="301"/>
      <c r="N1622" s="336"/>
      <c r="O1622" s="301"/>
      <c r="P1622" s="336"/>
      <c r="Q1622" s="301"/>
      <c r="R1622" s="336"/>
      <c r="S1622" s="301"/>
      <c r="T1622" s="336"/>
    </row>
    <row r="1623" spans="1:20" ht="12" customHeight="1" x14ac:dyDescent="0.3">
      <c r="A1623" s="329" t="s">
        <v>294</v>
      </c>
      <c r="B1623" s="330">
        <v>22</v>
      </c>
      <c r="C1623" s="298">
        <v>46033</v>
      </c>
      <c r="D1623" s="299" t="s">
        <v>352</v>
      </c>
      <c r="E1623" s="331">
        <v>19.16</v>
      </c>
      <c r="F1623" s="331"/>
      <c r="G1623" s="333">
        <f t="shared" si="32"/>
        <v>1137.6600000000001</v>
      </c>
      <c r="H1623" s="334"/>
      <c r="I1623" s="335"/>
      <c r="J1623" s="336"/>
      <c r="K1623" s="301"/>
      <c r="L1623" s="336"/>
      <c r="M1623" s="301"/>
      <c r="N1623" s="336"/>
      <c r="O1623" s="301"/>
      <c r="P1623" s="336"/>
      <c r="Q1623" s="301"/>
      <c r="R1623" s="336"/>
      <c r="S1623" s="301"/>
      <c r="T1623" s="336"/>
    </row>
    <row r="1624" spans="1:20" ht="12" customHeight="1" x14ac:dyDescent="0.3">
      <c r="A1624" s="329" t="s">
        <v>289</v>
      </c>
      <c r="B1624" s="330">
        <v>6</v>
      </c>
      <c r="C1624" s="298">
        <v>46033</v>
      </c>
      <c r="D1624" s="299" t="s">
        <v>312</v>
      </c>
      <c r="E1624" s="331">
        <v>39.86</v>
      </c>
      <c r="F1624" s="331"/>
      <c r="G1624" s="333">
        <f t="shared" si="32"/>
        <v>1156.8200000000002</v>
      </c>
      <c r="H1624" s="334"/>
      <c r="I1624" s="335"/>
      <c r="J1624" s="336"/>
      <c r="K1624" s="301"/>
      <c r="L1624" s="336"/>
      <c r="M1624" s="301"/>
      <c r="N1624" s="336"/>
      <c r="O1624" s="301"/>
      <c r="P1624" s="336"/>
      <c r="Q1624" s="301"/>
      <c r="R1624" s="336"/>
      <c r="S1624" s="301"/>
      <c r="T1624" s="336"/>
    </row>
    <row r="1625" spans="1:20" ht="12" customHeight="1" x14ac:dyDescent="0.3">
      <c r="A1625" s="329" t="s">
        <v>289</v>
      </c>
      <c r="B1625" s="330">
        <v>7</v>
      </c>
      <c r="C1625" s="298">
        <v>46033</v>
      </c>
      <c r="D1625" s="299" t="s">
        <v>444</v>
      </c>
      <c r="E1625" s="331">
        <v>165.05</v>
      </c>
      <c r="F1625" s="331"/>
      <c r="G1625" s="333">
        <f t="shared" si="32"/>
        <v>1196.68</v>
      </c>
      <c r="H1625" s="334"/>
      <c r="I1625" s="335"/>
      <c r="J1625" s="336"/>
      <c r="K1625" s="301"/>
      <c r="L1625" s="336"/>
      <c r="M1625" s="301"/>
      <c r="N1625" s="336"/>
      <c r="O1625" s="301"/>
      <c r="P1625" s="336"/>
      <c r="Q1625" s="301"/>
      <c r="R1625" s="336"/>
      <c r="S1625" s="301"/>
      <c r="T1625" s="336"/>
    </row>
    <row r="1626" spans="1:20" ht="12" customHeight="1" x14ac:dyDescent="0.3">
      <c r="A1626" s="329" t="s">
        <v>294</v>
      </c>
      <c r="B1626" s="330">
        <v>24</v>
      </c>
      <c r="C1626" s="298">
        <v>46032</v>
      </c>
      <c r="D1626" s="299" t="s">
        <v>860</v>
      </c>
      <c r="E1626" s="331">
        <v>83.42</v>
      </c>
      <c r="F1626" s="331"/>
      <c r="G1626" s="333">
        <f t="shared" si="32"/>
        <v>1361.73</v>
      </c>
      <c r="H1626" s="334"/>
      <c r="I1626" s="335"/>
      <c r="J1626" s="336"/>
      <c r="K1626" s="301"/>
      <c r="L1626" s="336"/>
      <c r="M1626" s="301"/>
      <c r="N1626" s="336"/>
      <c r="O1626" s="301"/>
      <c r="P1626" s="336"/>
      <c r="Q1626" s="301"/>
      <c r="R1626" s="336"/>
      <c r="S1626" s="301"/>
      <c r="T1626" s="336"/>
    </row>
    <row r="1627" spans="1:20" ht="12" customHeight="1" x14ac:dyDescent="0.3">
      <c r="A1627" s="329" t="s">
        <v>289</v>
      </c>
      <c r="B1627" s="330">
        <v>4</v>
      </c>
      <c r="C1627" s="298">
        <v>46032</v>
      </c>
      <c r="D1627" s="299" t="s">
        <v>296</v>
      </c>
      <c r="E1627" s="331">
        <v>30.4</v>
      </c>
      <c r="F1627" s="331"/>
      <c r="G1627" s="333">
        <f t="shared" si="32"/>
        <v>1445.15</v>
      </c>
      <c r="H1627" s="334"/>
      <c r="I1627" s="335"/>
      <c r="J1627" s="336"/>
      <c r="K1627" s="301"/>
      <c r="L1627" s="336"/>
      <c r="M1627" s="301"/>
      <c r="N1627" s="336"/>
      <c r="O1627" s="301"/>
      <c r="P1627" s="336"/>
      <c r="Q1627" s="301"/>
      <c r="R1627" s="336"/>
      <c r="S1627" s="301"/>
      <c r="T1627" s="336"/>
    </row>
    <row r="1628" spans="1:20" ht="12" customHeight="1" x14ac:dyDescent="0.3">
      <c r="A1628" s="329" t="s">
        <v>289</v>
      </c>
      <c r="B1628" s="330">
        <v>2</v>
      </c>
      <c r="C1628" s="298">
        <v>46032</v>
      </c>
      <c r="D1628" s="299" t="s">
        <v>296</v>
      </c>
      <c r="E1628" s="331">
        <v>13.83</v>
      </c>
      <c r="F1628" s="331"/>
      <c r="G1628" s="333">
        <f t="shared" si="32"/>
        <v>1475.5500000000002</v>
      </c>
      <c r="H1628" s="334"/>
      <c r="I1628" s="335"/>
      <c r="J1628" s="336"/>
      <c r="K1628" s="301"/>
      <c r="L1628" s="336"/>
      <c r="M1628" s="301"/>
      <c r="N1628" s="336"/>
      <c r="O1628" s="301"/>
      <c r="P1628" s="336"/>
      <c r="Q1628" s="301"/>
      <c r="R1628" s="336"/>
      <c r="S1628" s="301"/>
      <c r="T1628" s="336"/>
    </row>
    <row r="1629" spans="1:20" ht="12" customHeight="1" x14ac:dyDescent="0.3">
      <c r="A1629" s="329" t="s">
        <v>289</v>
      </c>
      <c r="B1629" s="330">
        <v>2</v>
      </c>
      <c r="C1629" s="298">
        <v>46032</v>
      </c>
      <c r="D1629" s="299" t="s">
        <v>473</v>
      </c>
      <c r="E1629" s="331">
        <v>100</v>
      </c>
      <c r="F1629" s="331"/>
      <c r="G1629" s="333">
        <f t="shared" si="32"/>
        <v>1489.38</v>
      </c>
      <c r="H1629" s="334"/>
      <c r="I1629" s="335"/>
      <c r="J1629" s="336"/>
      <c r="K1629" s="301"/>
      <c r="L1629" s="336"/>
      <c r="M1629" s="301"/>
      <c r="N1629" s="336"/>
      <c r="O1629" s="301"/>
      <c r="P1629" s="336"/>
      <c r="Q1629" s="301"/>
      <c r="R1629" s="336"/>
      <c r="S1629" s="301"/>
      <c r="T1629" s="336"/>
    </row>
    <row r="1630" spans="1:20" ht="12" customHeight="1" x14ac:dyDescent="0.3">
      <c r="A1630" s="329" t="s">
        <v>289</v>
      </c>
      <c r="B1630" s="330">
        <v>1</v>
      </c>
      <c r="C1630" s="298">
        <v>46032</v>
      </c>
      <c r="D1630" s="299" t="s">
        <v>304</v>
      </c>
      <c r="E1630" s="331">
        <v>55.68</v>
      </c>
      <c r="F1630" s="331"/>
      <c r="G1630" s="333">
        <f t="shared" si="32"/>
        <v>1589.38</v>
      </c>
      <c r="H1630" s="334"/>
      <c r="I1630" s="335"/>
      <c r="J1630" s="336"/>
      <c r="K1630" s="301"/>
      <c r="L1630" s="336"/>
      <c r="M1630" s="301"/>
      <c r="N1630" s="336"/>
      <c r="O1630" s="301"/>
      <c r="P1630" s="336"/>
      <c r="Q1630" s="301"/>
      <c r="R1630" s="336"/>
      <c r="S1630" s="301"/>
      <c r="T1630" s="336"/>
    </row>
    <row r="1631" spans="1:20" ht="12" customHeight="1" x14ac:dyDescent="0.3">
      <c r="A1631" s="329" t="s">
        <v>289</v>
      </c>
      <c r="B1631" s="330">
        <v>2</v>
      </c>
      <c r="C1631" s="298">
        <v>46031</v>
      </c>
      <c r="D1631" s="299" t="s">
        <v>358</v>
      </c>
      <c r="E1631" s="331">
        <v>9.4700000000000006</v>
      </c>
      <c r="F1631" s="331"/>
      <c r="G1631" s="333">
        <f t="shared" si="32"/>
        <v>1645.0600000000002</v>
      </c>
      <c r="H1631" s="334"/>
      <c r="I1631" s="335"/>
      <c r="J1631" s="336"/>
      <c r="K1631" s="301"/>
      <c r="L1631" s="336"/>
      <c r="M1631" s="301"/>
      <c r="N1631" s="336"/>
      <c r="O1631" s="301"/>
      <c r="P1631" s="336"/>
      <c r="Q1631" s="301"/>
      <c r="R1631" s="336"/>
      <c r="S1631" s="301"/>
      <c r="T1631" s="336"/>
    </row>
    <row r="1632" spans="1:20" ht="12" customHeight="1" x14ac:dyDescent="0.3">
      <c r="A1632" s="329" t="s">
        <v>289</v>
      </c>
      <c r="B1632" s="330">
        <v>5</v>
      </c>
      <c r="C1632" s="298">
        <v>46031</v>
      </c>
      <c r="D1632" s="299" t="s">
        <v>475</v>
      </c>
      <c r="E1632" s="331">
        <v>50</v>
      </c>
      <c r="F1632" s="331"/>
      <c r="G1632" s="333">
        <f t="shared" si="32"/>
        <v>1654.5300000000002</v>
      </c>
      <c r="H1632" s="334"/>
      <c r="I1632" s="335"/>
      <c r="J1632" s="336"/>
      <c r="K1632" s="301"/>
      <c r="L1632" s="336"/>
      <c r="M1632" s="301"/>
      <c r="N1632" s="336"/>
      <c r="O1632" s="301"/>
      <c r="P1632" s="336"/>
      <c r="Q1632" s="301"/>
      <c r="R1632" s="336"/>
      <c r="S1632" s="301"/>
      <c r="T1632" s="336"/>
    </row>
    <row r="1633" spans="1:20" ht="12" customHeight="1" x14ac:dyDescent="0.3">
      <c r="A1633" s="329" t="s">
        <v>289</v>
      </c>
      <c r="B1633" s="330">
        <v>8</v>
      </c>
      <c r="C1633" s="298">
        <v>46030</v>
      </c>
      <c r="D1633" s="299" t="s">
        <v>476</v>
      </c>
      <c r="E1633" s="331">
        <v>32.619999999999997</v>
      </c>
      <c r="F1633" s="331"/>
      <c r="G1633" s="333">
        <f t="shared" si="32"/>
        <v>1704.5300000000002</v>
      </c>
      <c r="H1633" s="334"/>
      <c r="I1633" s="335"/>
      <c r="J1633" s="336"/>
      <c r="K1633" s="301"/>
      <c r="L1633" s="336"/>
      <c r="M1633" s="301"/>
      <c r="N1633" s="336"/>
      <c r="O1633" s="301"/>
      <c r="P1633" s="336"/>
      <c r="Q1633" s="301"/>
      <c r="R1633" s="336"/>
      <c r="S1633" s="301"/>
      <c r="T1633" s="336"/>
    </row>
    <row r="1634" spans="1:20" ht="12" customHeight="1" x14ac:dyDescent="0.3">
      <c r="A1634" s="329" t="s">
        <v>291</v>
      </c>
      <c r="B1634" s="330">
        <v>39</v>
      </c>
      <c r="C1634" s="298">
        <v>46030</v>
      </c>
      <c r="D1634" s="299" t="s">
        <v>292</v>
      </c>
      <c r="E1634" s="331"/>
      <c r="F1634" s="331">
        <v>2729.22</v>
      </c>
      <c r="G1634" s="333">
        <f t="shared" si="32"/>
        <v>1737.15</v>
      </c>
      <c r="H1634" s="334"/>
      <c r="I1634" s="335"/>
      <c r="J1634" s="336"/>
      <c r="K1634" s="301"/>
      <c r="L1634" s="336"/>
      <c r="M1634" s="301"/>
      <c r="N1634" s="336"/>
      <c r="O1634" s="301"/>
      <c r="P1634" s="336"/>
      <c r="Q1634" s="301"/>
      <c r="R1634" s="336"/>
      <c r="S1634" s="301"/>
      <c r="T1634" s="336"/>
    </row>
    <row r="1635" spans="1:20" ht="12" customHeight="1" x14ac:dyDescent="0.3">
      <c r="A1635" s="329" t="s">
        <v>289</v>
      </c>
      <c r="B1635" s="330">
        <v>2</v>
      </c>
      <c r="C1635" s="298">
        <v>46030</v>
      </c>
      <c r="D1635" s="299" t="s">
        <v>296</v>
      </c>
      <c r="E1635" s="331">
        <v>6.37</v>
      </c>
      <c r="F1635" s="331"/>
      <c r="G1635" s="333">
        <f t="shared" si="32"/>
        <v>-992.06999999999971</v>
      </c>
      <c r="H1635" s="334"/>
      <c r="I1635" s="335"/>
      <c r="J1635" s="336"/>
      <c r="K1635" s="301"/>
      <c r="L1635" s="336"/>
      <c r="M1635" s="301"/>
      <c r="N1635" s="336"/>
      <c r="O1635" s="301"/>
      <c r="P1635" s="336"/>
      <c r="Q1635" s="301"/>
      <c r="R1635" s="336"/>
      <c r="S1635" s="301"/>
      <c r="T1635" s="336"/>
    </row>
    <row r="1636" spans="1:20" ht="12" customHeight="1" x14ac:dyDescent="0.3">
      <c r="A1636" s="329" t="s">
        <v>289</v>
      </c>
      <c r="B1636" s="330">
        <v>4</v>
      </c>
      <c r="C1636" s="298">
        <v>46030</v>
      </c>
      <c r="D1636" s="299" t="s">
        <v>296</v>
      </c>
      <c r="E1636" s="331">
        <v>32.119999999999997</v>
      </c>
      <c r="F1636" s="331"/>
      <c r="G1636" s="333">
        <f t="shared" si="32"/>
        <v>-985.6999999999997</v>
      </c>
      <c r="H1636" s="334"/>
      <c r="I1636" s="335"/>
      <c r="J1636" s="336"/>
      <c r="K1636" s="301"/>
      <c r="L1636" s="336"/>
      <c r="M1636" s="301"/>
      <c r="N1636" s="336"/>
      <c r="O1636" s="301"/>
      <c r="P1636" s="336"/>
      <c r="Q1636" s="301"/>
      <c r="R1636" s="336"/>
      <c r="S1636" s="301"/>
      <c r="T1636" s="336"/>
    </row>
    <row r="1637" spans="1:20" ht="12" customHeight="1" x14ac:dyDescent="0.3">
      <c r="A1637" s="329" t="s">
        <v>289</v>
      </c>
      <c r="B1637" s="330">
        <v>2</v>
      </c>
      <c r="C1637" s="298">
        <v>46030</v>
      </c>
      <c r="D1637" s="299" t="s">
        <v>358</v>
      </c>
      <c r="E1637" s="331">
        <v>9.4700000000000006</v>
      </c>
      <c r="F1637" s="331"/>
      <c r="G1637" s="333">
        <f t="shared" si="32"/>
        <v>-953.5799999999997</v>
      </c>
      <c r="H1637" s="334"/>
      <c r="I1637" s="335"/>
      <c r="J1637" s="336"/>
      <c r="K1637" s="301"/>
      <c r="L1637" s="336"/>
      <c r="M1637" s="301"/>
      <c r="N1637" s="336"/>
      <c r="O1637" s="301"/>
      <c r="P1637" s="336"/>
      <c r="Q1637" s="301"/>
      <c r="R1637" s="336"/>
      <c r="S1637" s="301"/>
      <c r="T1637" s="336"/>
    </row>
    <row r="1638" spans="1:20" ht="12" customHeight="1" x14ac:dyDescent="0.3">
      <c r="A1638" s="329" t="s">
        <v>289</v>
      </c>
      <c r="B1638" s="330">
        <v>2</v>
      </c>
      <c r="C1638" s="298">
        <v>46030</v>
      </c>
      <c r="D1638" s="299" t="s">
        <v>386</v>
      </c>
      <c r="E1638" s="331">
        <v>21.18</v>
      </c>
      <c r="F1638" s="331"/>
      <c r="G1638" s="333">
        <f t="shared" si="32"/>
        <v>-944.10999999999967</v>
      </c>
      <c r="H1638" s="334"/>
      <c r="I1638" s="335"/>
      <c r="J1638" s="336"/>
      <c r="K1638" s="301"/>
      <c r="L1638" s="336"/>
      <c r="M1638" s="301"/>
      <c r="N1638" s="336"/>
      <c r="O1638" s="301"/>
      <c r="P1638" s="336"/>
      <c r="Q1638" s="301"/>
      <c r="R1638" s="336"/>
      <c r="S1638" s="301"/>
      <c r="T1638" s="336"/>
    </row>
    <row r="1639" spans="1:20" ht="12" customHeight="1" x14ac:dyDescent="0.3">
      <c r="A1639" s="329" t="s">
        <v>335</v>
      </c>
      <c r="B1639" s="330" t="s">
        <v>335</v>
      </c>
      <c r="C1639" s="298">
        <v>46029</v>
      </c>
      <c r="D1639" s="299" t="s">
        <v>447</v>
      </c>
      <c r="E1639" s="331">
        <v>52.66</v>
      </c>
      <c r="F1639" s="331"/>
      <c r="G1639" s="333">
        <f t="shared" si="32"/>
        <v>-922.92999999999972</v>
      </c>
      <c r="H1639" s="334"/>
      <c r="I1639" s="335"/>
      <c r="J1639" s="336"/>
      <c r="K1639" s="301"/>
      <c r="L1639" s="336"/>
      <c r="M1639" s="301"/>
      <c r="N1639" s="336"/>
      <c r="O1639" s="301"/>
      <c r="P1639" s="336"/>
      <c r="Q1639" s="301"/>
      <c r="R1639" s="336"/>
      <c r="S1639" s="301"/>
      <c r="T1639" s="336"/>
    </row>
    <row r="1640" spans="1:20" ht="12" customHeight="1" x14ac:dyDescent="0.3">
      <c r="A1640" s="329" t="s">
        <v>294</v>
      </c>
      <c r="B1640" s="330">
        <v>13</v>
      </c>
      <c r="C1640" s="298">
        <v>46029</v>
      </c>
      <c r="D1640" s="299" t="s">
        <v>182</v>
      </c>
      <c r="E1640" s="331">
        <v>167.42</v>
      </c>
      <c r="F1640" s="331"/>
      <c r="G1640" s="333">
        <f t="shared" si="32"/>
        <v>-870.26999999999975</v>
      </c>
      <c r="H1640" s="334"/>
      <c r="I1640" s="335"/>
      <c r="J1640" s="336"/>
      <c r="K1640" s="301"/>
      <c r="L1640" s="336"/>
      <c r="M1640" s="301"/>
      <c r="N1640" s="336"/>
      <c r="O1640" s="301"/>
      <c r="P1640" s="336"/>
      <c r="Q1640" s="301"/>
      <c r="R1640" s="336"/>
      <c r="S1640" s="301"/>
      <c r="T1640" s="336"/>
    </row>
    <row r="1641" spans="1:20" ht="12" customHeight="1" x14ac:dyDescent="0.3">
      <c r="A1641" s="329" t="s">
        <v>289</v>
      </c>
      <c r="B1641" s="330">
        <v>4</v>
      </c>
      <c r="C1641" s="298">
        <v>46029</v>
      </c>
      <c r="D1641" s="299" t="s">
        <v>296</v>
      </c>
      <c r="E1641" s="331">
        <v>30.81</v>
      </c>
      <c r="F1641" s="331"/>
      <c r="G1641" s="333">
        <f t="shared" si="32"/>
        <v>-702.8499999999998</v>
      </c>
      <c r="H1641" s="334"/>
      <c r="I1641" s="335"/>
      <c r="J1641" s="336"/>
      <c r="K1641" s="301"/>
      <c r="L1641" s="336"/>
      <c r="M1641" s="301"/>
      <c r="N1641" s="336"/>
      <c r="O1641" s="301"/>
      <c r="P1641" s="336"/>
      <c r="Q1641" s="301"/>
      <c r="R1641" s="336"/>
      <c r="S1641" s="301"/>
      <c r="T1641" s="336"/>
    </row>
    <row r="1642" spans="1:20" ht="12" customHeight="1" x14ac:dyDescent="0.3">
      <c r="A1642" s="329" t="s">
        <v>289</v>
      </c>
      <c r="B1642" s="330">
        <v>2</v>
      </c>
      <c r="C1642" s="298">
        <v>46029</v>
      </c>
      <c r="D1642" s="299" t="s">
        <v>358</v>
      </c>
      <c r="E1642" s="331">
        <v>9.4700000000000006</v>
      </c>
      <c r="F1642" s="331"/>
      <c r="G1642" s="333">
        <f t="shared" si="32"/>
        <v>-672.03999999999985</v>
      </c>
      <c r="H1642" s="334"/>
      <c r="I1642" s="335"/>
      <c r="J1642" s="336"/>
      <c r="K1642" s="301"/>
      <c r="L1642" s="336"/>
      <c r="M1642" s="301"/>
      <c r="N1642" s="336"/>
      <c r="O1642" s="301"/>
      <c r="P1642" s="336"/>
      <c r="Q1642" s="301"/>
      <c r="R1642" s="336"/>
      <c r="S1642" s="301"/>
      <c r="T1642" s="336"/>
    </row>
    <row r="1643" spans="1:20" ht="12" customHeight="1" x14ac:dyDescent="0.3">
      <c r="A1643" s="329" t="s">
        <v>294</v>
      </c>
      <c r="B1643" s="330">
        <v>22</v>
      </c>
      <c r="C1643" s="298">
        <v>46029</v>
      </c>
      <c r="D1643" s="299" t="s">
        <v>477</v>
      </c>
      <c r="E1643" s="331">
        <v>148.04</v>
      </c>
      <c r="F1643" s="331"/>
      <c r="G1643" s="333">
        <f t="shared" si="32"/>
        <v>-662.56999999999982</v>
      </c>
      <c r="H1643" s="334"/>
      <c r="I1643" s="335"/>
      <c r="J1643" s="336"/>
      <c r="K1643" s="301"/>
      <c r="L1643" s="336"/>
      <c r="M1643" s="301"/>
      <c r="N1643" s="336"/>
      <c r="O1643" s="301"/>
      <c r="P1643" s="336"/>
      <c r="Q1643" s="301"/>
      <c r="R1643" s="336"/>
      <c r="S1643" s="301"/>
      <c r="T1643" s="336"/>
    </row>
    <row r="1644" spans="1:20" ht="12" customHeight="1" x14ac:dyDescent="0.3">
      <c r="A1644" s="329" t="s">
        <v>294</v>
      </c>
      <c r="B1644" s="330">
        <v>14</v>
      </c>
      <c r="C1644" s="298">
        <v>46028</v>
      </c>
      <c r="D1644" s="299" t="s">
        <v>366</v>
      </c>
      <c r="E1644" s="331">
        <v>66.67</v>
      </c>
      <c r="F1644" s="331"/>
      <c r="G1644" s="333">
        <f t="shared" si="32"/>
        <v>-514.52999999999986</v>
      </c>
      <c r="H1644" s="334"/>
      <c r="I1644" s="335"/>
      <c r="J1644" s="336"/>
      <c r="K1644" s="301"/>
      <c r="L1644" s="336"/>
      <c r="M1644" s="301"/>
      <c r="N1644" s="336"/>
      <c r="O1644" s="301"/>
      <c r="P1644" s="336"/>
      <c r="Q1644" s="301"/>
      <c r="R1644" s="336"/>
      <c r="S1644" s="301"/>
      <c r="T1644" s="336"/>
    </row>
    <row r="1645" spans="1:20" ht="12" customHeight="1" x14ac:dyDescent="0.3">
      <c r="A1645" s="329" t="s">
        <v>289</v>
      </c>
      <c r="B1645" s="330">
        <v>3</v>
      </c>
      <c r="C1645" s="298">
        <v>46028</v>
      </c>
      <c r="D1645" s="299" t="s">
        <v>296</v>
      </c>
      <c r="E1645" s="331">
        <v>5.7</v>
      </c>
      <c r="F1645" s="331"/>
      <c r="G1645" s="333">
        <f t="shared" si="32"/>
        <v>-447.8599999999999</v>
      </c>
      <c r="H1645" s="334"/>
      <c r="I1645" s="335"/>
      <c r="J1645" s="336"/>
      <c r="K1645" s="301"/>
      <c r="L1645" s="336"/>
      <c r="M1645" s="301"/>
      <c r="N1645" s="336"/>
      <c r="O1645" s="301"/>
      <c r="P1645" s="336"/>
      <c r="Q1645" s="301"/>
      <c r="R1645" s="336"/>
      <c r="S1645" s="301"/>
      <c r="T1645" s="336"/>
    </row>
    <row r="1646" spans="1:20" ht="12" customHeight="1" x14ac:dyDescent="0.3">
      <c r="A1646" s="329" t="s">
        <v>294</v>
      </c>
      <c r="B1646" s="330">
        <v>21</v>
      </c>
      <c r="C1646" s="298">
        <v>46028</v>
      </c>
      <c r="D1646" s="299" t="s">
        <v>194</v>
      </c>
      <c r="E1646" s="331">
        <v>30.59</v>
      </c>
      <c r="F1646" s="331"/>
      <c r="G1646" s="333">
        <f t="shared" si="32"/>
        <v>-442.15999999999991</v>
      </c>
      <c r="H1646" s="334"/>
      <c r="I1646" s="335"/>
      <c r="J1646" s="336"/>
      <c r="K1646" s="301"/>
      <c r="L1646" s="336"/>
      <c r="M1646" s="301"/>
      <c r="N1646" s="336"/>
      <c r="O1646" s="301"/>
      <c r="P1646" s="336"/>
      <c r="Q1646" s="301"/>
      <c r="R1646" s="336"/>
      <c r="S1646" s="301"/>
      <c r="T1646" s="336"/>
    </row>
    <row r="1647" spans="1:20" ht="12" customHeight="1" x14ac:dyDescent="0.3">
      <c r="A1647" s="329" t="s">
        <v>294</v>
      </c>
      <c r="B1647" s="330">
        <v>17</v>
      </c>
      <c r="C1647" s="298">
        <v>46027</v>
      </c>
      <c r="D1647" s="299" t="s">
        <v>370</v>
      </c>
      <c r="E1647" s="331">
        <v>133.91999999999999</v>
      </c>
      <c r="F1647" s="331"/>
      <c r="G1647" s="333">
        <f t="shared" si="32"/>
        <v>-411.56999999999994</v>
      </c>
      <c r="H1647" s="334"/>
      <c r="I1647" s="335"/>
      <c r="J1647" s="336"/>
      <c r="K1647" s="301"/>
      <c r="L1647" s="336"/>
      <c r="M1647" s="301"/>
      <c r="N1647" s="336"/>
      <c r="O1647" s="301"/>
      <c r="P1647" s="336"/>
      <c r="Q1647" s="301"/>
      <c r="R1647" s="336"/>
      <c r="S1647" s="301"/>
      <c r="T1647" s="336"/>
    </row>
    <row r="1648" spans="1:20" ht="12" customHeight="1" x14ac:dyDescent="0.3">
      <c r="A1648" s="329" t="s">
        <v>294</v>
      </c>
      <c r="B1648" s="330">
        <v>17</v>
      </c>
      <c r="C1648" s="298">
        <v>46027</v>
      </c>
      <c r="D1648" s="299" t="s">
        <v>370</v>
      </c>
      <c r="E1648" s="331">
        <v>62</v>
      </c>
      <c r="F1648" s="331"/>
      <c r="G1648" s="333">
        <f t="shared" si="32"/>
        <v>-277.64999999999992</v>
      </c>
      <c r="H1648" s="334"/>
      <c r="I1648" s="335"/>
      <c r="J1648" s="336"/>
      <c r="K1648" s="301"/>
      <c r="L1648" s="336"/>
      <c r="M1648" s="301"/>
      <c r="N1648" s="336"/>
      <c r="O1648" s="301"/>
      <c r="P1648" s="336"/>
      <c r="Q1648" s="301"/>
      <c r="R1648" s="336"/>
      <c r="S1648" s="301"/>
      <c r="T1648" s="336"/>
    </row>
    <row r="1649" spans="1:20" ht="12" customHeight="1" x14ac:dyDescent="0.3">
      <c r="A1649" s="329" t="s">
        <v>289</v>
      </c>
      <c r="B1649" s="330">
        <v>6</v>
      </c>
      <c r="C1649" s="298">
        <v>46027</v>
      </c>
      <c r="D1649" s="299" t="s">
        <v>300</v>
      </c>
      <c r="E1649" s="331">
        <v>10.64</v>
      </c>
      <c r="F1649" s="331"/>
      <c r="G1649" s="333">
        <f t="shared" si="32"/>
        <v>-215.64999999999992</v>
      </c>
      <c r="H1649" s="334"/>
      <c r="I1649" s="335"/>
      <c r="J1649" s="336"/>
      <c r="K1649" s="301"/>
      <c r="L1649" s="336"/>
      <c r="M1649" s="301"/>
      <c r="N1649" s="336"/>
      <c r="O1649" s="301"/>
      <c r="P1649" s="336"/>
      <c r="Q1649" s="301"/>
      <c r="R1649" s="336"/>
      <c r="S1649" s="301"/>
      <c r="T1649" s="336"/>
    </row>
    <row r="1650" spans="1:20" ht="12" customHeight="1" x14ac:dyDescent="0.3">
      <c r="A1650" s="329" t="s">
        <v>289</v>
      </c>
      <c r="B1650" s="330">
        <v>8</v>
      </c>
      <c r="C1650" s="298">
        <v>46027</v>
      </c>
      <c r="D1650" s="299" t="s">
        <v>319</v>
      </c>
      <c r="E1650" s="331">
        <v>17.440000000000001</v>
      </c>
      <c r="F1650" s="331"/>
      <c r="G1650" s="333">
        <f t="shared" si="32"/>
        <v>-205.00999999999991</v>
      </c>
      <c r="H1650" s="334"/>
      <c r="I1650" s="335"/>
      <c r="J1650" s="336"/>
      <c r="K1650" s="301"/>
      <c r="L1650" s="336"/>
      <c r="M1650" s="301"/>
      <c r="N1650" s="336"/>
      <c r="O1650" s="301"/>
      <c r="P1650" s="336"/>
      <c r="Q1650" s="301"/>
      <c r="R1650" s="336"/>
      <c r="S1650" s="301"/>
      <c r="T1650" s="336"/>
    </row>
    <row r="1651" spans="1:20" ht="12" customHeight="1" x14ac:dyDescent="0.3">
      <c r="A1651" s="329" t="s">
        <v>289</v>
      </c>
      <c r="B1651" s="330">
        <v>1</v>
      </c>
      <c r="C1651" s="298">
        <v>46027</v>
      </c>
      <c r="D1651" s="299" t="s">
        <v>306</v>
      </c>
      <c r="E1651" s="331">
        <v>216.19</v>
      </c>
      <c r="F1651" s="331"/>
      <c r="G1651" s="333">
        <f t="shared" si="32"/>
        <v>-187.56999999999991</v>
      </c>
      <c r="H1651" s="334"/>
      <c r="I1651" s="335"/>
      <c r="J1651" s="336"/>
      <c r="K1651" s="301"/>
      <c r="L1651" s="336"/>
      <c r="M1651" s="301"/>
      <c r="N1651" s="336"/>
      <c r="O1651" s="301"/>
      <c r="P1651" s="336"/>
      <c r="Q1651" s="301"/>
      <c r="R1651" s="336"/>
      <c r="S1651" s="301"/>
      <c r="T1651" s="336"/>
    </row>
    <row r="1652" spans="1:20" ht="12" customHeight="1" x14ac:dyDescent="0.3">
      <c r="A1652" s="329" t="s">
        <v>289</v>
      </c>
      <c r="B1652" s="330">
        <v>2</v>
      </c>
      <c r="C1652" s="298">
        <v>46027</v>
      </c>
      <c r="D1652" s="299" t="s">
        <v>478</v>
      </c>
      <c r="E1652" s="331">
        <v>70</v>
      </c>
      <c r="F1652" s="331"/>
      <c r="G1652" s="333">
        <f t="shared" si="32"/>
        <v>28.62000000000009</v>
      </c>
      <c r="H1652" s="334"/>
      <c r="I1652" s="335"/>
      <c r="J1652" s="336"/>
      <c r="K1652" s="301"/>
      <c r="L1652" s="336"/>
      <c r="M1652" s="301"/>
      <c r="N1652" s="336"/>
      <c r="O1652" s="301"/>
      <c r="P1652" s="336"/>
      <c r="Q1652" s="301"/>
      <c r="R1652" s="336"/>
      <c r="S1652" s="301"/>
      <c r="T1652" s="336"/>
    </row>
    <row r="1653" spans="1:20" ht="12" customHeight="1" x14ac:dyDescent="0.3">
      <c r="A1653" s="329" t="s">
        <v>289</v>
      </c>
      <c r="B1653" s="330">
        <v>2</v>
      </c>
      <c r="C1653" s="298">
        <v>46027</v>
      </c>
      <c r="D1653" s="299" t="s">
        <v>358</v>
      </c>
      <c r="E1653" s="331">
        <v>14.05</v>
      </c>
      <c r="F1653" s="331"/>
      <c r="G1653" s="333">
        <f t="shared" si="32"/>
        <v>98.62000000000009</v>
      </c>
      <c r="H1653" s="334"/>
      <c r="I1653" s="335"/>
      <c r="J1653" s="336"/>
      <c r="K1653" s="301"/>
      <c r="L1653" s="336"/>
      <c r="M1653" s="301"/>
      <c r="N1653" s="336"/>
      <c r="O1653" s="301"/>
      <c r="P1653" s="336"/>
      <c r="Q1653" s="301"/>
      <c r="R1653" s="336"/>
      <c r="S1653" s="301"/>
      <c r="T1653" s="336"/>
    </row>
    <row r="1654" spans="1:20" ht="12" customHeight="1" x14ac:dyDescent="0.3">
      <c r="A1654" s="329" t="s">
        <v>294</v>
      </c>
      <c r="B1654" s="330">
        <v>14</v>
      </c>
      <c r="C1654" s="298">
        <v>46027</v>
      </c>
      <c r="D1654" s="299" t="s">
        <v>367</v>
      </c>
      <c r="E1654" s="331">
        <v>68.739999999999995</v>
      </c>
      <c r="F1654" s="331"/>
      <c r="G1654" s="333">
        <f t="shared" si="32"/>
        <v>112.67000000000009</v>
      </c>
      <c r="H1654" s="334"/>
      <c r="I1654" s="335"/>
      <c r="J1654" s="336"/>
      <c r="K1654" s="301"/>
      <c r="L1654" s="336"/>
      <c r="M1654" s="301"/>
      <c r="N1654" s="336"/>
      <c r="O1654" s="301"/>
      <c r="P1654" s="336"/>
      <c r="Q1654" s="301"/>
      <c r="R1654" s="336"/>
      <c r="S1654" s="301"/>
      <c r="T1654" s="336"/>
    </row>
    <row r="1655" spans="1:20" ht="12" customHeight="1" x14ac:dyDescent="0.3">
      <c r="A1655" s="329" t="s">
        <v>289</v>
      </c>
      <c r="B1655" s="330">
        <v>6</v>
      </c>
      <c r="C1655" s="298">
        <v>46027</v>
      </c>
      <c r="D1655" s="299" t="s">
        <v>479</v>
      </c>
      <c r="E1655" s="331">
        <v>120</v>
      </c>
      <c r="F1655" s="331"/>
      <c r="G1655" s="333">
        <f t="shared" si="32"/>
        <v>181.41000000000008</v>
      </c>
      <c r="H1655" s="334"/>
      <c r="I1655" s="335"/>
      <c r="J1655" s="336"/>
      <c r="K1655" s="301"/>
      <c r="L1655" s="336"/>
      <c r="M1655" s="301"/>
      <c r="N1655" s="336"/>
      <c r="O1655" s="301"/>
      <c r="P1655" s="336"/>
      <c r="Q1655" s="301"/>
      <c r="R1655" s="336"/>
      <c r="S1655" s="301"/>
      <c r="T1655" s="336"/>
    </row>
    <row r="1656" spans="1:20" ht="12" customHeight="1" x14ac:dyDescent="0.3">
      <c r="A1656" s="329" t="s">
        <v>294</v>
      </c>
      <c r="B1656" s="330">
        <v>9</v>
      </c>
      <c r="C1656" s="298">
        <v>46027</v>
      </c>
      <c r="D1656" s="299" t="s">
        <v>58</v>
      </c>
      <c r="E1656" s="331">
        <v>1281.53</v>
      </c>
      <c r="F1656" s="331"/>
      <c r="G1656" s="333">
        <f t="shared" si="32"/>
        <v>301.41000000000008</v>
      </c>
      <c r="H1656" s="334"/>
      <c r="I1656" s="335"/>
      <c r="J1656" s="336"/>
      <c r="K1656" s="301"/>
      <c r="L1656" s="336"/>
      <c r="M1656" s="301"/>
      <c r="N1656" s="336"/>
      <c r="O1656" s="301"/>
      <c r="P1656" s="336"/>
      <c r="Q1656" s="301"/>
      <c r="R1656" s="336"/>
      <c r="S1656" s="301"/>
      <c r="T1656" s="336"/>
    </row>
    <row r="1657" spans="1:20" ht="12" customHeight="1" x14ac:dyDescent="0.3">
      <c r="A1657" s="329" t="s">
        <v>289</v>
      </c>
      <c r="B1657" s="330">
        <v>7</v>
      </c>
      <c r="C1657" s="298">
        <v>46026</v>
      </c>
      <c r="D1657" s="299" t="s">
        <v>338</v>
      </c>
      <c r="E1657" s="331">
        <v>18.260000000000002</v>
      </c>
      <c r="F1657" s="331"/>
      <c r="G1657" s="333">
        <f t="shared" si="32"/>
        <v>1582.94</v>
      </c>
      <c r="H1657" s="334"/>
      <c r="I1657" s="335"/>
      <c r="J1657" s="336"/>
      <c r="K1657" s="301"/>
      <c r="L1657" s="336"/>
      <c r="M1657" s="301"/>
      <c r="N1657" s="336"/>
      <c r="O1657" s="301"/>
      <c r="P1657" s="336"/>
      <c r="Q1657" s="301"/>
      <c r="R1657" s="336"/>
      <c r="S1657" s="301"/>
      <c r="T1657" s="336"/>
    </row>
    <row r="1658" spans="1:20" ht="12" customHeight="1" x14ac:dyDescent="0.3">
      <c r="A1658" s="329" t="s">
        <v>287</v>
      </c>
      <c r="B1658" s="330" t="s">
        <v>287</v>
      </c>
      <c r="C1658" s="298">
        <v>46026</v>
      </c>
      <c r="D1658" s="299" t="s">
        <v>300</v>
      </c>
      <c r="E1658" s="331">
        <v>114.91</v>
      </c>
      <c r="F1658" s="331">
        <v>114.91</v>
      </c>
      <c r="G1658" s="333">
        <f t="shared" si="32"/>
        <v>1601.2</v>
      </c>
      <c r="H1658" s="334"/>
      <c r="I1658" s="335"/>
      <c r="J1658" s="336"/>
      <c r="K1658" s="301"/>
      <c r="L1658" s="336"/>
      <c r="M1658" s="301"/>
      <c r="N1658" s="336"/>
      <c r="O1658" s="301"/>
      <c r="P1658" s="336"/>
      <c r="Q1658" s="301"/>
      <c r="R1658" s="336"/>
      <c r="S1658" s="301"/>
      <c r="T1658" s="336"/>
    </row>
    <row r="1659" spans="1:20" ht="12" customHeight="1" x14ac:dyDescent="0.3">
      <c r="A1659" s="329" t="s">
        <v>289</v>
      </c>
      <c r="B1659" s="330">
        <v>5</v>
      </c>
      <c r="C1659" s="298">
        <v>46026</v>
      </c>
      <c r="D1659" s="299" t="s">
        <v>480</v>
      </c>
      <c r="E1659" s="331">
        <v>42.43</v>
      </c>
      <c r="F1659" s="331"/>
      <c r="G1659" s="333">
        <f t="shared" si="32"/>
        <v>1601.2</v>
      </c>
      <c r="H1659" s="334"/>
      <c r="I1659" s="335"/>
      <c r="J1659" s="336"/>
      <c r="K1659" s="301"/>
      <c r="L1659" s="336"/>
      <c r="M1659" s="301"/>
      <c r="N1659" s="336"/>
      <c r="O1659" s="301"/>
      <c r="P1659" s="336"/>
      <c r="Q1659" s="301"/>
      <c r="R1659" s="336"/>
      <c r="S1659" s="301"/>
      <c r="T1659" s="336"/>
    </row>
    <row r="1660" spans="1:20" ht="12" customHeight="1" x14ac:dyDescent="0.3">
      <c r="A1660" s="329" t="s">
        <v>289</v>
      </c>
      <c r="B1660" s="330">
        <v>7</v>
      </c>
      <c r="C1660" s="298">
        <v>46026</v>
      </c>
      <c r="D1660" s="299" t="s">
        <v>300</v>
      </c>
      <c r="E1660" s="331">
        <v>42.59</v>
      </c>
      <c r="F1660" s="331"/>
      <c r="G1660" s="333">
        <f t="shared" si="32"/>
        <v>1643.63</v>
      </c>
      <c r="H1660" s="334"/>
      <c r="I1660" s="335"/>
      <c r="J1660" s="336"/>
      <c r="K1660" s="301"/>
      <c r="L1660" s="336"/>
      <c r="M1660" s="301"/>
      <c r="N1660" s="336"/>
      <c r="O1660" s="301"/>
      <c r="P1660" s="336"/>
      <c r="Q1660" s="301"/>
      <c r="R1660" s="336"/>
      <c r="S1660" s="301"/>
      <c r="T1660" s="336"/>
    </row>
    <row r="1661" spans="1:20" ht="12" customHeight="1" x14ac:dyDescent="0.3">
      <c r="A1661" s="329" t="s">
        <v>289</v>
      </c>
      <c r="B1661" s="330">
        <v>3</v>
      </c>
      <c r="C1661" s="298">
        <v>46025</v>
      </c>
      <c r="D1661" s="299" t="s">
        <v>348</v>
      </c>
      <c r="E1661" s="331">
        <v>14.57</v>
      </c>
      <c r="F1661" s="331"/>
      <c r="G1661" s="333">
        <f t="shared" si="32"/>
        <v>1686.22</v>
      </c>
      <c r="H1661" s="334"/>
      <c r="I1661" s="335"/>
      <c r="J1661" s="336"/>
      <c r="K1661" s="301"/>
      <c r="L1661" s="336"/>
      <c r="M1661" s="301"/>
      <c r="N1661" s="336"/>
      <c r="O1661" s="301"/>
      <c r="P1661" s="336"/>
      <c r="Q1661" s="301"/>
      <c r="R1661" s="336"/>
      <c r="S1661" s="301"/>
      <c r="T1661" s="336"/>
    </row>
    <row r="1662" spans="1:20" ht="12" customHeight="1" x14ac:dyDescent="0.3">
      <c r="A1662" s="329" t="s">
        <v>289</v>
      </c>
      <c r="B1662" s="330">
        <v>2</v>
      </c>
      <c r="C1662" s="298">
        <v>46025</v>
      </c>
      <c r="D1662" s="299" t="s">
        <v>481</v>
      </c>
      <c r="E1662" s="331">
        <v>41.05</v>
      </c>
      <c r="F1662" s="331"/>
      <c r="G1662" s="333">
        <f t="shared" si="32"/>
        <v>1700.79</v>
      </c>
      <c r="H1662" s="334"/>
      <c r="I1662" s="335"/>
      <c r="J1662" s="336"/>
      <c r="K1662" s="301"/>
      <c r="L1662" s="336"/>
      <c r="M1662" s="301"/>
      <c r="N1662" s="336"/>
      <c r="O1662" s="301"/>
      <c r="P1662" s="336"/>
      <c r="Q1662" s="301"/>
      <c r="R1662" s="336"/>
      <c r="S1662" s="301"/>
      <c r="T1662" s="336"/>
    </row>
    <row r="1663" spans="1:20" ht="12" customHeight="1" x14ac:dyDescent="0.3">
      <c r="A1663" s="329" t="s">
        <v>289</v>
      </c>
      <c r="B1663" s="330">
        <v>4</v>
      </c>
      <c r="C1663" s="298">
        <v>46025</v>
      </c>
      <c r="D1663" s="299" t="s">
        <v>310</v>
      </c>
      <c r="E1663" s="331">
        <v>26.88</v>
      </c>
      <c r="F1663" s="331"/>
      <c r="G1663" s="333">
        <f t="shared" si="32"/>
        <v>1741.84</v>
      </c>
      <c r="H1663" s="334"/>
      <c r="I1663" s="335"/>
      <c r="J1663" s="336"/>
      <c r="K1663" s="301"/>
      <c r="L1663" s="336"/>
      <c r="M1663" s="301"/>
      <c r="N1663" s="336"/>
      <c r="O1663" s="301"/>
      <c r="P1663" s="336"/>
      <c r="Q1663" s="301"/>
      <c r="R1663" s="336"/>
      <c r="S1663" s="301"/>
      <c r="T1663" s="336"/>
    </row>
    <row r="1664" spans="1:20" ht="12" customHeight="1" x14ac:dyDescent="0.3">
      <c r="A1664" s="329" t="s">
        <v>289</v>
      </c>
      <c r="B1664" s="330">
        <v>2</v>
      </c>
      <c r="C1664" s="298">
        <v>46025</v>
      </c>
      <c r="D1664" s="299" t="s">
        <v>308</v>
      </c>
      <c r="E1664" s="331">
        <v>130.08000000000001</v>
      </c>
      <c r="F1664" s="331"/>
      <c r="G1664" s="333">
        <f t="shared" si="32"/>
        <v>1768.72</v>
      </c>
      <c r="H1664" s="334"/>
      <c r="I1664" s="335"/>
      <c r="J1664" s="336"/>
      <c r="K1664" s="301"/>
      <c r="L1664" s="336"/>
      <c r="M1664" s="301"/>
      <c r="N1664" s="336"/>
      <c r="O1664" s="301"/>
      <c r="P1664" s="336"/>
      <c r="Q1664" s="301"/>
      <c r="R1664" s="336"/>
      <c r="S1664" s="301"/>
      <c r="T1664" s="336"/>
    </row>
    <row r="1665" spans="1:20" ht="12" customHeight="1" x14ac:dyDescent="0.3">
      <c r="A1665" s="329" t="s">
        <v>289</v>
      </c>
      <c r="B1665" s="330">
        <v>7</v>
      </c>
      <c r="C1665" s="298">
        <v>46025</v>
      </c>
      <c r="D1665" s="299" t="s">
        <v>482</v>
      </c>
      <c r="E1665" s="331">
        <v>222.49</v>
      </c>
      <c r="F1665" s="331"/>
      <c r="G1665" s="333">
        <f t="shared" si="32"/>
        <v>1898.8</v>
      </c>
      <c r="H1665" s="334"/>
      <c r="I1665" s="335"/>
      <c r="J1665" s="336"/>
      <c r="K1665" s="301"/>
      <c r="L1665" s="336"/>
      <c r="M1665" s="301"/>
      <c r="N1665" s="336"/>
      <c r="O1665" s="301"/>
      <c r="P1665" s="336"/>
      <c r="Q1665" s="301"/>
      <c r="R1665" s="336"/>
      <c r="S1665" s="301"/>
      <c r="T1665" s="336"/>
    </row>
    <row r="1666" spans="1:20" ht="12" customHeight="1" x14ac:dyDescent="0.3">
      <c r="A1666" s="329" t="s">
        <v>289</v>
      </c>
      <c r="B1666" s="330">
        <v>7</v>
      </c>
      <c r="C1666" s="298">
        <v>46025</v>
      </c>
      <c r="D1666" s="299" t="s">
        <v>482</v>
      </c>
      <c r="E1666" s="331">
        <v>99.18</v>
      </c>
      <c r="F1666" s="331"/>
      <c r="G1666" s="333">
        <f t="shared" si="32"/>
        <v>2121.29</v>
      </c>
      <c r="H1666" s="334"/>
      <c r="I1666" s="335"/>
      <c r="J1666" s="336"/>
      <c r="K1666" s="301"/>
      <c r="L1666" s="336"/>
      <c r="M1666" s="301"/>
      <c r="N1666" s="336"/>
      <c r="O1666" s="301"/>
      <c r="P1666" s="336"/>
      <c r="Q1666" s="301"/>
      <c r="R1666" s="336"/>
      <c r="S1666" s="301"/>
      <c r="T1666" s="336"/>
    </row>
    <row r="1667" spans="1:20" ht="12" customHeight="1" x14ac:dyDescent="0.3">
      <c r="A1667" s="329" t="s">
        <v>289</v>
      </c>
      <c r="B1667" s="330">
        <v>5</v>
      </c>
      <c r="C1667" s="298">
        <v>46024</v>
      </c>
      <c r="D1667" s="299" t="s">
        <v>483</v>
      </c>
      <c r="E1667" s="331">
        <v>35</v>
      </c>
      <c r="F1667" s="331"/>
      <c r="G1667" s="333">
        <f t="shared" si="32"/>
        <v>2220.4699999999998</v>
      </c>
      <c r="H1667" s="334"/>
      <c r="I1667" s="335"/>
      <c r="J1667" s="336"/>
      <c r="K1667" s="301"/>
      <c r="L1667" s="336"/>
      <c r="M1667" s="301"/>
      <c r="N1667" s="336"/>
      <c r="O1667" s="301"/>
      <c r="P1667" s="336"/>
      <c r="Q1667" s="301"/>
      <c r="R1667" s="336"/>
      <c r="S1667" s="301"/>
      <c r="T1667" s="336"/>
    </row>
    <row r="1668" spans="1:20" ht="12" customHeight="1" x14ac:dyDescent="0.3">
      <c r="A1668" s="329" t="s">
        <v>289</v>
      </c>
      <c r="B1668" s="330">
        <v>3</v>
      </c>
      <c r="C1668" s="298">
        <v>46024</v>
      </c>
      <c r="D1668" s="299" t="s">
        <v>296</v>
      </c>
      <c r="E1668" s="331">
        <v>15.11</v>
      </c>
      <c r="F1668" s="331"/>
      <c r="G1668" s="333">
        <f t="shared" si="32"/>
        <v>2255.4699999999998</v>
      </c>
      <c r="H1668" s="334"/>
      <c r="I1668" s="335"/>
      <c r="J1668" s="336"/>
      <c r="K1668" s="301"/>
      <c r="L1668" s="336"/>
      <c r="M1668" s="301"/>
      <c r="N1668" s="336"/>
      <c r="O1668" s="301"/>
      <c r="P1668" s="336"/>
      <c r="Q1668" s="301"/>
      <c r="R1668" s="336"/>
      <c r="S1668" s="301"/>
      <c r="T1668" s="336"/>
    </row>
    <row r="1669" spans="1:20" ht="12" customHeight="1" x14ac:dyDescent="0.3">
      <c r="A1669" s="329" t="s">
        <v>289</v>
      </c>
      <c r="B1669" s="330">
        <v>5</v>
      </c>
      <c r="C1669" s="298">
        <v>46024</v>
      </c>
      <c r="D1669" s="299" t="s">
        <v>484</v>
      </c>
      <c r="E1669" s="331">
        <v>29.67</v>
      </c>
      <c r="F1669" s="331"/>
      <c r="G1669" s="333">
        <f t="shared" si="32"/>
        <v>2270.58</v>
      </c>
      <c r="H1669" s="334"/>
      <c r="I1669" s="335"/>
      <c r="J1669" s="336"/>
      <c r="K1669" s="301"/>
      <c r="L1669" s="336"/>
      <c r="M1669" s="301"/>
      <c r="N1669" s="336"/>
      <c r="O1669" s="301"/>
      <c r="P1669" s="336"/>
      <c r="Q1669" s="301"/>
      <c r="R1669" s="336"/>
      <c r="S1669" s="301"/>
      <c r="T1669" s="336"/>
    </row>
    <row r="1670" spans="1:20" ht="12" customHeight="1" x14ac:dyDescent="0.3">
      <c r="A1670" s="329" t="s">
        <v>287</v>
      </c>
      <c r="B1670" s="330" t="s">
        <v>287</v>
      </c>
      <c r="C1670" s="298">
        <v>46024</v>
      </c>
      <c r="D1670" s="299" t="s">
        <v>397</v>
      </c>
      <c r="E1670" s="331">
        <v>70.56</v>
      </c>
      <c r="F1670" s="331">
        <v>70.56</v>
      </c>
      <c r="G1670" s="333">
        <f t="shared" si="32"/>
        <v>2300.25</v>
      </c>
      <c r="H1670" s="334"/>
      <c r="I1670" s="335"/>
      <c r="J1670" s="336"/>
      <c r="K1670" s="301"/>
      <c r="L1670" s="336"/>
      <c r="M1670" s="301"/>
      <c r="N1670" s="336"/>
      <c r="O1670" s="301"/>
      <c r="P1670" s="336"/>
      <c r="Q1670" s="301"/>
      <c r="R1670" s="336"/>
      <c r="S1670" s="301"/>
      <c r="T1670" s="336"/>
    </row>
    <row r="1671" spans="1:20" ht="12" customHeight="1" x14ac:dyDescent="0.3">
      <c r="A1671" s="329" t="s">
        <v>287</v>
      </c>
      <c r="B1671" s="330" t="s">
        <v>287</v>
      </c>
      <c r="C1671" s="298">
        <v>46024</v>
      </c>
      <c r="D1671" s="299" t="s">
        <v>485</v>
      </c>
      <c r="E1671" s="331">
        <v>113.94</v>
      </c>
      <c r="F1671" s="331">
        <v>113.94</v>
      </c>
      <c r="G1671" s="333">
        <f t="shared" si="32"/>
        <v>2300.25</v>
      </c>
      <c r="H1671" s="334"/>
      <c r="I1671" s="335"/>
      <c r="J1671" s="336"/>
      <c r="K1671" s="301"/>
      <c r="L1671" s="336"/>
      <c r="M1671" s="301"/>
      <c r="N1671" s="336"/>
      <c r="O1671" s="301"/>
      <c r="P1671" s="336"/>
      <c r="Q1671" s="301"/>
      <c r="R1671" s="336"/>
      <c r="S1671" s="301"/>
      <c r="T1671" s="336"/>
    </row>
    <row r="1672" spans="1:20" ht="12" customHeight="1" x14ac:dyDescent="0.3">
      <c r="A1672" s="329" t="s">
        <v>289</v>
      </c>
      <c r="B1672" s="330">
        <v>2</v>
      </c>
      <c r="C1672" s="298">
        <v>46024</v>
      </c>
      <c r="D1672" s="299" t="s">
        <v>371</v>
      </c>
      <c r="E1672" s="331">
        <v>11.9</v>
      </c>
      <c r="F1672" s="331"/>
      <c r="G1672" s="333">
        <f t="shared" si="32"/>
        <v>2300.25</v>
      </c>
      <c r="H1672" s="334"/>
      <c r="I1672" s="335"/>
      <c r="J1672" s="336"/>
      <c r="K1672" s="301"/>
      <c r="L1672" s="336"/>
      <c r="M1672" s="301"/>
      <c r="N1672" s="336"/>
      <c r="O1672" s="301"/>
      <c r="P1672" s="336"/>
      <c r="Q1672" s="301"/>
      <c r="R1672" s="336"/>
      <c r="S1672" s="301"/>
      <c r="T1672" s="336"/>
    </row>
    <row r="1673" spans="1:20" ht="12" customHeight="1" x14ac:dyDescent="0.3">
      <c r="A1673" s="329" t="s">
        <v>289</v>
      </c>
      <c r="B1673" s="330">
        <v>2</v>
      </c>
      <c r="C1673" s="298">
        <v>46024</v>
      </c>
      <c r="D1673" s="299" t="s">
        <v>408</v>
      </c>
      <c r="E1673" s="331">
        <v>23.9</v>
      </c>
      <c r="F1673" s="331"/>
      <c r="G1673" s="333">
        <f t="shared" si="32"/>
        <v>2312.15</v>
      </c>
      <c r="H1673" s="334"/>
      <c r="I1673" s="335"/>
      <c r="J1673" s="336"/>
      <c r="K1673" s="301"/>
      <c r="L1673" s="336"/>
      <c r="M1673" s="301"/>
      <c r="N1673" s="336"/>
      <c r="O1673" s="301"/>
      <c r="P1673" s="336"/>
      <c r="Q1673" s="301"/>
      <c r="R1673" s="336"/>
      <c r="S1673" s="301"/>
      <c r="T1673" s="336"/>
    </row>
    <row r="1674" spans="1:20" ht="12" customHeight="1" x14ac:dyDescent="0.3">
      <c r="A1674" s="329" t="s">
        <v>289</v>
      </c>
      <c r="B1674" s="330">
        <v>5</v>
      </c>
      <c r="C1674" s="298">
        <v>46024</v>
      </c>
      <c r="D1674" s="299" t="s">
        <v>486</v>
      </c>
      <c r="E1674" s="331">
        <v>160</v>
      </c>
      <c r="F1674" s="331"/>
      <c r="G1674" s="333">
        <f t="shared" si="32"/>
        <v>2336.0500000000002</v>
      </c>
      <c r="H1674" s="334"/>
      <c r="I1674" s="335"/>
      <c r="J1674" s="336"/>
      <c r="K1674" s="301"/>
      <c r="L1674" s="336"/>
      <c r="M1674" s="301"/>
      <c r="N1674" s="336"/>
      <c r="O1674" s="301"/>
      <c r="P1674" s="336"/>
      <c r="Q1674" s="301"/>
      <c r="R1674" s="336"/>
      <c r="S1674" s="301"/>
      <c r="T1674" s="336"/>
    </row>
    <row r="1675" spans="1:20" ht="12" customHeight="1" x14ac:dyDescent="0.3">
      <c r="A1675" s="329" t="s">
        <v>284</v>
      </c>
      <c r="B1675" s="330">
        <v>36</v>
      </c>
      <c r="C1675" s="298">
        <v>46024</v>
      </c>
      <c r="D1675" s="299" t="s">
        <v>374</v>
      </c>
      <c r="E1675" s="331">
        <v>50</v>
      </c>
      <c r="F1675" s="331"/>
      <c r="G1675" s="333">
        <f t="shared" si="32"/>
        <v>2496.0500000000002</v>
      </c>
      <c r="H1675" s="334"/>
      <c r="I1675" s="335"/>
      <c r="J1675" s="336"/>
      <c r="K1675" s="301"/>
      <c r="L1675" s="336"/>
      <c r="M1675" s="301"/>
      <c r="N1675" s="336"/>
      <c r="O1675" s="301"/>
      <c r="P1675" s="336"/>
      <c r="Q1675" s="301"/>
      <c r="R1675" s="336"/>
      <c r="S1675" s="301"/>
      <c r="T1675" s="336"/>
    </row>
    <row r="1676" spans="1:20" ht="12" customHeight="1" x14ac:dyDescent="0.3">
      <c r="A1676" s="329" t="s">
        <v>289</v>
      </c>
      <c r="B1676" s="330">
        <v>6</v>
      </c>
      <c r="C1676" s="298">
        <v>46023</v>
      </c>
      <c r="D1676" s="299" t="s">
        <v>312</v>
      </c>
      <c r="E1676" s="331">
        <v>8</v>
      </c>
      <c r="F1676" s="331"/>
      <c r="G1676" s="333">
        <f t="shared" si="32"/>
        <v>2546.0500000000002</v>
      </c>
      <c r="H1676" s="334"/>
      <c r="I1676" s="335"/>
      <c r="J1676" s="336"/>
      <c r="K1676" s="301"/>
      <c r="L1676" s="336"/>
      <c r="M1676" s="301"/>
      <c r="N1676" s="336"/>
      <c r="O1676" s="301"/>
      <c r="P1676" s="336"/>
      <c r="Q1676" s="301"/>
      <c r="R1676" s="336"/>
      <c r="S1676" s="301"/>
      <c r="T1676" s="336"/>
    </row>
    <row r="1677" spans="1:20" ht="12" customHeight="1" x14ac:dyDescent="0.3">
      <c r="A1677" s="329" t="s">
        <v>289</v>
      </c>
      <c r="B1677" s="330">
        <v>2</v>
      </c>
      <c r="C1677" s="298">
        <v>46023</v>
      </c>
      <c r="D1677" s="299" t="s">
        <v>371</v>
      </c>
      <c r="E1677" s="331">
        <v>13.06</v>
      </c>
      <c r="F1677" s="331"/>
      <c r="G1677" s="333">
        <f t="shared" si="32"/>
        <v>2554.0500000000002</v>
      </c>
      <c r="H1677" s="334"/>
      <c r="I1677" s="335"/>
      <c r="J1677" s="336"/>
      <c r="K1677" s="301"/>
      <c r="L1677" s="336"/>
      <c r="M1677" s="301"/>
      <c r="N1677" s="336"/>
      <c r="O1677" s="301"/>
      <c r="P1677" s="336"/>
      <c r="Q1677" s="301"/>
      <c r="R1677" s="336"/>
      <c r="S1677" s="301"/>
      <c r="T1677" s="336"/>
    </row>
    <row r="1678" spans="1:20" ht="12" customHeight="1" x14ac:dyDescent="0.3">
      <c r="A1678" s="329" t="s">
        <v>294</v>
      </c>
      <c r="B1678" s="330">
        <v>22</v>
      </c>
      <c r="C1678" s="298">
        <v>46023</v>
      </c>
      <c r="D1678" s="299" t="s">
        <v>375</v>
      </c>
      <c r="E1678" s="331">
        <v>6.37</v>
      </c>
      <c r="F1678" s="331"/>
      <c r="G1678" s="333">
        <f t="shared" si="32"/>
        <v>2567.11</v>
      </c>
      <c r="H1678" s="334"/>
      <c r="I1678" s="335"/>
      <c r="J1678" s="336"/>
      <c r="K1678" s="301"/>
      <c r="L1678" s="336"/>
      <c r="M1678" s="301"/>
      <c r="N1678" s="336"/>
      <c r="O1678" s="301"/>
      <c r="P1678" s="336"/>
      <c r="Q1678" s="301"/>
      <c r="R1678" s="336"/>
      <c r="S1678" s="301"/>
      <c r="T1678" s="336"/>
    </row>
    <row r="1679" spans="1:20" ht="12" customHeight="1" x14ac:dyDescent="0.3">
      <c r="A1679" s="329" t="s">
        <v>289</v>
      </c>
      <c r="B1679" s="330">
        <v>2</v>
      </c>
      <c r="C1679" s="298">
        <v>46023</v>
      </c>
      <c r="D1679" s="299" t="s">
        <v>358</v>
      </c>
      <c r="E1679" s="331">
        <v>10.27</v>
      </c>
      <c r="F1679" s="331"/>
      <c r="G1679" s="333">
        <f t="shared" si="32"/>
        <v>2573.48</v>
      </c>
      <c r="H1679" s="334"/>
      <c r="I1679" s="335"/>
      <c r="J1679" s="336"/>
      <c r="K1679" s="301"/>
      <c r="L1679" s="336"/>
      <c r="M1679" s="301"/>
      <c r="N1679" s="336"/>
      <c r="O1679" s="301"/>
      <c r="P1679" s="336"/>
      <c r="Q1679" s="301"/>
      <c r="R1679" s="336"/>
      <c r="S1679" s="301"/>
      <c r="T1679" s="336"/>
    </row>
    <row r="1680" spans="1:20" ht="12" customHeight="1" x14ac:dyDescent="0.3">
      <c r="A1680" s="329" t="s">
        <v>289</v>
      </c>
      <c r="B1680" s="330">
        <v>6</v>
      </c>
      <c r="C1680" s="298">
        <v>46023</v>
      </c>
      <c r="D1680" s="299" t="s">
        <v>487</v>
      </c>
      <c r="E1680" s="331">
        <v>176.57</v>
      </c>
      <c r="F1680" s="331"/>
      <c r="G1680" s="333">
        <f t="shared" si="32"/>
        <v>2583.75</v>
      </c>
      <c r="H1680" s="334"/>
      <c r="I1680" s="335"/>
      <c r="J1680" s="336"/>
      <c r="K1680" s="301"/>
      <c r="L1680" s="336"/>
      <c r="M1680" s="301"/>
      <c r="N1680" s="336"/>
      <c r="O1680" s="301"/>
      <c r="P1680" s="336"/>
      <c r="Q1680" s="301"/>
      <c r="R1680" s="336"/>
      <c r="S1680" s="301"/>
      <c r="T1680" s="336"/>
    </row>
    <row r="1681" spans="1:20" ht="12" customHeight="1" x14ac:dyDescent="0.3">
      <c r="A1681" s="329" t="s">
        <v>287</v>
      </c>
      <c r="B1681" s="330" t="s">
        <v>287</v>
      </c>
      <c r="C1681" s="298">
        <v>46023</v>
      </c>
      <c r="D1681" s="299" t="s">
        <v>300</v>
      </c>
      <c r="E1681" s="331">
        <v>383.39</v>
      </c>
      <c r="F1681" s="331">
        <v>383.39</v>
      </c>
      <c r="G1681" s="333">
        <f t="shared" si="32"/>
        <v>2760.32</v>
      </c>
      <c r="H1681" s="334"/>
      <c r="I1681" s="335"/>
      <c r="J1681" s="336"/>
      <c r="K1681" s="301"/>
      <c r="L1681" s="336"/>
      <c r="M1681" s="301"/>
      <c r="N1681" s="336"/>
      <c r="O1681" s="301"/>
      <c r="P1681" s="336"/>
      <c r="Q1681" s="301"/>
      <c r="R1681" s="336"/>
      <c r="S1681" s="301"/>
      <c r="T1681" s="336"/>
    </row>
    <row r="1682" spans="1:20" ht="12" customHeight="1" x14ac:dyDescent="0.3">
      <c r="A1682" s="329" t="s">
        <v>287</v>
      </c>
      <c r="B1682" s="330" t="s">
        <v>287</v>
      </c>
      <c r="C1682" s="298">
        <v>46023</v>
      </c>
      <c r="D1682" s="299" t="s">
        <v>300</v>
      </c>
      <c r="E1682" s="331">
        <v>53.24</v>
      </c>
      <c r="F1682" s="331">
        <v>53.24</v>
      </c>
      <c r="G1682" s="333">
        <f t="shared" si="32"/>
        <v>2760.32</v>
      </c>
      <c r="H1682" s="334"/>
      <c r="I1682" s="335"/>
      <c r="J1682" s="336"/>
      <c r="K1682" s="301"/>
      <c r="L1682" s="336"/>
      <c r="M1682" s="301"/>
      <c r="N1682" s="336"/>
      <c r="O1682" s="301"/>
      <c r="P1682" s="336"/>
      <c r="Q1682" s="301"/>
      <c r="R1682" s="336"/>
      <c r="S1682" s="301"/>
      <c r="T1682" s="336"/>
    </row>
    <row r="1683" spans="1:20" ht="12" customHeight="1" x14ac:dyDescent="0.3">
      <c r="A1683" s="329" t="s">
        <v>335</v>
      </c>
      <c r="B1683" s="330" t="s">
        <v>335</v>
      </c>
      <c r="C1683" s="298">
        <v>46023</v>
      </c>
      <c r="D1683" s="337" t="s">
        <v>460</v>
      </c>
      <c r="E1683" s="331">
        <v>239.68</v>
      </c>
      <c r="F1683" s="331"/>
      <c r="G1683" s="333">
        <f t="shared" si="32"/>
        <v>2760.32</v>
      </c>
      <c r="H1683" s="334"/>
      <c r="I1683" s="335"/>
      <c r="J1683" s="336"/>
      <c r="K1683" s="301"/>
      <c r="L1683" s="336"/>
      <c r="M1683" s="301"/>
      <c r="N1683" s="336"/>
      <c r="O1683" s="301"/>
      <c r="P1683" s="336"/>
      <c r="Q1683" s="301"/>
      <c r="R1683" s="336"/>
      <c r="S1683" s="301"/>
      <c r="T1683" s="336"/>
    </row>
    <row r="1684" spans="1:20" ht="12" customHeight="1" x14ac:dyDescent="0.3">
      <c r="A1684" s="329" t="s">
        <v>488</v>
      </c>
      <c r="B1684" s="330" t="s">
        <v>488</v>
      </c>
      <c r="C1684" s="298">
        <v>45658</v>
      </c>
      <c r="D1684" s="298" t="s">
        <v>489</v>
      </c>
      <c r="E1684" s="332"/>
      <c r="F1684" s="332"/>
      <c r="G1684" s="333">
        <v>3000</v>
      </c>
      <c r="H1684" s="334"/>
      <c r="I1684" s="335"/>
      <c r="J1684" s="336"/>
      <c r="K1684" s="301"/>
      <c r="L1684" s="336"/>
      <c r="M1684" s="301"/>
      <c r="N1684" s="336"/>
      <c r="O1684" s="301"/>
      <c r="P1684" s="336"/>
      <c r="Q1684" s="301"/>
      <c r="R1684" s="336"/>
      <c r="S1684" s="301"/>
      <c r="T1684" s="336"/>
    </row>
    <row r="1685" spans="1:20" ht="15.75" customHeight="1" x14ac:dyDescent="0.3"/>
    <row r="1686" spans="1:20" ht="15.75" customHeight="1" x14ac:dyDescent="0.3"/>
    <row r="1687" spans="1:20" ht="15.75" customHeight="1" x14ac:dyDescent="0.3"/>
    <row r="1688" spans="1:20" ht="15.75" customHeight="1" x14ac:dyDescent="0.3"/>
    <row r="1689" spans="1:20" ht="15.75" customHeight="1" x14ac:dyDescent="0.3"/>
    <row r="1690" spans="1:20" ht="15.75" customHeight="1" x14ac:dyDescent="0.3"/>
    <row r="1691" spans="1:20" ht="15.75" customHeight="1" x14ac:dyDescent="0.3"/>
    <row r="1692" spans="1:20" ht="15.75" customHeight="1" x14ac:dyDescent="0.3"/>
    <row r="1693" spans="1:20" ht="15.75" customHeight="1" x14ac:dyDescent="0.3"/>
    <row r="1694" spans="1:20" ht="15.75" customHeight="1" x14ac:dyDescent="0.3"/>
    <row r="1695" spans="1:20" ht="15.75" customHeight="1" x14ac:dyDescent="0.3"/>
    <row r="1696" spans="1:20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ht="15.75" customHeight="1" x14ac:dyDescent="0.3"/>
    <row r="3234" ht="15.75" customHeight="1" x14ac:dyDescent="0.3"/>
    <row r="3235" ht="15.75" customHeight="1" x14ac:dyDescent="0.3"/>
    <row r="3236" ht="15.75" customHeight="1" x14ac:dyDescent="0.3"/>
    <row r="3237" ht="15.75" customHeight="1" x14ac:dyDescent="0.3"/>
    <row r="3238" ht="15.75" customHeight="1" x14ac:dyDescent="0.3"/>
    <row r="3239" ht="15.75" customHeight="1" x14ac:dyDescent="0.3"/>
    <row r="3240" ht="15.75" customHeight="1" x14ac:dyDescent="0.3"/>
    <row r="3241" ht="15.75" customHeight="1" x14ac:dyDescent="0.3"/>
    <row r="3242" ht="15.75" customHeight="1" x14ac:dyDescent="0.3"/>
    <row r="3243" ht="15.75" customHeight="1" x14ac:dyDescent="0.3"/>
    <row r="3244" ht="15.75" customHeight="1" x14ac:dyDescent="0.3"/>
    <row r="3245" ht="15.75" customHeight="1" x14ac:dyDescent="0.3"/>
    <row r="3246" ht="15.75" customHeight="1" x14ac:dyDescent="0.3"/>
    <row r="3247" ht="15.75" customHeight="1" x14ac:dyDescent="0.3"/>
    <row r="3248" ht="15.75" customHeight="1" x14ac:dyDescent="0.3"/>
    <row r="3249" ht="15.75" customHeight="1" x14ac:dyDescent="0.3"/>
    <row r="3250" ht="15.75" customHeight="1" x14ac:dyDescent="0.3"/>
    <row r="3251" ht="15.75" customHeight="1" x14ac:dyDescent="0.3"/>
    <row r="3252" ht="15.75" customHeight="1" x14ac:dyDescent="0.3"/>
    <row r="3253" ht="15.75" customHeight="1" x14ac:dyDescent="0.3"/>
    <row r="3254" ht="15.75" customHeight="1" x14ac:dyDescent="0.3"/>
    <row r="3255" ht="15.75" customHeight="1" x14ac:dyDescent="0.3"/>
    <row r="3256" ht="15.75" customHeight="1" x14ac:dyDescent="0.3"/>
    <row r="3257" ht="15.75" customHeight="1" x14ac:dyDescent="0.3"/>
    <row r="3258" ht="15.75" customHeight="1" x14ac:dyDescent="0.3"/>
    <row r="3259" ht="15.75" customHeight="1" x14ac:dyDescent="0.3"/>
    <row r="3260" ht="15.75" customHeight="1" x14ac:dyDescent="0.3"/>
    <row r="3261" ht="15.75" customHeight="1" x14ac:dyDescent="0.3"/>
    <row r="3262" ht="15.75" customHeight="1" x14ac:dyDescent="0.3"/>
    <row r="3263" ht="15.75" customHeight="1" x14ac:dyDescent="0.3"/>
    <row r="3264" ht="15.75" customHeight="1" x14ac:dyDescent="0.3"/>
    <row r="3265" ht="15.75" customHeight="1" x14ac:dyDescent="0.3"/>
    <row r="3266" ht="15.75" customHeight="1" x14ac:dyDescent="0.3"/>
    <row r="3267" ht="15.75" customHeight="1" x14ac:dyDescent="0.3"/>
    <row r="3268" ht="15.75" customHeight="1" x14ac:dyDescent="0.3"/>
    <row r="3269" ht="15.75" customHeight="1" x14ac:dyDescent="0.3"/>
    <row r="3270" ht="15.75" customHeight="1" x14ac:dyDescent="0.3"/>
    <row r="3271" ht="15.75" customHeight="1" x14ac:dyDescent="0.3"/>
    <row r="3272" ht="15.75" customHeight="1" x14ac:dyDescent="0.3"/>
    <row r="3273" ht="15.75" customHeight="1" x14ac:dyDescent="0.3"/>
    <row r="3274" ht="15.75" customHeight="1" x14ac:dyDescent="0.3"/>
    <row r="3275" ht="15.75" customHeight="1" x14ac:dyDescent="0.3"/>
    <row r="3276" ht="15.75" customHeight="1" x14ac:dyDescent="0.3"/>
    <row r="3277" ht="15.75" customHeight="1" x14ac:dyDescent="0.3"/>
    <row r="3278" ht="15.75" customHeight="1" x14ac:dyDescent="0.3"/>
    <row r="3279" ht="15.75" customHeight="1" x14ac:dyDescent="0.3"/>
    <row r="3280" ht="15.75" customHeight="1" x14ac:dyDescent="0.3"/>
    <row r="3281" ht="15.75" customHeight="1" x14ac:dyDescent="0.3"/>
    <row r="3282" ht="15.75" customHeight="1" x14ac:dyDescent="0.3"/>
    <row r="3283" ht="15.75" customHeight="1" x14ac:dyDescent="0.3"/>
    <row r="3284" ht="15.75" customHeight="1" x14ac:dyDescent="0.3"/>
    <row r="3285" ht="15.75" customHeight="1" x14ac:dyDescent="0.3"/>
    <row r="3286" ht="15.75" customHeight="1" x14ac:dyDescent="0.3"/>
    <row r="3287" ht="15.75" customHeight="1" x14ac:dyDescent="0.3"/>
    <row r="3288" ht="15.75" customHeight="1" x14ac:dyDescent="0.3"/>
    <row r="3289" ht="15.75" customHeight="1" x14ac:dyDescent="0.3"/>
    <row r="3290" ht="15.75" customHeight="1" x14ac:dyDescent="0.3"/>
    <row r="3291" ht="15.75" customHeight="1" x14ac:dyDescent="0.3"/>
    <row r="3292" ht="15.75" customHeight="1" x14ac:dyDescent="0.3"/>
    <row r="3293" ht="15.75" customHeight="1" x14ac:dyDescent="0.3"/>
    <row r="3294" ht="15.75" customHeight="1" x14ac:dyDescent="0.3"/>
    <row r="3295" ht="15.75" customHeight="1" x14ac:dyDescent="0.3"/>
    <row r="3296" ht="15.75" customHeight="1" x14ac:dyDescent="0.3"/>
    <row r="3297" ht="15.75" customHeight="1" x14ac:dyDescent="0.3"/>
    <row r="3298" ht="15.75" customHeight="1" x14ac:dyDescent="0.3"/>
    <row r="3299" ht="15.75" customHeight="1" x14ac:dyDescent="0.3"/>
    <row r="3300" ht="15.75" customHeight="1" x14ac:dyDescent="0.3"/>
    <row r="3301" ht="15.75" customHeight="1" x14ac:dyDescent="0.3"/>
    <row r="3302" ht="15.75" customHeight="1" x14ac:dyDescent="0.3"/>
    <row r="3303" ht="15.75" customHeight="1" x14ac:dyDescent="0.3"/>
    <row r="3304" ht="15.75" customHeight="1" x14ac:dyDescent="0.3"/>
    <row r="3305" ht="15.75" customHeight="1" x14ac:dyDescent="0.3"/>
    <row r="3306" ht="15.75" customHeight="1" x14ac:dyDescent="0.3"/>
    <row r="3307" ht="15.75" customHeight="1" x14ac:dyDescent="0.3"/>
    <row r="3308" ht="15.75" customHeight="1" x14ac:dyDescent="0.3"/>
    <row r="3309" ht="15.75" customHeight="1" x14ac:dyDescent="0.3"/>
    <row r="3310" ht="15.75" customHeight="1" x14ac:dyDescent="0.3"/>
    <row r="3311" ht="15.75" customHeight="1" x14ac:dyDescent="0.3"/>
    <row r="3312" ht="15.75" customHeight="1" x14ac:dyDescent="0.3"/>
    <row r="3313" ht="15.75" customHeight="1" x14ac:dyDescent="0.3"/>
    <row r="3314" ht="15.75" customHeight="1" x14ac:dyDescent="0.3"/>
    <row r="3315" ht="15.75" customHeight="1" x14ac:dyDescent="0.3"/>
    <row r="3316" ht="15.75" customHeight="1" x14ac:dyDescent="0.3"/>
    <row r="3317" ht="15.75" customHeight="1" x14ac:dyDescent="0.3"/>
    <row r="3318" ht="15.75" customHeight="1" x14ac:dyDescent="0.3"/>
    <row r="3319" ht="15.75" customHeight="1" x14ac:dyDescent="0.3"/>
    <row r="3320" ht="15.75" customHeight="1" x14ac:dyDescent="0.3"/>
    <row r="3321" ht="15.75" customHeight="1" x14ac:dyDescent="0.3"/>
    <row r="3322" ht="15.75" customHeight="1" x14ac:dyDescent="0.3"/>
    <row r="3323" ht="15.75" customHeight="1" x14ac:dyDescent="0.3"/>
    <row r="3324" ht="15.75" customHeight="1" x14ac:dyDescent="0.3"/>
    <row r="3325" ht="15.75" customHeight="1" x14ac:dyDescent="0.3"/>
    <row r="3326" ht="15.75" customHeight="1" x14ac:dyDescent="0.3"/>
    <row r="3327" ht="15.75" customHeight="1" x14ac:dyDescent="0.3"/>
    <row r="3328" ht="15.75" customHeight="1" x14ac:dyDescent="0.3"/>
    <row r="3329" ht="15.75" customHeight="1" x14ac:dyDescent="0.3"/>
    <row r="3330" ht="15.75" customHeight="1" x14ac:dyDescent="0.3"/>
    <row r="3331" ht="15.75" customHeight="1" x14ac:dyDescent="0.3"/>
    <row r="3332" ht="15.75" customHeight="1" x14ac:dyDescent="0.3"/>
    <row r="3333" ht="15.75" customHeight="1" x14ac:dyDescent="0.3"/>
    <row r="3334" ht="15.75" customHeight="1" x14ac:dyDescent="0.3"/>
    <row r="3335" ht="15.75" customHeight="1" x14ac:dyDescent="0.3"/>
    <row r="3336" ht="15.75" customHeight="1" x14ac:dyDescent="0.3"/>
    <row r="3337" ht="15.75" customHeight="1" x14ac:dyDescent="0.3"/>
    <row r="3338" ht="15.75" customHeight="1" x14ac:dyDescent="0.3"/>
    <row r="3339" ht="15.75" customHeight="1" x14ac:dyDescent="0.3"/>
    <row r="3340" ht="15.75" customHeight="1" x14ac:dyDescent="0.3"/>
    <row r="3341" ht="15.75" customHeight="1" x14ac:dyDescent="0.3"/>
    <row r="3342" ht="15.75" customHeight="1" x14ac:dyDescent="0.3"/>
    <row r="3343" ht="15.75" customHeight="1" x14ac:dyDescent="0.3"/>
    <row r="3344" ht="15.75" customHeight="1" x14ac:dyDescent="0.3"/>
    <row r="3345" ht="15.75" customHeight="1" x14ac:dyDescent="0.3"/>
    <row r="3346" ht="15.75" customHeight="1" x14ac:dyDescent="0.3"/>
    <row r="3347" ht="15.75" customHeight="1" x14ac:dyDescent="0.3"/>
    <row r="3348" ht="15.75" customHeight="1" x14ac:dyDescent="0.3"/>
    <row r="3349" ht="15.75" customHeight="1" x14ac:dyDescent="0.3"/>
    <row r="3350" ht="15.75" customHeight="1" x14ac:dyDescent="0.3"/>
    <row r="3351" ht="15.75" customHeight="1" x14ac:dyDescent="0.3"/>
    <row r="3352" ht="15.75" customHeight="1" x14ac:dyDescent="0.3"/>
    <row r="3353" ht="15.75" customHeight="1" x14ac:dyDescent="0.3"/>
    <row r="3354" ht="15.75" customHeight="1" x14ac:dyDescent="0.3"/>
    <row r="3355" ht="15.75" customHeight="1" x14ac:dyDescent="0.3"/>
    <row r="3356" ht="15.75" customHeight="1" x14ac:dyDescent="0.3"/>
    <row r="3357" ht="15.75" customHeight="1" x14ac:dyDescent="0.3"/>
    <row r="3358" ht="15.75" customHeight="1" x14ac:dyDescent="0.3"/>
    <row r="3359" ht="15.75" customHeight="1" x14ac:dyDescent="0.3"/>
    <row r="3360" ht="15.75" customHeight="1" x14ac:dyDescent="0.3"/>
    <row r="3361" ht="15.75" customHeight="1" x14ac:dyDescent="0.3"/>
    <row r="3362" ht="15.75" customHeight="1" x14ac:dyDescent="0.3"/>
    <row r="3363" ht="15.75" customHeight="1" x14ac:dyDescent="0.3"/>
    <row r="3364" ht="15.75" customHeight="1" x14ac:dyDescent="0.3"/>
    <row r="3365" ht="15.75" customHeight="1" x14ac:dyDescent="0.3"/>
    <row r="3366" ht="15.75" customHeight="1" x14ac:dyDescent="0.3"/>
    <row r="3367" ht="15.75" customHeight="1" x14ac:dyDescent="0.3"/>
    <row r="3368" ht="15.75" customHeight="1" x14ac:dyDescent="0.3"/>
    <row r="3369" ht="15.75" customHeight="1" x14ac:dyDescent="0.3"/>
    <row r="3370" ht="15.75" customHeight="1" x14ac:dyDescent="0.3"/>
    <row r="3371" ht="15.75" customHeight="1" x14ac:dyDescent="0.3"/>
    <row r="3372" ht="15.75" customHeight="1" x14ac:dyDescent="0.3"/>
    <row r="3373" ht="15.75" customHeight="1" x14ac:dyDescent="0.3"/>
    <row r="3374" ht="15.75" customHeight="1" x14ac:dyDescent="0.3"/>
    <row r="3375" ht="15.75" customHeight="1" x14ac:dyDescent="0.3"/>
    <row r="3376" ht="15.75" customHeight="1" x14ac:dyDescent="0.3"/>
    <row r="3377" ht="15.75" customHeight="1" x14ac:dyDescent="0.3"/>
    <row r="3378" ht="15.75" customHeight="1" x14ac:dyDescent="0.3"/>
    <row r="3379" ht="15.75" customHeight="1" x14ac:dyDescent="0.3"/>
    <row r="3380" ht="15.75" customHeight="1" x14ac:dyDescent="0.3"/>
    <row r="3381" ht="15.75" customHeight="1" x14ac:dyDescent="0.3"/>
    <row r="3382" ht="15.75" customHeight="1" x14ac:dyDescent="0.3"/>
    <row r="3383" ht="15.75" customHeight="1" x14ac:dyDescent="0.3"/>
    <row r="3384" ht="15.75" customHeight="1" x14ac:dyDescent="0.3"/>
    <row r="3385" ht="15.75" customHeight="1" x14ac:dyDescent="0.3"/>
    <row r="3386" ht="15.75" customHeight="1" x14ac:dyDescent="0.3"/>
    <row r="3387" ht="15.75" customHeight="1" x14ac:dyDescent="0.3"/>
    <row r="3388" ht="15.75" customHeight="1" x14ac:dyDescent="0.3"/>
    <row r="3389" ht="15.75" customHeight="1" x14ac:dyDescent="0.3"/>
    <row r="3390" ht="15.75" customHeight="1" x14ac:dyDescent="0.3"/>
    <row r="3391" ht="15.75" customHeight="1" x14ac:dyDescent="0.3"/>
    <row r="3392" ht="15.75" customHeight="1" x14ac:dyDescent="0.3"/>
    <row r="3393" ht="15.75" customHeight="1" x14ac:dyDescent="0.3"/>
    <row r="3394" ht="15.75" customHeight="1" x14ac:dyDescent="0.3"/>
    <row r="3395" ht="15.75" customHeight="1" x14ac:dyDescent="0.3"/>
    <row r="3396" ht="15.75" customHeight="1" x14ac:dyDescent="0.3"/>
    <row r="3397" ht="15.75" customHeight="1" x14ac:dyDescent="0.3"/>
    <row r="3398" ht="15.75" customHeight="1" x14ac:dyDescent="0.3"/>
    <row r="3399" ht="15.75" customHeight="1" x14ac:dyDescent="0.3"/>
    <row r="3400" ht="15.75" customHeight="1" x14ac:dyDescent="0.3"/>
    <row r="3401" ht="15.75" customHeight="1" x14ac:dyDescent="0.3"/>
    <row r="3402" ht="15.75" customHeight="1" x14ac:dyDescent="0.3"/>
    <row r="3403" ht="15.75" customHeight="1" x14ac:dyDescent="0.3"/>
    <row r="3404" ht="15.75" customHeight="1" x14ac:dyDescent="0.3"/>
    <row r="3405" ht="15.75" customHeight="1" x14ac:dyDescent="0.3"/>
    <row r="3406" ht="15.75" customHeight="1" x14ac:dyDescent="0.3"/>
    <row r="3407" ht="15.75" customHeight="1" x14ac:dyDescent="0.3"/>
    <row r="3408" ht="15.75" customHeight="1" x14ac:dyDescent="0.3"/>
    <row r="3409" spans="9:9" ht="15.75" customHeight="1" x14ac:dyDescent="0.3"/>
    <row r="3410" spans="9:9" ht="15.75" customHeight="1" x14ac:dyDescent="0.3"/>
    <row r="3411" spans="9:9" ht="15.75" customHeight="1" x14ac:dyDescent="0.3"/>
    <row r="3412" spans="9:9" ht="15.75" customHeight="1" x14ac:dyDescent="0.3"/>
    <row r="3413" spans="9:9" ht="15.75" customHeight="1" x14ac:dyDescent="0.3"/>
    <row r="3414" spans="9:9" ht="12" customHeight="1" x14ac:dyDescent="0.3">
      <c r="I3414" s="335" t="s">
        <v>225</v>
      </c>
    </row>
    <row r="3415" spans="9:9" ht="12" customHeight="1" x14ac:dyDescent="0.3">
      <c r="I3415" s="335"/>
    </row>
    <row r="3416" spans="9:9" ht="12" customHeight="1" x14ac:dyDescent="0.3">
      <c r="I3416" s="335"/>
    </row>
    <row r="3417" spans="9:9" ht="12" customHeight="1" x14ac:dyDescent="0.3">
      <c r="I3417" s="335"/>
    </row>
    <row r="3418" spans="9:9" ht="12" customHeight="1" x14ac:dyDescent="0.3">
      <c r="I3418" s="335"/>
    </row>
    <row r="3419" spans="9:9" ht="12" customHeight="1" x14ac:dyDescent="0.3">
      <c r="I3419" s="335"/>
    </row>
    <row r="3420" spans="9:9" ht="12" customHeight="1" x14ac:dyDescent="0.3">
      <c r="I3420" s="335"/>
    </row>
    <row r="3421" spans="9:9" ht="12" customHeight="1" x14ac:dyDescent="0.3">
      <c r="I3421" s="335"/>
    </row>
    <row r="3422" spans="9:9" ht="12" customHeight="1" x14ac:dyDescent="0.3">
      <c r="I3422" s="335"/>
    </row>
    <row r="3423" spans="9:9" ht="12" customHeight="1" x14ac:dyDescent="0.3">
      <c r="I3423" s="335" t="s">
        <v>226</v>
      </c>
    </row>
    <row r="3424" spans="9:9" ht="15.75" customHeight="1" x14ac:dyDescent="0.3"/>
    <row r="3425" spans="9:9" ht="15.75" customHeight="1" x14ac:dyDescent="0.3"/>
    <row r="3426" spans="9:9" ht="12" customHeight="1" x14ac:dyDescent="0.3">
      <c r="I3426" s="335" t="s">
        <v>226</v>
      </c>
    </row>
    <row r="3427" spans="9:9" ht="12" customHeight="1" x14ac:dyDescent="0.3">
      <c r="I3427" s="335"/>
    </row>
    <row r="3428" spans="9:9" ht="12" customHeight="1" x14ac:dyDescent="0.3">
      <c r="I3428" s="335"/>
    </row>
    <row r="3429" spans="9:9" ht="12" customHeight="1" x14ac:dyDescent="0.3">
      <c r="I3429" s="335"/>
    </row>
    <row r="3430" spans="9:9" ht="12" customHeight="1" x14ac:dyDescent="0.3">
      <c r="I3430" s="335"/>
    </row>
    <row r="3431" spans="9:9" ht="12" customHeight="1" x14ac:dyDescent="0.3">
      <c r="I3431" s="335"/>
    </row>
    <row r="3432" spans="9:9" ht="12" customHeight="1" x14ac:dyDescent="0.3">
      <c r="I3432" s="335" t="s">
        <v>226</v>
      </c>
    </row>
    <row r="3433" spans="9:9" ht="12" customHeight="1" x14ac:dyDescent="0.3">
      <c r="I3433" s="335" t="s">
        <v>226</v>
      </c>
    </row>
    <row r="3434" spans="9:9" ht="12" customHeight="1" x14ac:dyDescent="0.3">
      <c r="I3434" s="335"/>
    </row>
    <row r="3435" spans="9:9" ht="12" customHeight="1" x14ac:dyDescent="0.3">
      <c r="I3435" s="335"/>
    </row>
    <row r="3436" spans="9:9" ht="12" customHeight="1" x14ac:dyDescent="0.3">
      <c r="I3436" s="335"/>
    </row>
    <row r="3437" spans="9:9" ht="12" customHeight="1" x14ac:dyDescent="0.3">
      <c r="I3437" s="335" t="s">
        <v>226</v>
      </c>
    </row>
    <row r="3438" spans="9:9" ht="12" customHeight="1" x14ac:dyDescent="0.3">
      <c r="I3438" s="335" t="s">
        <v>225</v>
      </c>
    </row>
    <row r="3439" spans="9:9" ht="12" customHeight="1" x14ac:dyDescent="0.3">
      <c r="I3439" s="335" t="s">
        <v>225</v>
      </c>
    </row>
    <row r="3440" spans="9:9" ht="15.75" customHeight="1" x14ac:dyDescent="0.3"/>
    <row r="3441" spans="9:9" ht="15.75" customHeight="1" x14ac:dyDescent="0.3"/>
    <row r="3442" spans="9:9" ht="12" customHeight="1" x14ac:dyDescent="0.3">
      <c r="I3442" s="335" t="s">
        <v>225</v>
      </c>
    </row>
    <row r="3443" spans="9:9" ht="12" customHeight="1" x14ac:dyDescent="0.3">
      <c r="I3443" s="335"/>
    </row>
    <row r="3444" spans="9:9" ht="12" customHeight="1" x14ac:dyDescent="0.3">
      <c r="I3444" s="335" t="s">
        <v>226</v>
      </c>
    </row>
    <row r="3445" spans="9:9" ht="12" customHeight="1" x14ac:dyDescent="0.3">
      <c r="I3445" s="335"/>
    </row>
    <row r="3446" spans="9:9" ht="12" customHeight="1" x14ac:dyDescent="0.3">
      <c r="I3446" s="335"/>
    </row>
    <row r="3447" spans="9:9" ht="12" customHeight="1" x14ac:dyDescent="0.3">
      <c r="I3447" s="335" t="s">
        <v>226</v>
      </c>
    </row>
    <row r="3448" spans="9:9" ht="12" customHeight="1" x14ac:dyDescent="0.3">
      <c r="I3448" s="335"/>
    </row>
    <row r="3449" spans="9:9" ht="12" customHeight="1" x14ac:dyDescent="0.3">
      <c r="I3449" s="335" t="s">
        <v>226</v>
      </c>
    </row>
    <row r="3450" spans="9:9" ht="15.75" customHeight="1" x14ac:dyDescent="0.3"/>
    <row r="3451" spans="9:9" ht="15.75" customHeight="1" x14ac:dyDescent="0.3"/>
    <row r="3452" spans="9:9" ht="15.75" customHeight="1" x14ac:dyDescent="0.3"/>
    <row r="3453" spans="9:9" ht="15.75" customHeight="1" x14ac:dyDescent="0.3"/>
    <row r="3454" spans="9:9" ht="15.75" customHeight="1" x14ac:dyDescent="0.3"/>
    <row r="3455" spans="9:9" ht="15.75" customHeight="1" x14ac:dyDescent="0.3"/>
    <row r="3456" spans="9:9" ht="15.75" customHeight="1" x14ac:dyDescent="0.3"/>
    <row r="3457" spans="9:9" ht="15.75" customHeight="1" x14ac:dyDescent="0.3"/>
    <row r="3458" spans="9:9" ht="12" customHeight="1" x14ac:dyDescent="0.3">
      <c r="I3458" s="335" t="s">
        <v>226</v>
      </c>
    </row>
    <row r="3459" spans="9:9" ht="12" customHeight="1" x14ac:dyDescent="0.3">
      <c r="I3459" s="335"/>
    </row>
    <row r="3460" spans="9:9" ht="12" customHeight="1" x14ac:dyDescent="0.3">
      <c r="I3460" s="335" t="s">
        <v>225</v>
      </c>
    </row>
    <row r="3461" spans="9:9" ht="12" customHeight="1" x14ac:dyDescent="0.3">
      <c r="I3461" s="335"/>
    </row>
    <row r="3462" spans="9:9" ht="12" customHeight="1" x14ac:dyDescent="0.3">
      <c r="I3462" s="335" t="s">
        <v>226</v>
      </c>
    </row>
    <row r="3463" spans="9:9" ht="12" customHeight="1" x14ac:dyDescent="0.3">
      <c r="I3463" s="335" t="s">
        <v>225</v>
      </c>
    </row>
    <row r="3464" spans="9:9" ht="15.75" customHeight="1" x14ac:dyDescent="0.3"/>
    <row r="3465" spans="9:9" ht="15.75" customHeight="1" x14ac:dyDescent="0.3"/>
    <row r="3466" spans="9:9" ht="15.75" customHeight="1" x14ac:dyDescent="0.3"/>
    <row r="3467" spans="9:9" ht="15.75" customHeight="1" x14ac:dyDescent="0.3"/>
    <row r="3468" spans="9:9" ht="15.75" customHeight="1" x14ac:dyDescent="0.3"/>
    <row r="3469" spans="9:9" ht="15.75" customHeight="1" x14ac:dyDescent="0.3"/>
    <row r="3470" spans="9:9" ht="15.75" customHeight="1" x14ac:dyDescent="0.3"/>
    <row r="3471" spans="9:9" ht="15.75" customHeight="1" x14ac:dyDescent="0.3"/>
    <row r="3472" spans="9:9" ht="15.75" customHeight="1" x14ac:dyDescent="0.3"/>
    <row r="3473" spans="9:9" ht="15.75" customHeight="1" x14ac:dyDescent="0.3"/>
    <row r="3474" spans="9:9" ht="15.75" customHeight="1" x14ac:dyDescent="0.3"/>
    <row r="3475" spans="9:9" ht="15.75" customHeight="1" x14ac:dyDescent="0.3"/>
    <row r="3476" spans="9:9" ht="15.75" customHeight="1" x14ac:dyDescent="0.3"/>
    <row r="3477" spans="9:9" ht="15.75" customHeight="1" x14ac:dyDescent="0.3"/>
    <row r="3478" spans="9:9" ht="15.75" customHeight="1" x14ac:dyDescent="0.3"/>
    <row r="3479" spans="9:9" ht="15.75" customHeight="1" x14ac:dyDescent="0.3"/>
    <row r="3480" spans="9:9" ht="15.75" customHeight="1" x14ac:dyDescent="0.3"/>
    <row r="3481" spans="9:9" ht="15.75" customHeight="1" x14ac:dyDescent="0.3"/>
    <row r="3482" spans="9:9" ht="12" customHeight="1" x14ac:dyDescent="0.3">
      <c r="I3482" s="335" t="s">
        <v>226</v>
      </c>
    </row>
  </sheetData>
  <autoFilter ref="A1:G1684" xr:uid="{00000000-0009-0000-0000-000006000000}"/>
  <mergeCells count="5">
    <mergeCell ref="A1:B1"/>
    <mergeCell ref="E1:F1"/>
    <mergeCell ref="Q1:R1"/>
    <mergeCell ref="E2:F2"/>
    <mergeCell ref="E3:F3"/>
  </mergeCells>
  <conditionalFormatting sqref="I1 I4:I3482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72"/>
  <sheetViews>
    <sheetView workbookViewId="0">
      <pane ySplit="1" topLeftCell="A2" activePane="bottomLeft" state="frozen"/>
      <selection pane="bottomLeft" activeCell="A8" sqref="A8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59"/>
      <c r="F1" s="565" t="s">
        <v>492</v>
      </c>
      <c r="G1" s="559"/>
      <c r="H1" s="564" t="str">
        <f>'Proposed Budget'!C33</f>
        <v>Vehicle Maintenance</v>
      </c>
      <c r="I1" s="559"/>
      <c r="J1" s="565" t="str">
        <f>'Proposed Budget'!C34</f>
        <v>Car Insurance</v>
      </c>
      <c r="K1" s="559"/>
      <c r="L1" s="564" t="str">
        <f>'Proposed Budget'!C35</f>
        <v>Rental Garbage</v>
      </c>
      <c r="M1" s="559"/>
      <c r="N1" s="565" t="str">
        <f>'Proposed Budget'!C36</f>
        <v>Garbage</v>
      </c>
      <c r="O1" s="559"/>
      <c r="P1" s="564" t="str">
        <f>'Monthly Breakdown'!C37</f>
        <v>Sanitation - Main</v>
      </c>
      <c r="Q1" s="559"/>
      <c r="R1" s="565" t="str">
        <f>'Proposed Budget'!C38</f>
        <v>Camping/Vacation</v>
      </c>
      <c r="S1" s="559"/>
      <c r="T1" s="564" t="str">
        <f>'Proposed Budget'!C39</f>
        <v>Home Maintenance</v>
      </c>
      <c r="U1" s="559"/>
      <c r="V1" s="565" t="str">
        <f>'Proposed Budget'!C40</f>
        <v>Rental Repairs</v>
      </c>
      <c r="W1" s="559"/>
      <c r="X1" s="564" t="str">
        <f>'Proposed Budget'!C41</f>
        <v>Rental Insurance</v>
      </c>
      <c r="Y1" s="559"/>
      <c r="Z1" s="565" t="str">
        <f>'Proposed Budget'!C42</f>
        <v>Rental Property Taxes</v>
      </c>
      <c r="AA1" s="559"/>
      <c r="AB1" s="564" t="str">
        <f>'Proposed Budget'!C43</f>
        <v>Rental Sanitation</v>
      </c>
      <c r="AC1" s="559"/>
    </row>
    <row r="2" spans="1:29" ht="14.25" customHeight="1" x14ac:dyDescent="0.3">
      <c r="A2" s="341">
        <f t="shared" ref="A2:A3" si="0">SUM(G2,E2,U2,I2,S2,O2,K2,M2,Q2,W2,Y2,AA2,AC2)</f>
        <v>7406.2500000000027</v>
      </c>
      <c r="B2" s="339"/>
      <c r="C2" s="340"/>
      <c r="D2" s="342" t="s">
        <v>493</v>
      </c>
      <c r="E2" s="343">
        <f>E3-E130</f>
        <v>23258.329999999998</v>
      </c>
      <c r="F2" s="344" t="s">
        <v>493</v>
      </c>
      <c r="G2" s="345">
        <f>G3-G130</f>
        <v>1286.6100000000001</v>
      </c>
      <c r="H2" s="343" t="s">
        <v>493</v>
      </c>
      <c r="I2" s="343">
        <f>I3-I130</f>
        <v>1533.3599999999997</v>
      </c>
      <c r="J2" s="344" t="s">
        <v>493</v>
      </c>
      <c r="K2" s="345">
        <f>K3-K130</f>
        <v>721</v>
      </c>
      <c r="L2" s="343" t="s">
        <v>493</v>
      </c>
      <c r="M2" s="343">
        <f>M3-M130</f>
        <v>31.47</v>
      </c>
      <c r="N2" s="345" t="s">
        <v>493</v>
      </c>
      <c r="O2" s="345">
        <f>O3-O130</f>
        <v>31.47</v>
      </c>
      <c r="P2" s="343" t="s">
        <v>493</v>
      </c>
      <c r="Q2" s="343">
        <f>Q3-Q130</f>
        <v>30.720000000000027</v>
      </c>
      <c r="R2" s="345" t="s">
        <v>493</v>
      </c>
      <c r="S2" s="345">
        <f>S3-S130</f>
        <v>-2928.84</v>
      </c>
      <c r="T2" s="346" t="s">
        <v>493</v>
      </c>
      <c r="U2" s="343">
        <f>U3-U130</f>
        <v>-17375.309999999998</v>
      </c>
      <c r="V2" s="345" t="s">
        <v>493</v>
      </c>
      <c r="W2" s="345">
        <f>W3-W130</f>
        <v>900</v>
      </c>
      <c r="X2" s="343" t="s">
        <v>493</v>
      </c>
      <c r="Y2" s="343">
        <f>Y3-Y130</f>
        <v>264.5</v>
      </c>
      <c r="Z2" s="345" t="s">
        <v>493</v>
      </c>
      <c r="AA2" s="345">
        <f>AA3-AA130</f>
        <v>-377.7800000000002</v>
      </c>
      <c r="AB2" s="343" t="s">
        <v>493</v>
      </c>
      <c r="AC2" s="343">
        <f>AC3-AC130</f>
        <v>30.720000000000027</v>
      </c>
    </row>
    <row r="3" spans="1:29" ht="14.25" customHeight="1" x14ac:dyDescent="0.3">
      <c r="A3" s="341">
        <f t="shared" si="0"/>
        <v>19646.740000000005</v>
      </c>
      <c r="B3" s="347"/>
      <c r="C3" s="340"/>
      <c r="D3" s="342" t="s">
        <v>494</v>
      </c>
      <c r="E3" s="343">
        <f>SUM(E6:E130)-SUM(D6:D130)</f>
        <v>24968.82</v>
      </c>
      <c r="F3" s="345" t="s">
        <v>494</v>
      </c>
      <c r="G3" s="345">
        <f>SUM(G6:G130)-SUM(F6:F130)</f>
        <v>1786.6100000000001</v>
      </c>
      <c r="H3" s="343" t="s">
        <v>494</v>
      </c>
      <c r="I3" s="343">
        <f>SUM(I6:I130)-SUM(H6:H130)</f>
        <v>3533.3599999999997</v>
      </c>
      <c r="J3" s="345" t="s">
        <v>494</v>
      </c>
      <c r="K3" s="345">
        <f>SUM(K6:K130)-SUM(J6:J130)</f>
        <v>1721</v>
      </c>
      <c r="L3" s="343" t="s">
        <v>494</v>
      </c>
      <c r="M3" s="343">
        <f>SUM(M6:M130)-SUM(L6:L130)</f>
        <v>96.47</v>
      </c>
      <c r="N3" s="345" t="s">
        <v>494</v>
      </c>
      <c r="O3" s="345">
        <f>SUM(O6:O130)-SUM(N6:N130)</f>
        <v>96.47</v>
      </c>
      <c r="P3" s="343" t="s">
        <v>494</v>
      </c>
      <c r="Q3" s="343">
        <f>SUM(Q6:Q130)-SUM(P6:P130)</f>
        <v>130.72000000000003</v>
      </c>
      <c r="R3" s="345" t="s">
        <v>494</v>
      </c>
      <c r="S3" s="345">
        <f>SUM(S6:S130)-SUM(R6:R130)</f>
        <v>-928.84000000000015</v>
      </c>
      <c r="T3" s="343" t="s">
        <v>494</v>
      </c>
      <c r="U3" s="343">
        <f>SUM(U6:U130)-SUM(T6:T130)</f>
        <v>-14875.309999999998</v>
      </c>
      <c r="V3" s="345" t="s">
        <v>494</v>
      </c>
      <c r="W3" s="345">
        <f>SUM(W6:W130)-SUM(V6:V130)</f>
        <v>1400</v>
      </c>
      <c r="X3" s="343" t="s">
        <v>494</v>
      </c>
      <c r="Y3" s="343">
        <f>SUM(Y6:Y130)-SUM(X6:X130)</f>
        <v>464.5</v>
      </c>
      <c r="Z3" s="345" t="s">
        <v>494</v>
      </c>
      <c r="AA3" s="345">
        <f>SUM(AA6:AA130)-SUM(Z6:Z130)</f>
        <v>1122.2199999999998</v>
      </c>
      <c r="AB3" s="343" t="s">
        <v>494</v>
      </c>
      <c r="AC3" s="343">
        <f>SUM(AC6:AC130)-SUM(AB6:AB130)</f>
        <v>130.72000000000003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59"/>
      <c r="F4" s="565" t="s">
        <v>496</v>
      </c>
      <c r="G4" s="559"/>
      <c r="H4" s="564" t="s">
        <v>496</v>
      </c>
      <c r="I4" s="559"/>
      <c r="J4" s="565" t="s">
        <v>496</v>
      </c>
      <c r="K4" s="559"/>
      <c r="L4" s="564" t="s">
        <v>496</v>
      </c>
      <c r="M4" s="559"/>
      <c r="N4" s="565" t="s">
        <v>496</v>
      </c>
      <c r="O4" s="559"/>
      <c r="P4" s="564" t="s">
        <v>496</v>
      </c>
      <c r="Q4" s="559"/>
      <c r="R4" s="565" t="s">
        <v>497</v>
      </c>
      <c r="S4" s="559"/>
      <c r="T4" s="564" t="s">
        <v>498</v>
      </c>
      <c r="U4" s="559"/>
      <c r="V4" s="565" t="s">
        <v>496</v>
      </c>
      <c r="W4" s="559"/>
      <c r="X4" s="564" t="s">
        <v>496</v>
      </c>
      <c r="Y4" s="559"/>
      <c r="Z4" s="565" t="s">
        <v>496</v>
      </c>
      <c r="AA4" s="559"/>
      <c r="AB4" s="564" t="s">
        <v>496</v>
      </c>
      <c r="AC4" s="559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SUM(D6:D129)</f>
        <v>19711.29</v>
      </c>
      <c r="E5" s="343">
        <f t="shared" si="1"/>
        <v>42969.62</v>
      </c>
      <c r="F5" s="345">
        <f t="shared" si="1"/>
        <v>0</v>
      </c>
      <c r="G5" s="345">
        <f t="shared" si="1"/>
        <v>1286.6100000000001</v>
      </c>
      <c r="H5" s="343">
        <f t="shared" si="1"/>
        <v>1616.6400000000003</v>
      </c>
      <c r="I5" s="343">
        <f t="shared" si="1"/>
        <v>3150</v>
      </c>
      <c r="J5" s="345">
        <f t="shared" si="1"/>
        <v>2159</v>
      </c>
      <c r="K5" s="345">
        <f t="shared" si="1"/>
        <v>2880</v>
      </c>
      <c r="L5" s="343">
        <f t="shared" si="1"/>
        <v>193.53</v>
      </c>
      <c r="M5" s="343">
        <f t="shared" si="1"/>
        <v>225</v>
      </c>
      <c r="N5" s="345">
        <f t="shared" si="1"/>
        <v>193.53</v>
      </c>
      <c r="O5" s="345">
        <f t="shared" si="1"/>
        <v>225</v>
      </c>
      <c r="P5" s="343">
        <f t="shared" si="1"/>
        <v>374.28</v>
      </c>
      <c r="Q5" s="343">
        <f t="shared" si="1"/>
        <v>405</v>
      </c>
      <c r="R5" s="345">
        <f t="shared" si="1"/>
        <v>6528.84</v>
      </c>
      <c r="S5" s="345">
        <f t="shared" si="1"/>
        <v>3600</v>
      </c>
      <c r="T5" s="343">
        <f t="shared" si="1"/>
        <v>20750.309999999998</v>
      </c>
      <c r="U5" s="343">
        <f t="shared" si="1"/>
        <v>3375</v>
      </c>
      <c r="V5" s="345">
        <f t="shared" si="1"/>
        <v>0</v>
      </c>
      <c r="W5" s="345">
        <f t="shared" si="1"/>
        <v>900</v>
      </c>
      <c r="X5" s="343">
        <f t="shared" si="1"/>
        <v>500.5</v>
      </c>
      <c r="Y5" s="343">
        <f t="shared" si="1"/>
        <v>765</v>
      </c>
      <c r="Z5" s="345">
        <f t="shared" si="1"/>
        <v>2447.7800000000002</v>
      </c>
      <c r="AA5" s="345">
        <f t="shared" si="1"/>
        <v>2070</v>
      </c>
      <c r="AB5" s="343">
        <f t="shared" si="1"/>
        <v>374.28</v>
      </c>
      <c r="AC5" s="343">
        <f t="shared" si="1"/>
        <v>405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46295</v>
      </c>
      <c r="B7" s="347">
        <f t="shared" ref="B7:B58" si="2">SUM(E7,U7,K7,G7,I7,S7,O7,M7,Q7,W7,Y7,AA7,AC7)-SUM(D7,F7,T7,H7,R7,N7,J7,L7,P7,V7,X7,Z7,AB7)</f>
        <v>2000</v>
      </c>
      <c r="C7" s="348" t="s">
        <v>1076</v>
      </c>
      <c r="D7" s="342"/>
      <c r="E7" s="343"/>
      <c r="F7" s="345"/>
      <c r="G7" s="345"/>
      <c r="H7" s="343"/>
      <c r="I7" s="343">
        <v>350</v>
      </c>
      <c r="J7" s="345"/>
      <c r="K7" s="345">
        <v>320</v>
      </c>
      <c r="L7" s="343"/>
      <c r="M7" s="343">
        <v>25</v>
      </c>
      <c r="N7" s="345"/>
      <c r="O7" s="345">
        <v>25</v>
      </c>
      <c r="P7" s="343"/>
      <c r="Q7" s="343">
        <v>45</v>
      </c>
      <c r="R7" s="345"/>
      <c r="S7" s="345">
        <v>400</v>
      </c>
      <c r="T7" s="343"/>
      <c r="U7" s="343">
        <v>375</v>
      </c>
      <c r="V7" s="345"/>
      <c r="W7" s="345">
        <v>100</v>
      </c>
      <c r="X7" s="343"/>
      <c r="Y7" s="343">
        <v>85</v>
      </c>
      <c r="Z7" s="345"/>
      <c r="AA7" s="345">
        <v>230</v>
      </c>
      <c r="AB7" s="343"/>
      <c r="AC7" s="343">
        <v>45</v>
      </c>
    </row>
    <row r="8" spans="1:29" ht="14.25" customHeight="1" x14ac:dyDescent="0.3">
      <c r="A8" s="338">
        <v>46295</v>
      </c>
      <c r="B8" s="347">
        <f t="shared" si="2"/>
        <v>0.6</v>
      </c>
      <c r="C8" s="348" t="s">
        <v>505</v>
      </c>
      <c r="D8" s="342"/>
      <c r="E8" s="343"/>
      <c r="F8" s="345"/>
      <c r="G8" s="345">
        <v>0.6</v>
      </c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46295</v>
      </c>
      <c r="B9" s="347">
        <f t="shared" si="2"/>
        <v>60.95</v>
      </c>
      <c r="C9" s="348" t="s">
        <v>509</v>
      </c>
      <c r="D9" s="342"/>
      <c r="E9" s="343"/>
      <c r="F9" s="345"/>
      <c r="G9" s="345">
        <v>60.95</v>
      </c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46279</v>
      </c>
      <c r="B10" s="347">
        <f t="shared" si="2"/>
        <v>-1360</v>
      </c>
      <c r="C10" s="348" t="s">
        <v>1057</v>
      </c>
      <c r="D10" s="342"/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>
        <v>1360</v>
      </c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46273</v>
      </c>
      <c r="B11" s="347">
        <f t="shared" si="2"/>
        <v>-960</v>
      </c>
      <c r="C11" s="348" t="s">
        <v>901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>
        <v>960</v>
      </c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46272</v>
      </c>
      <c r="B12" s="347">
        <f t="shared" si="2"/>
        <v>-600</v>
      </c>
      <c r="C12" s="348" t="s">
        <v>529</v>
      </c>
      <c r="D12" s="342">
        <v>600</v>
      </c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46265</v>
      </c>
      <c r="B13" s="347">
        <f t="shared" si="2"/>
        <v>6794.38</v>
      </c>
      <c r="C13" s="348" t="s">
        <v>1037</v>
      </c>
      <c r="D13" s="342"/>
      <c r="E13" s="343">
        <v>6794.38</v>
      </c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46265</v>
      </c>
      <c r="B14" s="347">
        <f t="shared" si="2"/>
        <v>2000</v>
      </c>
      <c r="C14" s="348" t="s">
        <v>1033</v>
      </c>
      <c r="D14" s="342"/>
      <c r="E14" s="343"/>
      <c r="F14" s="345"/>
      <c r="G14" s="345"/>
      <c r="H14" s="343"/>
      <c r="I14" s="343">
        <v>350</v>
      </c>
      <c r="J14" s="345"/>
      <c r="K14" s="345">
        <v>320</v>
      </c>
      <c r="L14" s="343"/>
      <c r="M14" s="343">
        <v>25</v>
      </c>
      <c r="N14" s="345"/>
      <c r="O14" s="345">
        <v>25</v>
      </c>
      <c r="P14" s="343"/>
      <c r="Q14" s="343">
        <v>45</v>
      </c>
      <c r="R14" s="345"/>
      <c r="S14" s="345">
        <v>400</v>
      </c>
      <c r="T14" s="343"/>
      <c r="U14" s="343">
        <v>375</v>
      </c>
      <c r="V14" s="345"/>
      <c r="W14" s="345">
        <v>100</v>
      </c>
      <c r="X14" s="343"/>
      <c r="Y14" s="343">
        <v>85</v>
      </c>
      <c r="Z14" s="345"/>
      <c r="AA14" s="345">
        <v>230</v>
      </c>
      <c r="AB14" s="343"/>
      <c r="AC14" s="343">
        <v>45</v>
      </c>
    </row>
    <row r="15" spans="1:29" ht="14.25" customHeight="1" x14ac:dyDescent="0.3">
      <c r="A15" s="338">
        <v>46265</v>
      </c>
      <c r="B15" s="347">
        <f t="shared" si="2"/>
        <v>53.41</v>
      </c>
      <c r="C15" s="348" t="s">
        <v>504</v>
      </c>
      <c r="D15" s="342"/>
      <c r="E15" s="343"/>
      <c r="F15" s="345"/>
      <c r="G15" s="345">
        <v>53.41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46265</v>
      </c>
      <c r="B16" s="347">
        <f t="shared" si="2"/>
        <v>0.41</v>
      </c>
      <c r="C16" s="348" t="s">
        <v>505</v>
      </c>
      <c r="D16" s="342"/>
      <c r="E16" s="343"/>
      <c r="F16" s="345"/>
      <c r="G16" s="345">
        <v>0.41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46265</v>
      </c>
      <c r="B17" s="347">
        <f t="shared" si="2"/>
        <v>-191.64</v>
      </c>
      <c r="C17" s="348" t="s">
        <v>423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>
        <v>95.82</v>
      </c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>
        <v>95.82</v>
      </c>
      <c r="AC17" s="343"/>
    </row>
    <row r="18" spans="1:29" ht="14.25" customHeight="1" x14ac:dyDescent="0.3">
      <c r="A18" s="338">
        <v>46261</v>
      </c>
      <c r="B18" s="347">
        <f t="shared" si="2"/>
        <v>99.61</v>
      </c>
      <c r="C18" s="348" t="s">
        <v>509</v>
      </c>
      <c r="D18" s="342"/>
      <c r="E18" s="343"/>
      <c r="F18" s="345"/>
      <c r="G18" s="345">
        <v>99.61</v>
      </c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46253</v>
      </c>
      <c r="B19" s="347">
        <f t="shared" si="2"/>
        <v>-219.38</v>
      </c>
      <c r="C19" s="348" t="s">
        <v>1034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>
        <v>219.38</v>
      </c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46244</v>
      </c>
      <c r="B20" s="347">
        <f t="shared" si="2"/>
        <v>-960</v>
      </c>
      <c r="C20" s="348" t="s">
        <v>901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>
        <v>960</v>
      </c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46243</v>
      </c>
      <c r="B21" s="347">
        <f t="shared" si="2"/>
        <v>-116.04</v>
      </c>
      <c r="C21" s="348" t="s">
        <v>858</v>
      </c>
      <c r="D21" s="342">
        <v>116.04</v>
      </c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46240</v>
      </c>
      <c r="B22" s="347">
        <f t="shared" si="2"/>
        <v>52.8</v>
      </c>
      <c r="C22" s="348" t="s">
        <v>509</v>
      </c>
      <c r="D22" s="342"/>
      <c r="E22" s="343"/>
      <c r="F22" s="345"/>
      <c r="G22" s="345">
        <v>52.8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46238</v>
      </c>
      <c r="B23" s="347">
        <f t="shared" si="2"/>
        <v>-500</v>
      </c>
      <c r="C23" s="348" t="s">
        <v>896</v>
      </c>
      <c r="D23" s="342">
        <v>500</v>
      </c>
      <c r="E23" s="343"/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46238</v>
      </c>
      <c r="B24" s="347">
        <f t="shared" si="2"/>
        <v>-500</v>
      </c>
      <c r="C24" s="348" t="s">
        <v>897</v>
      </c>
      <c r="D24" s="342">
        <v>500</v>
      </c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46238</v>
      </c>
      <c r="B25" s="347">
        <f t="shared" si="2"/>
        <v>-121.4</v>
      </c>
      <c r="C25" s="348" t="s">
        <v>533</v>
      </c>
      <c r="D25" s="342"/>
      <c r="E25" s="343"/>
      <c r="F25" s="345"/>
      <c r="G25" s="345"/>
      <c r="H25" s="343">
        <v>121.4</v>
      </c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46234</v>
      </c>
      <c r="B26" s="347">
        <f t="shared" si="2"/>
        <v>8746.27</v>
      </c>
      <c r="C26" s="348" t="s">
        <v>1004</v>
      </c>
      <c r="D26" s="342"/>
      <c r="E26" s="343">
        <v>8746.27</v>
      </c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46234</v>
      </c>
      <c r="B27" s="347">
        <f t="shared" si="2"/>
        <v>2000</v>
      </c>
      <c r="C27" s="348" t="s">
        <v>1005</v>
      </c>
      <c r="D27" s="342"/>
      <c r="E27" s="343"/>
      <c r="F27" s="345"/>
      <c r="G27" s="345"/>
      <c r="H27" s="343"/>
      <c r="I27" s="343">
        <v>350</v>
      </c>
      <c r="J27" s="345"/>
      <c r="K27" s="345">
        <v>320</v>
      </c>
      <c r="L27" s="343"/>
      <c r="M27" s="343">
        <v>25</v>
      </c>
      <c r="N27" s="345"/>
      <c r="O27" s="345">
        <v>25</v>
      </c>
      <c r="P27" s="343"/>
      <c r="Q27" s="343">
        <v>45</v>
      </c>
      <c r="R27" s="345"/>
      <c r="S27" s="345">
        <v>400</v>
      </c>
      <c r="T27" s="343"/>
      <c r="U27" s="343">
        <v>375</v>
      </c>
      <c r="V27" s="345"/>
      <c r="W27" s="345">
        <v>100</v>
      </c>
      <c r="X27" s="343"/>
      <c r="Y27" s="343">
        <v>85</v>
      </c>
      <c r="Z27" s="345"/>
      <c r="AA27" s="345">
        <v>230</v>
      </c>
      <c r="AB27" s="343"/>
      <c r="AC27" s="343">
        <v>45</v>
      </c>
    </row>
    <row r="28" spans="1:29" ht="14.25" customHeight="1" x14ac:dyDescent="0.3">
      <c r="A28" s="338">
        <v>46234</v>
      </c>
      <c r="B28" s="347">
        <f t="shared" si="2"/>
        <v>0.22</v>
      </c>
      <c r="C28" s="348" t="s">
        <v>505</v>
      </c>
      <c r="D28" s="342"/>
      <c r="E28" s="343"/>
      <c r="F28" s="345"/>
      <c r="G28" s="345">
        <v>0.22</v>
      </c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46232</v>
      </c>
      <c r="B29" s="347">
        <f t="shared" si="2"/>
        <v>52.7</v>
      </c>
      <c r="C29" s="348" t="s">
        <v>504</v>
      </c>
      <c r="D29" s="342"/>
      <c r="E29" s="343"/>
      <c r="F29" s="345"/>
      <c r="G29" s="345">
        <v>52.7</v>
      </c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46231</v>
      </c>
      <c r="B30" s="347">
        <f t="shared" si="2"/>
        <v>-1171.3800000000001</v>
      </c>
      <c r="C30" s="348" t="s">
        <v>525</v>
      </c>
      <c r="D30" s="342"/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>
        <v>1171.3800000000001</v>
      </c>
      <c r="AA30" s="345"/>
      <c r="AB30" s="343"/>
      <c r="AC30" s="343"/>
    </row>
    <row r="31" spans="1:29" ht="14.25" customHeight="1" x14ac:dyDescent="0.3">
      <c r="A31" s="338">
        <v>46226</v>
      </c>
      <c r="B31" s="347">
        <f t="shared" si="2"/>
        <v>-133.13999999999999</v>
      </c>
      <c r="C31" s="348" t="s">
        <v>315</v>
      </c>
      <c r="D31" s="342"/>
      <c r="E31" s="343"/>
      <c r="F31" s="345"/>
      <c r="G31" s="345"/>
      <c r="H31" s="343"/>
      <c r="I31" s="343"/>
      <c r="J31" s="345"/>
      <c r="K31" s="345"/>
      <c r="L31" s="343">
        <v>66.569999999999993</v>
      </c>
      <c r="M31" s="343"/>
      <c r="N31" s="345">
        <v>66.569999999999993</v>
      </c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46214</v>
      </c>
      <c r="B32" s="347">
        <f t="shared" si="2"/>
        <v>53.11</v>
      </c>
      <c r="C32" s="348" t="s">
        <v>509</v>
      </c>
      <c r="D32" s="342"/>
      <c r="E32" s="343"/>
      <c r="F32" s="345"/>
      <c r="G32" s="345">
        <v>53.11</v>
      </c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46212</v>
      </c>
      <c r="B33" s="347">
        <f t="shared" si="2"/>
        <v>300</v>
      </c>
      <c r="C33" s="348" t="s">
        <v>973</v>
      </c>
      <c r="D33" s="342"/>
      <c r="E33" s="343">
        <v>300</v>
      </c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46211</v>
      </c>
      <c r="B34" s="347">
        <f t="shared" si="2"/>
        <v>-960</v>
      </c>
      <c r="C34" s="348" t="s">
        <v>901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>
        <v>960</v>
      </c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46209</v>
      </c>
      <c r="B35" s="347">
        <f t="shared" si="2"/>
        <v>-1182.68</v>
      </c>
      <c r="C35" s="348" t="s">
        <v>1002</v>
      </c>
      <c r="D35" s="342">
        <v>1182.68</v>
      </c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46209</v>
      </c>
      <c r="B36" s="347">
        <f t="shared" si="2"/>
        <v>350</v>
      </c>
      <c r="C36" s="348" t="s">
        <v>971</v>
      </c>
      <c r="D36" s="342"/>
      <c r="E36" s="343">
        <v>350</v>
      </c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46209</v>
      </c>
      <c r="B37" s="347">
        <f t="shared" si="2"/>
        <v>-8500</v>
      </c>
      <c r="C37" s="348" t="s">
        <v>957</v>
      </c>
      <c r="D37" s="342">
        <v>8500</v>
      </c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46209</v>
      </c>
      <c r="B38" s="347">
        <f t="shared" si="2"/>
        <v>-150</v>
      </c>
      <c r="C38" s="348" t="s">
        <v>972</v>
      </c>
      <c r="D38" s="342"/>
      <c r="E38" s="343"/>
      <c r="F38" s="345"/>
      <c r="G38" s="345"/>
      <c r="H38" s="343">
        <v>150</v>
      </c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46205</v>
      </c>
      <c r="B39" s="347">
        <f t="shared" si="2"/>
        <v>-783</v>
      </c>
      <c r="C39" s="348" t="s">
        <v>1001</v>
      </c>
      <c r="D39" s="342"/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>
        <v>783</v>
      </c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46203</v>
      </c>
      <c r="B40" s="347">
        <f t="shared" si="2"/>
        <v>6487.16</v>
      </c>
      <c r="C40" s="348" t="s">
        <v>970</v>
      </c>
      <c r="D40" s="342"/>
      <c r="E40" s="343">
        <v>6487.16</v>
      </c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46203</v>
      </c>
      <c r="B41" s="347">
        <f t="shared" si="2"/>
        <v>2000</v>
      </c>
      <c r="C41" s="348" t="s">
        <v>944</v>
      </c>
      <c r="D41" s="342"/>
      <c r="E41" s="343"/>
      <c r="F41" s="345"/>
      <c r="G41" s="345"/>
      <c r="H41" s="343"/>
      <c r="I41" s="343">
        <v>350</v>
      </c>
      <c r="J41" s="345"/>
      <c r="K41" s="345">
        <v>320</v>
      </c>
      <c r="L41" s="343"/>
      <c r="M41" s="343">
        <v>25</v>
      </c>
      <c r="N41" s="345"/>
      <c r="O41" s="345">
        <v>25</v>
      </c>
      <c r="P41" s="343"/>
      <c r="Q41" s="343">
        <v>45</v>
      </c>
      <c r="R41" s="345"/>
      <c r="S41" s="345">
        <v>400</v>
      </c>
      <c r="T41" s="343"/>
      <c r="U41" s="343">
        <v>375</v>
      </c>
      <c r="V41" s="345"/>
      <c r="W41" s="345">
        <v>100</v>
      </c>
      <c r="X41" s="343"/>
      <c r="Y41" s="343">
        <v>85</v>
      </c>
      <c r="Z41" s="345"/>
      <c r="AA41" s="345">
        <v>230</v>
      </c>
      <c r="AB41" s="343"/>
      <c r="AC41" s="343">
        <v>45</v>
      </c>
    </row>
    <row r="42" spans="1:29" ht="14.25" customHeight="1" x14ac:dyDescent="0.3">
      <c r="A42" s="338">
        <v>46203</v>
      </c>
      <c r="B42" s="347">
        <f t="shared" si="2"/>
        <v>0.35</v>
      </c>
      <c r="C42" s="348" t="s">
        <v>505</v>
      </c>
      <c r="D42" s="342"/>
      <c r="E42" s="343"/>
      <c r="F42" s="345"/>
      <c r="G42" s="345">
        <v>0.35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46203</v>
      </c>
      <c r="B43" s="347">
        <f t="shared" si="2"/>
        <v>-580</v>
      </c>
      <c r="C43" s="348" t="s">
        <v>949</v>
      </c>
      <c r="D43" s="342">
        <v>580</v>
      </c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46203</v>
      </c>
      <c r="B44" s="347">
        <f t="shared" si="2"/>
        <v>-185.64</v>
      </c>
      <c r="C44" s="348" t="s">
        <v>423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>
        <v>92.82</v>
      </c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>
        <v>92.82</v>
      </c>
      <c r="AC44" s="343"/>
    </row>
    <row r="45" spans="1:29" ht="14.25" customHeight="1" x14ac:dyDescent="0.3">
      <c r="A45" s="338">
        <v>46203</v>
      </c>
      <c r="B45" s="347">
        <f t="shared" si="2"/>
        <v>51.56</v>
      </c>
      <c r="C45" s="348" t="s">
        <v>509</v>
      </c>
      <c r="D45" s="342"/>
      <c r="E45" s="343"/>
      <c r="F45" s="345"/>
      <c r="G45" s="345">
        <v>51.56</v>
      </c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46203</v>
      </c>
      <c r="B46" s="347">
        <f t="shared" si="2"/>
        <v>53.44</v>
      </c>
      <c r="C46" s="348" t="s">
        <v>504</v>
      </c>
      <c r="D46" s="342"/>
      <c r="E46" s="343"/>
      <c r="F46" s="345"/>
      <c r="G46" s="345">
        <v>53.44</v>
      </c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46203</v>
      </c>
      <c r="B47" s="347">
        <f t="shared" si="2"/>
        <v>-207.96</v>
      </c>
      <c r="C47" s="348" t="s">
        <v>946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>
        <v>207.96</v>
      </c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46203</v>
      </c>
      <c r="B48" s="347">
        <f t="shared" si="2"/>
        <v>-1713.1</v>
      </c>
      <c r="C48" s="348" t="s">
        <v>531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>
        <v>1713.1</v>
      </c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46189</v>
      </c>
      <c r="B49" s="347">
        <f t="shared" si="2"/>
        <v>53.17</v>
      </c>
      <c r="C49" s="348" t="s">
        <v>509</v>
      </c>
      <c r="D49" s="342"/>
      <c r="E49" s="343"/>
      <c r="F49" s="345"/>
      <c r="G49" s="345">
        <v>53.17</v>
      </c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46186</v>
      </c>
      <c r="B50" s="347">
        <f t="shared" si="2"/>
        <v>57.38</v>
      </c>
      <c r="C50" s="348" t="s">
        <v>509</v>
      </c>
      <c r="D50" s="342"/>
      <c r="E50" s="343"/>
      <c r="F50" s="345"/>
      <c r="G50" s="345">
        <v>57.38</v>
      </c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46184</v>
      </c>
      <c r="B51" s="347">
        <f t="shared" si="2"/>
        <v>-2159</v>
      </c>
      <c r="C51" s="348" t="s">
        <v>911</v>
      </c>
      <c r="D51" s="342"/>
      <c r="E51" s="343"/>
      <c r="F51" s="345"/>
      <c r="G51" s="345"/>
      <c r="H51" s="343"/>
      <c r="I51" s="343"/>
      <c r="J51" s="345">
        <v>2159</v>
      </c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46183</v>
      </c>
      <c r="B52" s="347">
        <f t="shared" si="2"/>
        <v>-816.19</v>
      </c>
      <c r="C52" s="348" t="s">
        <v>912</v>
      </c>
      <c r="D52" s="342"/>
      <c r="E52" s="343"/>
      <c r="F52" s="345"/>
      <c r="G52" s="345"/>
      <c r="H52" s="343">
        <v>816.19</v>
      </c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46180</v>
      </c>
      <c r="B53" s="347">
        <f t="shared" si="2"/>
        <v>-313.77999999999997</v>
      </c>
      <c r="C53" s="348" t="s">
        <v>890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>
        <v>313.77999999999997</v>
      </c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46176</v>
      </c>
      <c r="B54" s="347">
        <f t="shared" si="2"/>
        <v>-1000</v>
      </c>
      <c r="C54" s="348" t="s">
        <v>901</v>
      </c>
      <c r="D54" s="342"/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>
        <v>1000</v>
      </c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46174</v>
      </c>
      <c r="B55" s="347">
        <f t="shared" si="2"/>
        <v>-320</v>
      </c>
      <c r="C55" s="348" t="s">
        <v>913</v>
      </c>
      <c r="D55" s="342">
        <v>320</v>
      </c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46173</v>
      </c>
      <c r="B56" s="347">
        <f t="shared" si="2"/>
        <v>-3000</v>
      </c>
      <c r="C56" s="348" t="s">
        <v>897</v>
      </c>
      <c r="D56" s="342">
        <v>3000</v>
      </c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46173</v>
      </c>
      <c r="B57" s="347">
        <f t="shared" si="2"/>
        <v>-1000</v>
      </c>
      <c r="C57" s="348" t="s">
        <v>896</v>
      </c>
      <c r="D57" s="342">
        <v>1000</v>
      </c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46173</v>
      </c>
      <c r="B58" s="347">
        <f t="shared" si="2"/>
        <v>1160.3599999999999</v>
      </c>
      <c r="C58" s="348" t="s">
        <v>895</v>
      </c>
      <c r="D58" s="342"/>
      <c r="E58" s="343">
        <v>1160.3599999999999</v>
      </c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46173</v>
      </c>
      <c r="B59" s="347">
        <f t="shared" ref="B59:B130" si="3">SUM(E59,U59,K59,G59,I59,S59,O59,M59,Q59,W59,Y59,AA59,AC59)-SUM(D59,F59,T59,H59,R59,N59,J59,L59,P59,V59,X59,Z59,AB59)</f>
        <v>2000</v>
      </c>
      <c r="C59" s="348" t="s">
        <v>886</v>
      </c>
      <c r="D59" s="342"/>
      <c r="E59" s="343"/>
      <c r="F59" s="345"/>
      <c r="G59" s="345"/>
      <c r="H59" s="343"/>
      <c r="I59" s="343">
        <v>350</v>
      </c>
      <c r="J59" s="345"/>
      <c r="K59" s="345">
        <v>320</v>
      </c>
      <c r="L59" s="343"/>
      <c r="M59" s="343">
        <v>25</v>
      </c>
      <c r="N59" s="345"/>
      <c r="O59" s="345">
        <v>25</v>
      </c>
      <c r="P59" s="343"/>
      <c r="Q59" s="343">
        <v>45</v>
      </c>
      <c r="R59" s="345"/>
      <c r="S59" s="345">
        <v>400</v>
      </c>
      <c r="T59" s="343"/>
      <c r="U59" s="343">
        <v>375</v>
      </c>
      <c r="V59" s="345"/>
      <c r="W59" s="345">
        <v>100</v>
      </c>
      <c r="X59" s="343"/>
      <c r="Y59" s="343">
        <v>85</v>
      </c>
      <c r="Z59" s="345"/>
      <c r="AA59" s="345">
        <v>230</v>
      </c>
      <c r="AB59" s="343"/>
      <c r="AC59" s="343">
        <v>45</v>
      </c>
    </row>
    <row r="60" spans="1:29" ht="14.25" customHeight="1" x14ac:dyDescent="0.3">
      <c r="A60" s="338">
        <v>46173</v>
      </c>
      <c r="B60" s="347">
        <f t="shared" si="3"/>
        <v>0.63</v>
      </c>
      <c r="C60" s="348" t="s">
        <v>505</v>
      </c>
      <c r="D60" s="342"/>
      <c r="E60" s="343"/>
      <c r="F60" s="345"/>
      <c r="G60" s="345">
        <v>0.63</v>
      </c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46172</v>
      </c>
      <c r="B61" s="347">
        <f t="shared" si="3"/>
        <v>-530.36</v>
      </c>
      <c r="C61" s="348" t="s">
        <v>890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>
        <v>530.36</v>
      </c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46168</v>
      </c>
      <c r="B62" s="347">
        <f t="shared" si="3"/>
        <v>0</v>
      </c>
      <c r="C62" s="348" t="s">
        <v>887</v>
      </c>
      <c r="D62" s="342">
        <v>400</v>
      </c>
      <c r="E62" s="343">
        <v>400</v>
      </c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46170</v>
      </c>
      <c r="B63" s="347">
        <f t="shared" si="3"/>
        <v>87.5</v>
      </c>
      <c r="C63" s="348" t="s">
        <v>509</v>
      </c>
      <c r="D63" s="342"/>
      <c r="E63" s="343"/>
      <c r="F63" s="345"/>
      <c r="G63" s="345">
        <v>87.5</v>
      </c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46170</v>
      </c>
      <c r="B64" s="347">
        <f t="shared" si="3"/>
        <v>56.18</v>
      </c>
      <c r="C64" s="348" t="s">
        <v>504</v>
      </c>
      <c r="D64" s="342"/>
      <c r="E64" s="343"/>
      <c r="F64" s="345"/>
      <c r="G64" s="345">
        <v>56.18</v>
      </c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46170</v>
      </c>
      <c r="B65" s="347">
        <f t="shared" si="3"/>
        <v>-4500</v>
      </c>
      <c r="C65" s="348" t="s">
        <v>512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4500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46166</v>
      </c>
      <c r="B66" s="347">
        <f t="shared" si="3"/>
        <v>-69.2</v>
      </c>
      <c r="C66" s="348" t="s">
        <v>858</v>
      </c>
      <c r="D66" s="342">
        <v>69.2</v>
      </c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46165</v>
      </c>
      <c r="B67" s="347">
        <f t="shared" si="3"/>
        <v>-138.44</v>
      </c>
      <c r="C67" s="348" t="s">
        <v>876</v>
      </c>
      <c r="D67" s="342">
        <v>138.44</v>
      </c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46158</v>
      </c>
      <c r="B68" s="347">
        <f t="shared" si="3"/>
        <v>-87.13</v>
      </c>
      <c r="C68" s="348" t="s">
        <v>847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>
        <v>87.13</v>
      </c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46158</v>
      </c>
      <c r="B69" s="347">
        <f t="shared" si="3"/>
        <v>-95.85</v>
      </c>
      <c r="C69" s="348" t="s">
        <v>849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>
        <v>95.85</v>
      </c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46157</v>
      </c>
      <c r="B70" s="347">
        <f t="shared" si="3"/>
        <v>-146.15</v>
      </c>
      <c r="C70" s="348" t="s">
        <v>506</v>
      </c>
      <c r="D70" s="342"/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>
        <v>146.15</v>
      </c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46155</v>
      </c>
      <c r="B71" s="347">
        <f t="shared" si="3"/>
        <v>-221.4</v>
      </c>
      <c r="C71" s="348" t="s">
        <v>856</v>
      </c>
      <c r="D71" s="342"/>
      <c r="E71" s="343"/>
      <c r="F71" s="345"/>
      <c r="G71" s="345"/>
      <c r="H71" s="343">
        <v>221.4</v>
      </c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46155</v>
      </c>
      <c r="B72" s="347">
        <f t="shared" si="3"/>
        <v>444.44</v>
      </c>
      <c r="C72" s="348" t="s">
        <v>519</v>
      </c>
      <c r="D72" s="342"/>
      <c r="E72" s="343">
        <v>444.44</v>
      </c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46155</v>
      </c>
      <c r="B73" s="347">
        <f t="shared" si="3"/>
        <v>351.69</v>
      </c>
      <c r="C73" s="348" t="s">
        <v>859</v>
      </c>
      <c r="D73" s="342"/>
      <c r="E73" s="343">
        <v>351.69</v>
      </c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46153</v>
      </c>
      <c r="B74" s="347">
        <f t="shared" si="3"/>
        <v>-1045.8699999999999</v>
      </c>
      <c r="C74" s="348" t="s">
        <v>843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>
        <v>1045.8699999999999</v>
      </c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46151</v>
      </c>
      <c r="B75" s="347">
        <f t="shared" si="3"/>
        <v>-903.88</v>
      </c>
      <c r="C75" s="348" t="s">
        <v>857</v>
      </c>
      <c r="D75" s="342"/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>
        <v>903.88</v>
      </c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46149</v>
      </c>
      <c r="B76" s="347">
        <f t="shared" si="3"/>
        <v>69.400000000000006</v>
      </c>
      <c r="C76" s="348" t="s">
        <v>509</v>
      </c>
      <c r="D76" s="342"/>
      <c r="E76" s="343"/>
      <c r="F76" s="345"/>
      <c r="G76" s="345">
        <v>69.400000000000006</v>
      </c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46148</v>
      </c>
      <c r="B77" s="347">
        <f t="shared" si="3"/>
        <v>-500.5</v>
      </c>
      <c r="C77" s="348" t="s">
        <v>212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>
        <v>500.5</v>
      </c>
      <c r="Y77" s="343"/>
      <c r="Z77" s="345"/>
      <c r="AA77" s="345"/>
      <c r="AB77" s="343"/>
      <c r="AC77" s="343"/>
    </row>
    <row r="78" spans="1:29" ht="14.25" customHeight="1" x14ac:dyDescent="0.3">
      <c r="A78" s="338">
        <v>46148</v>
      </c>
      <c r="B78" s="347">
        <f t="shared" si="3"/>
        <v>-457.94</v>
      </c>
      <c r="C78" s="348" t="s">
        <v>858</v>
      </c>
      <c r="D78" s="342">
        <v>457.94</v>
      </c>
      <c r="E78" s="343"/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46142</v>
      </c>
      <c r="B79" s="347">
        <f t="shared" si="3"/>
        <v>5616.82</v>
      </c>
      <c r="C79" s="348" t="s">
        <v>285</v>
      </c>
      <c r="D79" s="342"/>
      <c r="E79" s="343">
        <v>5616.82</v>
      </c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46142</v>
      </c>
      <c r="B80" s="347">
        <f t="shared" si="3"/>
        <v>2000</v>
      </c>
      <c r="C80" s="348" t="s">
        <v>503</v>
      </c>
      <c r="D80" s="342"/>
      <c r="E80" s="343"/>
      <c r="F80" s="345"/>
      <c r="G80" s="345"/>
      <c r="H80" s="343"/>
      <c r="I80" s="343">
        <v>350</v>
      </c>
      <c r="J80" s="345"/>
      <c r="K80" s="345">
        <v>320</v>
      </c>
      <c r="L80" s="343"/>
      <c r="M80" s="343">
        <v>25</v>
      </c>
      <c r="N80" s="345"/>
      <c r="O80" s="345">
        <v>25</v>
      </c>
      <c r="P80" s="343"/>
      <c r="Q80" s="343">
        <v>45</v>
      </c>
      <c r="R80" s="345"/>
      <c r="S80" s="345">
        <v>400</v>
      </c>
      <c r="T80" s="343"/>
      <c r="U80" s="343">
        <v>375</v>
      </c>
      <c r="V80" s="345"/>
      <c r="W80" s="345">
        <v>100</v>
      </c>
      <c r="X80" s="343"/>
      <c r="Y80" s="343">
        <v>85</v>
      </c>
      <c r="Z80" s="345"/>
      <c r="AA80" s="345">
        <v>230</v>
      </c>
      <c r="AB80" s="343"/>
      <c r="AC80" s="343">
        <v>45</v>
      </c>
    </row>
    <row r="81" spans="1:29" ht="14.25" customHeight="1" x14ac:dyDescent="0.3">
      <c r="A81" s="338">
        <v>46142</v>
      </c>
      <c r="B81" s="347">
        <f t="shared" si="3"/>
        <v>62.26</v>
      </c>
      <c r="C81" s="348" t="s">
        <v>504</v>
      </c>
      <c r="D81" s="342"/>
      <c r="E81" s="343"/>
      <c r="F81" s="345"/>
      <c r="G81" s="345">
        <v>62.26</v>
      </c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46142</v>
      </c>
      <c r="B82" s="347">
        <f t="shared" si="3"/>
        <v>-185.64</v>
      </c>
      <c r="C82" s="348" t="s">
        <v>423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>
        <v>92.82</v>
      </c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>
        <v>92.82</v>
      </c>
      <c r="AC82" s="343"/>
    </row>
    <row r="83" spans="1:29" ht="14.25" customHeight="1" x14ac:dyDescent="0.3">
      <c r="A83" s="338">
        <v>46142</v>
      </c>
      <c r="B83" s="347">
        <f t="shared" si="3"/>
        <v>-127.68</v>
      </c>
      <c r="C83" s="348" t="s">
        <v>315</v>
      </c>
      <c r="D83" s="342"/>
      <c r="E83" s="343"/>
      <c r="F83" s="345"/>
      <c r="G83" s="345"/>
      <c r="H83" s="343"/>
      <c r="I83" s="343"/>
      <c r="J83" s="345"/>
      <c r="K83" s="345"/>
      <c r="L83" s="343">
        <v>63.84</v>
      </c>
      <c r="M83" s="343"/>
      <c r="N83" s="345">
        <v>63.84</v>
      </c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46142</v>
      </c>
      <c r="B84" s="347">
        <f t="shared" si="3"/>
        <v>0.52</v>
      </c>
      <c r="C84" s="348" t="s">
        <v>505</v>
      </c>
      <c r="D84" s="342"/>
      <c r="E84" s="343"/>
      <c r="F84" s="345"/>
      <c r="G84" s="345">
        <v>0.52</v>
      </c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46130</v>
      </c>
      <c r="B85" s="347">
        <f t="shared" si="3"/>
        <v>-578.57000000000005</v>
      </c>
      <c r="C85" s="348" t="s">
        <v>506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>
        <v>578.57000000000005</v>
      </c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46130</v>
      </c>
      <c r="B86" s="347">
        <f t="shared" si="3"/>
        <v>-93.71</v>
      </c>
      <c r="C86" s="348" t="s">
        <v>507</v>
      </c>
      <c r="D86" s="342"/>
      <c r="E86" s="343"/>
      <c r="F86" s="345"/>
      <c r="G86" s="345"/>
      <c r="H86" s="343">
        <v>93.71</v>
      </c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46130</v>
      </c>
      <c r="B87" s="347">
        <f t="shared" si="3"/>
        <v>-318.36</v>
      </c>
      <c r="C87" s="348" t="s">
        <v>508</v>
      </c>
      <c r="D87" s="342"/>
      <c r="E87" s="343"/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>
        <v>318.36</v>
      </c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46129</v>
      </c>
      <c r="B88" s="347">
        <f t="shared" si="3"/>
        <v>62.19</v>
      </c>
      <c r="C88" s="348" t="s">
        <v>509</v>
      </c>
      <c r="D88" s="342"/>
      <c r="E88" s="343"/>
      <c r="F88" s="345"/>
      <c r="G88" s="345">
        <v>62.19</v>
      </c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46112</v>
      </c>
      <c r="B89" s="347">
        <f t="shared" si="3"/>
        <v>4309.58</v>
      </c>
      <c r="C89" s="348" t="s">
        <v>510</v>
      </c>
      <c r="D89" s="342"/>
      <c r="E89" s="343">
        <v>4309.58</v>
      </c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46112</v>
      </c>
      <c r="B90" s="347">
        <f t="shared" si="3"/>
        <v>2000</v>
      </c>
      <c r="C90" s="348" t="s">
        <v>511</v>
      </c>
      <c r="D90" s="342"/>
      <c r="E90" s="343"/>
      <c r="F90" s="345"/>
      <c r="G90" s="345"/>
      <c r="H90" s="343"/>
      <c r="I90" s="343">
        <v>350</v>
      </c>
      <c r="J90" s="345"/>
      <c r="K90" s="345">
        <v>320</v>
      </c>
      <c r="L90" s="343"/>
      <c r="M90" s="343">
        <v>25</v>
      </c>
      <c r="N90" s="345"/>
      <c r="O90" s="345">
        <v>25</v>
      </c>
      <c r="P90" s="343"/>
      <c r="Q90" s="343">
        <v>45</v>
      </c>
      <c r="R90" s="345"/>
      <c r="S90" s="345">
        <v>400</v>
      </c>
      <c r="T90" s="343"/>
      <c r="U90" s="343">
        <v>375</v>
      </c>
      <c r="V90" s="345"/>
      <c r="W90" s="345">
        <v>100</v>
      </c>
      <c r="X90" s="343"/>
      <c r="Y90" s="343">
        <v>85</v>
      </c>
      <c r="Z90" s="345"/>
      <c r="AA90" s="345">
        <v>230</v>
      </c>
      <c r="AB90" s="343"/>
      <c r="AC90" s="343">
        <v>45</v>
      </c>
    </row>
    <row r="91" spans="1:29" ht="14.25" customHeight="1" x14ac:dyDescent="0.3">
      <c r="A91" s="338">
        <v>46112</v>
      </c>
      <c r="B91" s="347">
        <f t="shared" si="3"/>
        <v>0.34</v>
      </c>
      <c r="C91" s="348" t="s">
        <v>505</v>
      </c>
      <c r="D91" s="342"/>
      <c r="E91" s="343"/>
      <c r="F91" s="345"/>
      <c r="G91" s="345">
        <v>0.34</v>
      </c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46112</v>
      </c>
      <c r="B92" s="347">
        <f t="shared" si="3"/>
        <v>-1200</v>
      </c>
      <c r="C92" s="348" t="s">
        <v>512</v>
      </c>
      <c r="D92" s="342"/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>
        <v>1200</v>
      </c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46108</v>
      </c>
      <c r="B93" s="347">
        <f t="shared" si="3"/>
        <v>68.72</v>
      </c>
      <c r="C93" s="348" t="s">
        <v>504</v>
      </c>
      <c r="D93" s="342"/>
      <c r="E93" s="343"/>
      <c r="F93" s="345"/>
      <c r="G93" s="345">
        <v>68.72</v>
      </c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46104</v>
      </c>
      <c r="B94" s="347">
        <f t="shared" si="3"/>
        <v>-6</v>
      </c>
      <c r="C94" s="348" t="s">
        <v>513</v>
      </c>
      <c r="D94" s="342">
        <v>6</v>
      </c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46103</v>
      </c>
      <c r="B95" s="347">
        <f t="shared" si="3"/>
        <v>-100</v>
      </c>
      <c r="C95" s="348" t="s">
        <v>514</v>
      </c>
      <c r="D95" s="342">
        <v>100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46103</v>
      </c>
      <c r="B96" s="347">
        <f t="shared" si="3"/>
        <v>-100</v>
      </c>
      <c r="C96" s="348" t="s">
        <v>515</v>
      </c>
      <c r="D96" s="342">
        <v>100</v>
      </c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46103</v>
      </c>
      <c r="B97" s="347">
        <f t="shared" si="3"/>
        <v>-50</v>
      </c>
      <c r="C97" s="348" t="s">
        <v>516</v>
      </c>
      <c r="D97" s="342">
        <v>50</v>
      </c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46103</v>
      </c>
      <c r="B98" s="347">
        <f t="shared" si="3"/>
        <v>-100</v>
      </c>
      <c r="C98" s="348" t="s">
        <v>517</v>
      </c>
      <c r="D98" s="342">
        <v>100</v>
      </c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46103</v>
      </c>
      <c r="B99" s="347">
        <f t="shared" si="3"/>
        <v>-100</v>
      </c>
      <c r="C99" s="348" t="s">
        <v>518</v>
      </c>
      <c r="D99" s="342">
        <v>100</v>
      </c>
      <c r="E99" s="343"/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46102</v>
      </c>
      <c r="B100" s="347">
        <f t="shared" si="3"/>
        <v>-300</v>
      </c>
      <c r="C100" s="348" t="s">
        <v>519</v>
      </c>
      <c r="D100" s="342">
        <v>300</v>
      </c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46102</v>
      </c>
      <c r="B101" s="347">
        <f t="shared" si="3"/>
        <v>1384.5</v>
      </c>
      <c r="C101" s="348" t="s">
        <v>520</v>
      </c>
      <c r="D101" s="342"/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>
        <v>-1384.5</v>
      </c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46094</v>
      </c>
      <c r="B102" s="347">
        <f t="shared" si="3"/>
        <v>55.66</v>
      </c>
      <c r="C102" s="348" t="s">
        <v>509</v>
      </c>
      <c r="D102" s="342"/>
      <c r="E102" s="343"/>
      <c r="F102" s="345"/>
      <c r="G102" s="345">
        <v>55.66</v>
      </c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46090</v>
      </c>
      <c r="B103" s="347">
        <f t="shared" si="3"/>
        <v>-380</v>
      </c>
      <c r="C103" s="348" t="s">
        <v>521</v>
      </c>
      <c r="D103" s="342"/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>
        <v>380</v>
      </c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46083</v>
      </c>
      <c r="B104" s="347">
        <f t="shared" si="3"/>
        <v>-185.64</v>
      </c>
      <c r="C104" s="348" t="s">
        <v>423</v>
      </c>
      <c r="D104" s="342"/>
      <c r="E104" s="343"/>
      <c r="F104" s="345"/>
      <c r="G104" s="345"/>
      <c r="H104" s="343"/>
      <c r="I104" s="343"/>
      <c r="J104" s="345"/>
      <c r="K104" s="345"/>
      <c r="L104" s="343"/>
      <c r="M104" s="343"/>
      <c r="N104" s="345"/>
      <c r="O104" s="345"/>
      <c r="P104" s="343">
        <v>92.82</v>
      </c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>
        <v>92.82</v>
      </c>
      <c r="AC104" s="343"/>
    </row>
    <row r="105" spans="1:29" ht="14.25" customHeight="1" x14ac:dyDescent="0.3">
      <c r="A105" s="338">
        <v>46081</v>
      </c>
      <c r="B105" s="347">
        <f t="shared" si="3"/>
        <v>3764.91</v>
      </c>
      <c r="C105" s="348" t="s">
        <v>425</v>
      </c>
      <c r="D105" s="342"/>
      <c r="E105" s="343">
        <v>3764.91</v>
      </c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46081</v>
      </c>
      <c r="B106" s="347">
        <f t="shared" si="3"/>
        <v>2000</v>
      </c>
      <c r="C106" s="348" t="s">
        <v>522</v>
      </c>
      <c r="D106" s="342"/>
      <c r="E106" s="343"/>
      <c r="F106" s="345"/>
      <c r="G106" s="345"/>
      <c r="H106" s="343"/>
      <c r="I106" s="343">
        <v>350</v>
      </c>
      <c r="J106" s="345"/>
      <c r="K106" s="345">
        <v>320</v>
      </c>
      <c r="L106" s="343"/>
      <c r="M106" s="343">
        <v>25</v>
      </c>
      <c r="N106" s="345"/>
      <c r="O106" s="345">
        <v>25</v>
      </c>
      <c r="P106" s="343"/>
      <c r="Q106" s="343">
        <v>45</v>
      </c>
      <c r="R106" s="345"/>
      <c r="S106" s="345">
        <v>400</v>
      </c>
      <c r="T106" s="343"/>
      <c r="U106" s="343">
        <v>375</v>
      </c>
      <c r="V106" s="345"/>
      <c r="W106" s="345">
        <v>100</v>
      </c>
      <c r="X106" s="343"/>
      <c r="Y106" s="343">
        <v>85</v>
      </c>
      <c r="Z106" s="345"/>
      <c r="AA106" s="345">
        <v>230</v>
      </c>
      <c r="AB106" s="343"/>
      <c r="AC106" s="343">
        <v>45</v>
      </c>
    </row>
    <row r="107" spans="1:29" ht="14.25" customHeight="1" x14ac:dyDescent="0.3">
      <c r="A107" s="338">
        <v>46081</v>
      </c>
      <c r="B107" s="347">
        <f t="shared" si="3"/>
        <v>0.23</v>
      </c>
      <c r="C107" s="348" t="s">
        <v>505</v>
      </c>
      <c r="D107" s="342"/>
      <c r="E107" s="343"/>
      <c r="F107" s="345"/>
      <c r="G107" s="345">
        <v>0.23</v>
      </c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46070</v>
      </c>
      <c r="B108" s="347">
        <f t="shared" si="3"/>
        <v>-1920</v>
      </c>
      <c r="C108" s="348" t="s">
        <v>523</v>
      </c>
      <c r="D108" s="342"/>
      <c r="E108" s="343"/>
      <c r="F108" s="345"/>
      <c r="G108" s="345"/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>
        <v>1920</v>
      </c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46069</v>
      </c>
      <c r="B109" s="347">
        <f t="shared" si="3"/>
        <v>-243.8</v>
      </c>
      <c r="C109" s="348" t="s">
        <v>523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>
        <v>243.8</v>
      </c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46068</v>
      </c>
      <c r="B110" s="347">
        <f t="shared" si="3"/>
        <v>63.46</v>
      </c>
      <c r="C110" s="348" t="s">
        <v>509</v>
      </c>
      <c r="D110" s="342"/>
      <c r="E110" s="343"/>
      <c r="F110" s="345"/>
      <c r="G110" s="345">
        <v>63.46</v>
      </c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/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46067</v>
      </c>
      <c r="B111" s="347">
        <f t="shared" si="3"/>
        <v>-1007.99</v>
      </c>
      <c r="C111" s="348" t="s">
        <v>524</v>
      </c>
      <c r="D111" s="342">
        <v>1007.99</v>
      </c>
      <c r="E111" s="343"/>
      <c r="F111" s="345"/>
      <c r="G111" s="345"/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46063</v>
      </c>
      <c r="B112" s="347">
        <f t="shared" si="3"/>
        <v>-1276.4000000000001</v>
      </c>
      <c r="C112" s="348" t="s">
        <v>525</v>
      </c>
      <c r="D112" s="342"/>
      <c r="E112" s="343"/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/>
      <c r="U112" s="343"/>
      <c r="V112" s="345"/>
      <c r="W112" s="345"/>
      <c r="X112" s="343"/>
      <c r="Y112" s="343"/>
      <c r="Z112" s="345">
        <v>1276.4000000000001</v>
      </c>
      <c r="AA112" s="345"/>
      <c r="AB112" s="343"/>
      <c r="AC112" s="343"/>
    </row>
    <row r="113" spans="1:29" ht="14.25" customHeight="1" x14ac:dyDescent="0.3">
      <c r="A113" s="338">
        <v>46063</v>
      </c>
      <c r="B113" s="347">
        <f t="shared" si="3"/>
        <v>-955</v>
      </c>
      <c r="C113" s="348" t="s">
        <v>526</v>
      </c>
      <c r="D113" s="342"/>
      <c r="E113" s="343"/>
      <c r="F113" s="345"/>
      <c r="G113" s="345"/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>
        <v>955</v>
      </c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46063</v>
      </c>
      <c r="B114" s="347">
        <f t="shared" si="3"/>
        <v>59.19</v>
      </c>
      <c r="C114" s="348" t="s">
        <v>504</v>
      </c>
      <c r="D114" s="342"/>
      <c r="E114" s="343"/>
      <c r="F114" s="345"/>
      <c r="G114" s="345">
        <v>59.19</v>
      </c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/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46061</v>
      </c>
      <c r="B115" s="347">
        <f t="shared" si="3"/>
        <v>-2203.44</v>
      </c>
      <c r="C115" s="348" t="s">
        <v>523</v>
      </c>
      <c r="D115" s="342"/>
      <c r="E115" s="343"/>
      <c r="F115" s="345"/>
      <c r="G115" s="345"/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>
        <v>2203.44</v>
      </c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46061</v>
      </c>
      <c r="B116" s="347">
        <f t="shared" si="3"/>
        <v>-831.92</v>
      </c>
      <c r="C116" s="348" t="s">
        <v>527</v>
      </c>
      <c r="D116" s="342"/>
      <c r="E116" s="343"/>
      <c r="F116" s="345"/>
      <c r="G116" s="345"/>
      <c r="H116" s="343"/>
      <c r="I116" s="343"/>
      <c r="J116" s="345"/>
      <c r="K116" s="345"/>
      <c r="L116" s="343"/>
      <c r="M116" s="343"/>
      <c r="N116" s="345"/>
      <c r="O116" s="345"/>
      <c r="P116" s="343"/>
      <c r="Q116" s="343"/>
      <c r="R116" s="345">
        <v>831.92</v>
      </c>
      <c r="S116" s="345"/>
      <c r="T116" s="343"/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46055</v>
      </c>
      <c r="B117" s="347">
        <f t="shared" si="3"/>
        <v>-900</v>
      </c>
      <c r="C117" s="348" t="s">
        <v>512</v>
      </c>
      <c r="D117" s="342"/>
      <c r="E117" s="343"/>
      <c r="F117" s="345"/>
      <c r="G117" s="345"/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/>
      <c r="S117" s="345"/>
      <c r="T117" s="343">
        <v>900</v>
      </c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46053</v>
      </c>
      <c r="B118" s="347">
        <f t="shared" si="3"/>
        <v>3194.64</v>
      </c>
      <c r="C118" s="348" t="s">
        <v>459</v>
      </c>
      <c r="D118" s="342"/>
      <c r="E118" s="343">
        <v>3194.64</v>
      </c>
      <c r="F118" s="345"/>
      <c r="G118" s="345"/>
      <c r="H118" s="343"/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/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3">
      <c r="A119" s="338">
        <v>46053</v>
      </c>
      <c r="B119" s="347">
        <f t="shared" si="3"/>
        <v>2000</v>
      </c>
      <c r="C119" s="348" t="s">
        <v>528</v>
      </c>
      <c r="D119" s="342"/>
      <c r="E119" s="343"/>
      <c r="F119" s="345"/>
      <c r="G119" s="345"/>
      <c r="H119" s="343"/>
      <c r="I119" s="343">
        <v>350</v>
      </c>
      <c r="J119" s="345"/>
      <c r="K119" s="345">
        <v>320</v>
      </c>
      <c r="L119" s="343"/>
      <c r="M119" s="343">
        <v>25</v>
      </c>
      <c r="N119" s="345"/>
      <c r="O119" s="345">
        <v>25</v>
      </c>
      <c r="P119" s="343"/>
      <c r="Q119" s="343">
        <v>45</v>
      </c>
      <c r="R119" s="345"/>
      <c r="S119" s="345">
        <v>400</v>
      </c>
      <c r="T119" s="343"/>
      <c r="U119" s="343">
        <v>375</v>
      </c>
      <c r="V119" s="345"/>
      <c r="W119" s="345">
        <v>100</v>
      </c>
      <c r="X119" s="343"/>
      <c r="Y119" s="343">
        <v>85</v>
      </c>
      <c r="Z119" s="345"/>
      <c r="AA119" s="345">
        <v>230</v>
      </c>
      <c r="AB119" s="343"/>
      <c r="AC119" s="343">
        <v>45</v>
      </c>
    </row>
    <row r="120" spans="1:29" ht="14.25" customHeight="1" x14ac:dyDescent="0.3">
      <c r="A120" s="338">
        <v>46053</v>
      </c>
      <c r="B120" s="347">
        <f t="shared" si="3"/>
        <v>0.38</v>
      </c>
      <c r="C120" s="348" t="s">
        <v>505</v>
      </c>
      <c r="D120" s="342"/>
      <c r="E120" s="343"/>
      <c r="F120" s="345"/>
      <c r="G120" s="345">
        <v>0.38</v>
      </c>
      <c r="H120" s="343"/>
      <c r="I120" s="343"/>
      <c r="J120" s="345"/>
      <c r="K120" s="345"/>
      <c r="L120" s="343"/>
      <c r="M120" s="343"/>
      <c r="N120" s="345"/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/>
      <c r="AC120" s="343"/>
    </row>
    <row r="121" spans="1:29" ht="14.25" customHeight="1" x14ac:dyDescent="0.3">
      <c r="A121" s="338">
        <v>46053</v>
      </c>
      <c r="B121" s="347">
        <f t="shared" si="3"/>
        <v>54.55</v>
      </c>
      <c r="C121" s="348" t="s">
        <v>509</v>
      </c>
      <c r="D121" s="342"/>
      <c r="E121" s="343"/>
      <c r="F121" s="345"/>
      <c r="G121" s="345">
        <v>54.55</v>
      </c>
      <c r="H121" s="343"/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46048</v>
      </c>
      <c r="B122" s="347">
        <f t="shared" si="3"/>
        <v>-583</v>
      </c>
      <c r="C122" s="348" t="s">
        <v>529</v>
      </c>
      <c r="D122" s="342">
        <v>583</v>
      </c>
      <c r="E122" s="343"/>
      <c r="F122" s="345"/>
      <c r="G122" s="345"/>
      <c r="H122" s="343"/>
      <c r="I122" s="343"/>
      <c r="J122" s="345"/>
      <c r="K122" s="345"/>
      <c r="L122" s="343"/>
      <c r="M122" s="343"/>
      <c r="N122" s="345"/>
      <c r="O122" s="345"/>
      <c r="P122" s="343"/>
      <c r="Q122" s="343"/>
      <c r="R122" s="345"/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3">
      <c r="A123" s="338">
        <v>46044</v>
      </c>
      <c r="B123" s="347">
        <f t="shared" si="3"/>
        <v>-126.24</v>
      </c>
      <c r="C123" s="348" t="s">
        <v>315</v>
      </c>
      <c r="D123" s="342"/>
      <c r="E123" s="343"/>
      <c r="F123" s="345"/>
      <c r="G123" s="345"/>
      <c r="H123" s="343"/>
      <c r="I123" s="343"/>
      <c r="J123" s="345"/>
      <c r="K123" s="345"/>
      <c r="L123" s="343">
        <v>63.12</v>
      </c>
      <c r="M123" s="343"/>
      <c r="N123" s="345">
        <v>63.12</v>
      </c>
      <c r="O123" s="345"/>
      <c r="P123" s="343"/>
      <c r="Q123" s="343"/>
      <c r="R123" s="345"/>
      <c r="S123" s="345"/>
      <c r="T123" s="343"/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3">
      <c r="A124" s="338">
        <v>46043</v>
      </c>
      <c r="B124" s="347">
        <f t="shared" si="3"/>
        <v>-100</v>
      </c>
      <c r="C124" s="348" t="s">
        <v>530</v>
      </c>
      <c r="D124" s="342"/>
      <c r="E124" s="343"/>
      <c r="F124" s="345"/>
      <c r="G124" s="345"/>
      <c r="H124" s="343">
        <v>100</v>
      </c>
      <c r="I124" s="343"/>
      <c r="J124" s="345"/>
      <c r="K124" s="345"/>
      <c r="L124" s="343"/>
      <c r="M124" s="343"/>
      <c r="N124" s="345"/>
      <c r="O124" s="345"/>
      <c r="P124" s="343"/>
      <c r="Q124" s="343"/>
      <c r="R124" s="345"/>
      <c r="S124" s="345"/>
      <c r="T124" s="343"/>
      <c r="U124" s="343"/>
      <c r="V124" s="345"/>
      <c r="W124" s="345"/>
      <c r="X124" s="343"/>
      <c r="Y124" s="343"/>
      <c r="Z124" s="345"/>
      <c r="AA124" s="345"/>
      <c r="AB124" s="343"/>
      <c r="AC124" s="343"/>
    </row>
    <row r="125" spans="1:29" ht="14.25" customHeight="1" x14ac:dyDescent="0.3">
      <c r="A125" s="338">
        <v>46043</v>
      </c>
      <c r="B125" s="347">
        <f t="shared" si="3"/>
        <v>-2724</v>
      </c>
      <c r="C125" s="348" t="s">
        <v>531</v>
      </c>
      <c r="D125" s="342"/>
      <c r="E125" s="343"/>
      <c r="F125" s="345"/>
      <c r="G125" s="345"/>
      <c r="H125" s="343"/>
      <c r="I125" s="343"/>
      <c r="J125" s="345"/>
      <c r="K125" s="345"/>
      <c r="L125" s="343"/>
      <c r="M125" s="343"/>
      <c r="N125" s="345"/>
      <c r="O125" s="345"/>
      <c r="P125" s="343"/>
      <c r="Q125" s="343"/>
      <c r="R125" s="345">
        <v>2724</v>
      </c>
      <c r="S125" s="345"/>
      <c r="T125" s="343"/>
      <c r="U125" s="343"/>
      <c r="V125" s="345"/>
      <c r="W125" s="345"/>
      <c r="X125" s="343"/>
      <c r="Y125" s="343"/>
      <c r="Z125" s="345"/>
      <c r="AA125" s="345"/>
      <c r="AB125" s="343"/>
      <c r="AC125" s="343"/>
    </row>
    <row r="126" spans="1:29" ht="14.25" customHeight="1" x14ac:dyDescent="0.3">
      <c r="A126" s="338">
        <v>46038</v>
      </c>
      <c r="B126" s="347">
        <f t="shared" si="3"/>
        <v>55.69</v>
      </c>
      <c r="C126" s="348" t="s">
        <v>509</v>
      </c>
      <c r="D126" s="342"/>
      <c r="E126" s="343"/>
      <c r="F126" s="345"/>
      <c r="G126" s="345">
        <v>55.69</v>
      </c>
      <c r="H126" s="343"/>
      <c r="I126" s="343"/>
      <c r="J126" s="345"/>
      <c r="K126" s="345"/>
      <c r="L126" s="343"/>
      <c r="M126" s="343"/>
      <c r="N126" s="345"/>
      <c r="O126" s="345"/>
      <c r="P126" s="343"/>
      <c r="Q126" s="343"/>
      <c r="R126" s="345"/>
      <c r="S126" s="345"/>
      <c r="T126" s="343"/>
      <c r="U126" s="343"/>
      <c r="V126" s="345"/>
      <c r="W126" s="345"/>
      <c r="X126" s="343"/>
      <c r="Y126" s="343"/>
      <c r="Z126" s="345"/>
      <c r="AA126" s="345"/>
      <c r="AB126" s="343"/>
      <c r="AC126" s="343"/>
    </row>
    <row r="127" spans="1:29" ht="14.25" customHeight="1" x14ac:dyDescent="0.3">
      <c r="A127" s="338">
        <v>46030</v>
      </c>
      <c r="B127" s="347">
        <f t="shared" si="3"/>
        <v>1049.3699999999999</v>
      </c>
      <c r="C127" s="340" t="s">
        <v>532</v>
      </c>
      <c r="D127" s="342"/>
      <c r="E127" s="343">
        <v>1049.3699999999999</v>
      </c>
      <c r="F127" s="345"/>
      <c r="G127" s="345"/>
      <c r="H127" s="343"/>
      <c r="I127" s="343"/>
      <c r="J127" s="345"/>
      <c r="K127" s="345"/>
      <c r="L127" s="343"/>
      <c r="M127" s="343"/>
      <c r="N127" s="345"/>
      <c r="O127" s="345"/>
      <c r="P127" s="343"/>
      <c r="Q127" s="343"/>
      <c r="R127" s="345"/>
      <c r="S127" s="345"/>
      <c r="T127" s="343"/>
      <c r="U127" s="343"/>
      <c r="V127" s="345"/>
      <c r="W127" s="345"/>
      <c r="X127" s="343"/>
      <c r="Y127" s="343"/>
      <c r="Z127" s="345"/>
      <c r="AA127" s="345"/>
      <c r="AB127" s="343"/>
      <c r="AC127" s="343"/>
    </row>
    <row r="128" spans="1:29" ht="14.25" customHeight="1" x14ac:dyDescent="0.3">
      <c r="A128" s="338">
        <v>46027</v>
      </c>
      <c r="B128" s="347">
        <f t="shared" si="3"/>
        <v>-113.94</v>
      </c>
      <c r="C128" s="348" t="s">
        <v>533</v>
      </c>
      <c r="D128" s="342"/>
      <c r="E128" s="343"/>
      <c r="F128" s="345"/>
      <c r="G128" s="345"/>
      <c r="H128" s="343">
        <v>113.94</v>
      </c>
      <c r="I128" s="343"/>
      <c r="J128" s="345"/>
      <c r="K128" s="345"/>
      <c r="L128" s="343"/>
      <c r="M128" s="343"/>
      <c r="N128" s="345"/>
      <c r="O128" s="345"/>
      <c r="P128" s="343"/>
      <c r="Q128" s="343"/>
      <c r="R128" s="345"/>
      <c r="S128" s="345"/>
      <c r="T128" s="343"/>
      <c r="U128" s="343"/>
      <c r="V128" s="345"/>
      <c r="W128" s="345"/>
      <c r="X128" s="343"/>
      <c r="Y128" s="343"/>
      <c r="Z128" s="345"/>
      <c r="AA128" s="345"/>
      <c r="AB128" s="343"/>
      <c r="AC128" s="343"/>
    </row>
    <row r="129" spans="1:29" ht="14.25" customHeight="1" x14ac:dyDescent="0.3">
      <c r="A129" s="338">
        <v>46027</v>
      </c>
      <c r="B129" s="347">
        <f t="shared" si="3"/>
        <v>-622.1</v>
      </c>
      <c r="C129" s="348" t="s">
        <v>523</v>
      </c>
      <c r="D129" s="342"/>
      <c r="E129" s="343"/>
      <c r="F129" s="345"/>
      <c r="G129" s="345"/>
      <c r="H129" s="343"/>
      <c r="I129" s="343"/>
      <c r="J129" s="345"/>
      <c r="K129" s="345"/>
      <c r="L129" s="343"/>
      <c r="M129" s="343"/>
      <c r="N129" s="345"/>
      <c r="O129" s="345"/>
      <c r="P129" s="343"/>
      <c r="Q129" s="343"/>
      <c r="R129" s="345"/>
      <c r="S129" s="345"/>
      <c r="T129" s="343">
        <v>622.1</v>
      </c>
      <c r="U129" s="343"/>
      <c r="V129" s="345"/>
      <c r="W129" s="345"/>
      <c r="X129" s="343"/>
      <c r="Y129" s="343"/>
      <c r="Z129" s="345"/>
      <c r="AA129" s="345"/>
      <c r="AB129" s="343"/>
      <c r="AC129" s="343"/>
    </row>
    <row r="130" spans="1:29" ht="14.25" customHeight="1" x14ac:dyDescent="0.3">
      <c r="A130" s="338">
        <v>44562</v>
      </c>
      <c r="B130" s="347">
        <f t="shared" si="3"/>
        <v>12240.49</v>
      </c>
      <c r="C130" s="348" t="s">
        <v>534</v>
      </c>
      <c r="D130" s="342"/>
      <c r="E130" s="343">
        <v>1710.49</v>
      </c>
      <c r="F130" s="345"/>
      <c r="G130" s="345">
        <v>500</v>
      </c>
      <c r="H130" s="343"/>
      <c r="I130" s="343">
        <v>2000</v>
      </c>
      <c r="J130" s="345"/>
      <c r="K130" s="345">
        <v>1000</v>
      </c>
      <c r="L130" s="343"/>
      <c r="M130" s="343">
        <v>65</v>
      </c>
      <c r="N130" s="345"/>
      <c r="O130" s="345">
        <v>65</v>
      </c>
      <c r="P130" s="343"/>
      <c r="Q130" s="343">
        <v>100</v>
      </c>
      <c r="R130" s="345"/>
      <c r="S130" s="345">
        <v>2000</v>
      </c>
      <c r="T130" s="343"/>
      <c r="U130" s="343">
        <v>2500</v>
      </c>
      <c r="V130" s="345"/>
      <c r="W130" s="345">
        <v>500</v>
      </c>
      <c r="X130" s="343"/>
      <c r="Y130" s="343">
        <v>200</v>
      </c>
      <c r="Z130" s="345"/>
      <c r="AA130" s="345">
        <v>1500</v>
      </c>
      <c r="AB130" s="343"/>
      <c r="AC130" s="343">
        <v>100</v>
      </c>
    </row>
    <row r="131" spans="1:29" ht="14.25" customHeight="1" x14ac:dyDescent="0.3"/>
    <row r="132" spans="1:29" ht="14.25" customHeight="1" x14ac:dyDescent="0.3"/>
    <row r="133" spans="1:29" ht="14.25" customHeight="1" x14ac:dyDescent="0.3"/>
    <row r="134" spans="1:29" ht="14.25" customHeight="1" x14ac:dyDescent="0.3"/>
    <row r="135" spans="1:29" ht="14.25" customHeight="1" x14ac:dyDescent="0.3"/>
    <row r="136" spans="1:29" ht="14.25" customHeight="1" x14ac:dyDescent="0.3"/>
    <row r="137" spans="1:29" ht="14.25" customHeight="1" x14ac:dyDescent="0.3"/>
    <row r="138" spans="1:29" ht="14.25" customHeight="1" x14ac:dyDescent="0.3"/>
    <row r="139" spans="1:29" ht="14.25" customHeight="1" x14ac:dyDescent="0.3"/>
    <row r="140" spans="1:29" ht="14.25" customHeight="1" x14ac:dyDescent="0.3"/>
    <row r="141" spans="1:29" ht="14.25" customHeight="1" x14ac:dyDescent="0.3"/>
    <row r="142" spans="1:29" ht="14.25" customHeight="1" x14ac:dyDescent="0.3"/>
    <row r="143" spans="1:29" ht="14.25" customHeight="1" x14ac:dyDescent="0.3"/>
    <row r="144" spans="1:29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  <row r="1069" ht="14.25" customHeight="1" x14ac:dyDescent="0.3"/>
    <row r="1070" ht="14.25" customHeight="1" x14ac:dyDescent="0.3"/>
    <row r="1071" ht="14.25" customHeight="1" x14ac:dyDescent="0.3"/>
    <row r="1072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49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34.416666666666664</v>
      </c>
      <c r="F6" s="384">
        <f ca="1">'Isaac 401k'!D4</f>
        <v>63828</v>
      </c>
      <c r="G6" s="385">
        <f ca="1">(F6-B9)/365.25</f>
        <v>92.873374401095134</v>
      </c>
      <c r="H6" s="23"/>
      <c r="I6" s="23"/>
      <c r="J6" s="566" t="s">
        <v>576</v>
      </c>
      <c r="K6" s="549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40.833333333333336</v>
      </c>
      <c r="F7" s="392">
        <f ca="1">'Lorri 401b'!D4</f>
        <v>66171</v>
      </c>
      <c r="G7" s="393">
        <f ca="1">(F7-C9)/365.25</f>
        <v>94.677618069815196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3093617.245733609</v>
      </c>
      <c r="R11" s="25">
        <f t="array" aca="1" ref="R11" ca="1">INDEX('Lorri 401b'!L:L,MATCH('Retirement Calculator'!A11,'Lorri 401b'!N:N,0),0)</f>
        <v>3319081.8660782706</v>
      </c>
      <c r="S11" s="25">
        <f t="shared" ref="S11:S265" ca="1" si="7">SUM(Q11:R11)</f>
        <v>6412699.11181188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3073121.855457915</v>
      </c>
      <c r="R12" s="25">
        <f t="array" aca="1" ref="R12" ca="1">INDEX('Lorri 401b'!L:L,MATCH('Retirement Calculator'!A12,'Lorri 401b'!N:N,0),0)</f>
        <v>3332911.3738535969</v>
      </c>
      <c r="S12" s="25">
        <f t="shared" ca="1" si="7"/>
        <v>6406033.2293115119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3052541.0677227392</v>
      </c>
      <c r="R13" s="25">
        <f t="array" aca="1" ref="R13" ca="1">INDEX('Lorri 401b'!L:L,MATCH('Retirement Calculator'!A13,'Lorri 401b'!N:N,0),0)</f>
        <v>3346798.5045779869</v>
      </c>
      <c r="S13" s="25">
        <f t="shared" ca="1" si="7"/>
        <v>6399339.5723007265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3031874.5267053335</v>
      </c>
      <c r="R14" s="25">
        <f t="array" aca="1" ref="R14" ca="1">INDEX('Lorri 401b'!L:L,MATCH('Retirement Calculator'!A14,'Lorri 401b'!N:N,0),0)</f>
        <v>3360743.4983470617</v>
      </c>
      <c r="S14" s="25">
        <f t="shared" ca="1" si="7"/>
        <v>6392618.0250523947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3011121.8751003551</v>
      </c>
      <c r="R15" s="25">
        <f t="array" aca="1" ref="R15" ca="1">INDEX('Lorri 401b'!L:L,MATCH('Retirement Calculator'!A15,'Lorri 401b'!N:N,0),0)</f>
        <v>3374746.596256841</v>
      </c>
      <c r="S15" s="25">
        <f t="shared" ca="1" si="7"/>
        <v>6385868.4713571966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2990282.7541136895</v>
      </c>
      <c r="R16" s="25">
        <f t="array" aca="1" ref="R16" ca="1">INDEX('Lorri 401b'!L:L,MATCH('Retirement Calculator'!A16,'Lorri 401b'!N:N,0),0)</f>
        <v>3388808.0404079109</v>
      </c>
      <c r="S16" s="25">
        <f t="shared" ca="1" si="7"/>
        <v>6379090.7945216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2969356.8034562459</v>
      </c>
      <c r="R17" s="25">
        <f t="array" aca="1" ref="R17" ca="1">INDEX('Lorri 401b'!L:L,MATCH('Retirement Calculator'!A17,'Lorri 401b'!N:N,0),0)</f>
        <v>3402928.0739096105</v>
      </c>
      <c r="S17" s="25">
        <f t="shared" ca="1" si="7"/>
        <v>6372284.8773658564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2948343.66133773</v>
      </c>
      <c r="R18" s="25">
        <f t="array" aca="1" ref="R18" ca="1">INDEX('Lorri 401b'!L:L,MATCH('Retirement Calculator'!A18,'Lorri 401b'!N:N,0),0)</f>
        <v>3417106.9408842339</v>
      </c>
      <c r="S18" s="25">
        <f t="shared" ca="1" si="7"/>
        <v>6365450.6022219639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2927242.9644603869</v>
      </c>
      <c r="R19" s="25">
        <f t="array" aca="1" ref="R19" ca="1">INDEX('Lorri 401b'!L:L,MATCH('Retirement Calculator'!A19,'Lorri 401b'!N:N,0),0)</f>
        <v>3431344.8864712515</v>
      </c>
      <c r="S19" s="25">
        <f t="shared" ca="1" si="7"/>
        <v>6358587.8509316389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2906054.3480127212</v>
      </c>
      <c r="R20" s="25">
        <f t="array" aca="1" ref="R20" ca="1">INDEX('Lorri 401b'!L:L,MATCH('Retirement Calculator'!A20,'Lorri 401b'!N:N,0),0)</f>
        <v>3445642.1568315485</v>
      </c>
      <c r="S20" s="25">
        <f t="shared" ca="1" si="7"/>
        <v>6351696.5048442697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2884777.4456631904</v>
      </c>
      <c r="R21" s="25">
        <f t="array" aca="1" ref="R21" ca="1">INDEX('Lorri 401b'!L:L,MATCH('Retirement Calculator'!A21,'Lorri 401b'!N:N,0),0)</f>
        <v>3459998.9991516802</v>
      </c>
      <c r="S21" s="25">
        <f t="shared" ca="1" si="7"/>
        <v>6344776.4448148701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2863411.8895538701</v>
      </c>
      <c r="R22" s="25">
        <f t="array" aca="1" ref="R22" ca="1">INDEX('Lorri 401b'!L:L,MATCH('Retirement Calculator'!A22,'Lorri 401b'!N:N,0),0)</f>
        <v>3474415.6616481454</v>
      </c>
      <c r="S22" s="25">
        <f t="shared" ca="1" si="7"/>
        <v>6337827.551202016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2841957.310294094</v>
      </c>
      <c r="R23" s="25">
        <f t="array" aca="1" ref="R23" ca="1">INDEX('Lorri 401b'!L:L,MATCH('Retirement Calculator'!A23,'Lorri 401b'!N:N,0),0)</f>
        <v>3488892.3935716795</v>
      </c>
      <c r="S23" s="25">
        <f t="shared" ca="1" si="7"/>
        <v>6330849.703865774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2820413.3369540689</v>
      </c>
      <c r="R24" s="25">
        <f t="array" aca="1" ref="R24" ca="1">INDEX('Lorri 401b'!L:L,MATCH('Retirement Calculator'!A24,'Lorri 401b'!N:N,0),0)</f>
        <v>3503429.4452115614</v>
      </c>
      <c r="S24" s="25">
        <f t="shared" ca="1" si="7"/>
        <v>6323842.7821656298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2798779.5970584606</v>
      </c>
      <c r="R25" s="25">
        <f t="array" aca="1" ref="R25" ca="1">INDEX('Lorri 401b'!L:L,MATCH('Retirement Calculator'!A25,'Lorri 401b'!N:N,0),0)</f>
        <v>3518027.0678999429</v>
      </c>
      <c r="S25" s="25">
        <f t="shared" ca="1" si="7"/>
        <v>6316806.6649584034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2777055.7165799537</v>
      </c>
      <c r="R26" s="25">
        <f t="array" aca="1" ref="R26" ca="1">INDEX('Lorri 401b'!L:L,MATCH('Retirement Calculator'!A26,'Lorri 401b'!N:N,0),0)</f>
        <v>3532685.5140161924</v>
      </c>
      <c r="S26" s="25">
        <f t="shared" ca="1" si="7"/>
        <v>6309741.2305961456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2755241.3199327863</v>
      </c>
      <c r="R27" s="25">
        <f t="array" aca="1" ref="R27" ca="1">INDEX('Lorri 401b'!L:L,MATCH('Retirement Calculator'!A27,'Lorri 401b'!N:N,0),0)</f>
        <v>3547405.03699126</v>
      </c>
      <c r="S27" s="25">
        <f t="shared" ca="1" si="7"/>
        <v>6302646.3569240458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2733336.0299662556</v>
      </c>
      <c r="R28" s="25">
        <f t="array" aca="1" ref="R28" ca="1">INDEX('Lorri 401b'!L:L,MATCH('Retirement Calculator'!A28,'Lorri 401b'!N:N,0),0)</f>
        <v>3562185.8913120572</v>
      </c>
      <c r="S28" s="25">
        <f t="shared" ca="1" si="7"/>
        <v>6295521.9212783128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2711339.4679581979</v>
      </c>
      <c r="R29" s="25">
        <f t="array" aca="1" ref="R29" ca="1">INDEX('Lorri 401b'!L:L,MATCH('Retirement Calculator'!A29,'Lorri 401b'!N:N,0),0)</f>
        <v>3577028.3325258573</v>
      </c>
      <c r="S29" s="25">
        <f t="shared" ca="1" si="7"/>
        <v>6288367.8004840557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2689251.25360844</v>
      </c>
      <c r="R30" s="25">
        <f t="array" aca="1" ref="R30" ca="1">INDEX('Lorri 401b'!L:L,MATCH('Retirement Calculator'!A30,'Lorri 401b'!N:N,0),0)</f>
        <v>3591932.6172447149</v>
      </c>
      <c r="S30" s="25">
        <f t="shared" ca="1" si="7"/>
        <v>6281183.8708531549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2667071.0050322246</v>
      </c>
      <c r="R31" s="25">
        <f t="array" aca="1" ref="R31" ca="1">INDEX('Lorri 401b'!L:L,MATCH('Retirement Calculator'!A31,'Lorri 401b'!N:N,0),0)</f>
        <v>3606899.0031499011</v>
      </c>
      <c r="S31" s="25">
        <f t="shared" ca="1" si="7"/>
        <v>6273970.0081821252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2644798.3387536085</v>
      </c>
      <c r="R32" s="25">
        <f t="array" aca="1" ref="R32" ca="1">INDEX('Lorri 401b'!L:L,MATCH('Retirement Calculator'!A32,'Lorri 401b'!N:N,0),0)</f>
        <v>3621927.7489963588</v>
      </c>
      <c r="S32" s="25">
        <f t="shared" ca="1" si="7"/>
        <v>6266726.0877499674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2622432.8696988313</v>
      </c>
      <c r="R33" s="25">
        <f t="array" aca="1" ref="R33" ca="1">INDEX('Lorri 401b'!L:L,MATCH('Retirement Calculator'!A33,'Lorri 401b'!N:N,0),0)</f>
        <v>3637019.1146171768</v>
      </c>
      <c r="S33" s="25">
        <f t="shared" ca="1" si="7"/>
        <v>6259451.9843160082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2599974.2111896593</v>
      </c>
      <c r="R34" s="25">
        <f t="array" aca="1" ref="R34" ca="1">INDEX('Lorri 401b'!L:L,MATCH('Retirement Calculator'!A34,'Lorri 401b'!N:N,0),0)</f>
        <v>3652173.3609280819</v>
      </c>
      <c r="S34" s="25">
        <f t="shared" ca="1" si="7"/>
        <v>6252147.5721177412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2577421.974936699</v>
      </c>
      <c r="R35" s="25">
        <f t="array" aca="1" ref="R35" ca="1">INDEX('Lorri 401b'!L:L,MATCH('Retirement Calculator'!A35,'Lorri 401b'!N:N,0),0)</f>
        <v>3667390.7499319487</v>
      </c>
      <c r="S35" s="25">
        <f t="shared" ca="1" si="7"/>
        <v>6244812.7248686478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2554775.7710326849</v>
      </c>
      <c r="R36" s="25">
        <f t="array" aca="1" ref="R36" ca="1">INDEX('Lorri 401b'!L:L,MATCH('Retirement Calculator'!A36,'Lorri 401b'!N:N,0),0)</f>
        <v>3682671.5447233319</v>
      </c>
      <c r="S36" s="25">
        <f t="shared" ca="1" si="7"/>
        <v>6237447.3157560173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2532035.2079457375</v>
      </c>
      <c r="R37" s="25">
        <f t="array" aca="1" ref="R37" ca="1">INDEX('Lorri 401b'!L:L,MATCH('Retirement Calculator'!A37,'Lorri 401b'!N:N,0),0)</f>
        <v>3698016.0094930124</v>
      </c>
      <c r="S37" s="25">
        <f t="shared" ca="1" si="7"/>
        <v>6230051.21743875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2509199.8925125943</v>
      </c>
      <c r="R38" s="25">
        <f t="array" aca="1" ref="R38" ca="1">INDEX('Lorri 401b'!L:L,MATCH('Retirement Calculator'!A38,'Lorri 401b'!N:N,0),0)</f>
        <v>3713424.4095325666</v>
      </c>
      <c r="S38" s="25">
        <f t="shared" ca="1" si="7"/>
        <v>6222624.3020451609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2486269.4299318129</v>
      </c>
      <c r="R39" s="25">
        <f t="array" aca="1" ref="R39" ca="1">INDEX('Lorri 401b'!L:L,MATCH('Retirement Calculator'!A39,'Lorri 401b'!N:N,0),0)</f>
        <v>3728897.0112389522</v>
      </c>
      <c r="S39" s="25">
        <f t="shared" ca="1" si="7"/>
        <v>6215166.4411707651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2463243.4237569449</v>
      </c>
      <c r="R40" s="25">
        <f t="array" aca="1" ref="R40" ca="1">INDEX('Lorri 401b'!L:L,MATCH('Retirement Calculator'!A40,'Lorri 401b'!N:N,0),0)</f>
        <v>3744434.0821191147</v>
      </c>
      <c r="S40" s="25">
        <f t="shared" ca="1" si="7"/>
        <v>6207677.5058760596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2440121.4758896818</v>
      </c>
      <c r="R41" s="25">
        <f t="array" aca="1" ref="R41" ca="1">INDEX('Lorri 401b'!L:L,MATCH('Retirement Calculator'!A41,'Lorri 401b'!N:N,0),0)</f>
        <v>3760035.8907946111</v>
      </c>
      <c r="S41" s="25">
        <f t="shared" ca="1" si="7"/>
        <v>6200157.3666842934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2416903.1865729718</v>
      </c>
      <c r="R42" s="25">
        <f t="array" aca="1" ref="R42" ca="1">INDEX('Lorri 401b'!L:L,MATCH('Retirement Calculator'!A42,'Lorri 401b'!N:N,0),0)</f>
        <v>3775702.7070062552</v>
      </c>
      <c r="S42" s="25">
        <f t="shared" ca="1" si="7"/>
        <v>6192605.8935792269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2393588.1543841087</v>
      </c>
      <c r="R43" s="25">
        <f t="array" aca="1" ref="R43" ca="1">INDEX('Lorri 401b'!L:L,MATCH('Retirement Calculator'!A43,'Lorri 401b'!N:N,0),0)</f>
        <v>3791434.8016187814</v>
      </c>
      <c r="S43" s="25">
        <f t="shared" ca="1" si="7"/>
        <v>6185022.9560028901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2370175.976227792</v>
      </c>
      <c r="R44" s="25">
        <f t="array" aca="1" ref="R44" ca="1">INDEX('Lorri 401b'!L:L,MATCH('Retirement Calculator'!A44,'Lorri 401b'!N:N,0),0)</f>
        <v>3807232.4466255265</v>
      </c>
      <c r="S44" s="25">
        <f t="shared" ca="1" si="7"/>
        <v>6177408.422853319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2346666.2473291573</v>
      </c>
      <c r="R45" s="25">
        <f t="array" aca="1" ref="R45" ca="1">INDEX('Lorri 401b'!L:L,MATCH('Retirement Calculator'!A45,'Lorri 401b'!N:N,0),0)</f>
        <v>3823095.9151531328</v>
      </c>
      <c r="S45" s="25">
        <f t="shared" ca="1" si="7"/>
        <v>6169762.1624822896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2323058.5612267782</v>
      </c>
      <c r="R46" s="25">
        <f t="array" aca="1" ref="R46" ca="1">INDEX('Lorri 401b'!L:L,MATCH('Retirement Calculator'!A46,'Lorri 401b'!N:N,0),0)</f>
        <v>3839025.481466271</v>
      </c>
      <c r="S46" s="25">
        <f t="shared" ca="1" si="7"/>
        <v>6162084.0426930487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2299352.5097656394</v>
      </c>
      <c r="R47" s="25">
        <f t="array" aca="1" ref="R47" ca="1">INDEX('Lorri 401b'!L:L,MATCH('Retirement Calculator'!A47,'Lorri 401b'!N:N,0),0)</f>
        <v>3855021.4209723803</v>
      </c>
      <c r="S47" s="25">
        <f t="shared" ca="1" si="7"/>
        <v>6154373.9307380198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2275547.6830900791</v>
      </c>
      <c r="R48" s="25">
        <f t="array" aca="1" ref="R48" ca="1">INDEX('Lorri 401b'!L:L,MATCH('Retirement Calculator'!A48,'Lorri 401b'!N:N,0),0)</f>
        <v>3871084.0102264318</v>
      </c>
      <c r="S48" s="25">
        <f t="shared" ca="1" si="7"/>
        <v>6146631.6933165109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2251643.669636704</v>
      </c>
      <c r="R49" s="25">
        <f t="array" aca="1" ref="R49" ca="1">INDEX('Lorri 401b'!L:L,MATCH('Retirement Calculator'!A49,'Lorri 401b'!N:N,0),0)</f>
        <v>3887213.5269357087</v>
      </c>
      <c r="S49" s="25">
        <f t="shared" ca="1" si="7"/>
        <v>6138857.1965724127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2227640.056127273</v>
      </c>
      <c r="R50" s="25">
        <f t="array" aca="1" ref="R50" ca="1">INDEX('Lorri 401b'!L:L,MATCH('Retirement Calculator'!A50,'Lorri 401b'!N:N,0),0)</f>
        <v>3903410.2499646074</v>
      </c>
      <c r="S50" s="25">
        <f t="shared" ca="1" si="7"/>
        <v>6131050.3060918804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2203536.4275615527</v>
      </c>
      <c r="R51" s="25">
        <f t="array" aca="1" ref="R51" ca="1">INDEX('Lorri 401b'!L:L,MATCH('Retirement Calculator'!A51,'Lorri 401b'!N:N,0),0)</f>
        <v>3919674.4593394599</v>
      </c>
      <c r="S51" s="25">
        <f t="shared" ca="1" si="7"/>
        <v>6123210.8869010126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2179332.3672101418</v>
      </c>
      <c r="R52" s="25">
        <f t="array" aca="1" ref="R52" ca="1">INDEX('Lorri 401b'!L:L,MATCH('Retirement Calculator'!A52,'Lorri 401b'!N:N,0),0)</f>
        <v>3936006.4362533744</v>
      </c>
      <c r="S52" s="25">
        <f t="shared" ca="1" si="7"/>
        <v>6115338.8034635168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2155806.6899406002</v>
      </c>
      <c r="R53" s="25">
        <f t="array" aca="1" ref="R53" ca="1">INDEX('Lorri 401b'!L:L,MATCH('Retirement Calculator'!A53,'Lorri 401b'!N:N,0),0)</f>
        <v>3952406.4630710967</v>
      </c>
      <c r="S53" s="25">
        <f t="shared" ca="1" si="7"/>
        <v>6108213.1530116964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2132182.9890157687</v>
      </c>
      <c r="R54" s="25">
        <f t="array" aca="1" ref="R54" ca="1">INDEX('Lorri 401b'!L:L,MATCH('Retirement Calculator'!A54,'Lorri 401b'!N:N,0),0)</f>
        <v>3968874.823333893</v>
      </c>
      <c r="S54" s="25">
        <f t="shared" ca="1" si="7"/>
        <v>6101057.8123496622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2108460.8560037506</v>
      </c>
      <c r="R55" s="25">
        <f t="array" aca="1" ref="R55" ca="1">INDEX('Lorri 401b'!L:L,MATCH('Retirement Calculator'!A55,'Lorri 401b'!N:N,0),0)</f>
        <v>3985411.801764451</v>
      </c>
      <c r="S55" s="25">
        <f t="shared" ca="1" si="7"/>
        <v>6093872.6577682011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2084639.8807708488</v>
      </c>
      <c r="R56" s="25">
        <f t="array" aca="1" ref="R56" ca="1">INDEX('Lorri 401b'!L:L,MATCH('Retirement Calculator'!A56,'Lorri 401b'!N:N,0),0)</f>
        <v>4002017.6842718027</v>
      </c>
      <c r="S56" s="25">
        <f t="shared" ca="1" si="7"/>
        <v>6086657.5650426513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2060719.6514744768</v>
      </c>
      <c r="R57" s="25">
        <f t="array" aca="1" ref="R57" ca="1">INDEX('Lorri 401b'!L:L,MATCH('Retirement Calculator'!A57,'Lorri 401b'!N:N,0),0)</f>
        <v>4018692.7579562687</v>
      </c>
      <c r="S57" s="25">
        <f t="shared" ca="1" si="7"/>
        <v>6079412.409430746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2036699.7545560363</v>
      </c>
      <c r="R58" s="25">
        <f t="array" aca="1" ref="R58" ca="1">INDEX('Lorri 401b'!L:L,MATCH('Retirement Calculator'!A58,'Lorri 401b'!N:N,0),0)</f>
        <v>4035437.3111144197</v>
      </c>
      <c r="S58" s="25">
        <f t="shared" ca="1" si="7"/>
        <v>6072137.0656704558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2012579.774733769</v>
      </c>
      <c r="R59" s="25">
        <f t="array" aca="1" ref="R59" ca="1">INDEX('Lorri 401b'!L:L,MATCH('Retirement Calculator'!A59,'Lorri 401b'!N:N,0),0)</f>
        <v>4052251.6332440632</v>
      </c>
      <c r="S59" s="25">
        <f t="shared" ca="1" si="7"/>
        <v>6064831.4079778325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1988359.2949955757</v>
      </c>
      <c r="R60" s="25">
        <f t="array" aca="1" ref="R60" ca="1">INDEX('Lorri 401b'!L:L,MATCH('Retirement Calculator'!A60,'Lorri 401b'!N:N,0),0)</f>
        <v>4069136.0150492466</v>
      </c>
      <c r="S60" s="25">
        <f t="shared" ca="1" si="7"/>
        <v>6057495.3100448223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1964037.8965918066</v>
      </c>
      <c r="R61" s="25">
        <f t="array" aca="1" ref="R61" ca="1">INDEX('Lorri 401b'!L:L,MATCH('Retirement Calculator'!A61,'Lorri 401b'!N:N,0),0)</f>
        <v>4086090.748445285</v>
      </c>
      <c r="S61" s="25">
        <f t="shared" ca="1" si="7"/>
        <v>6050128.6450370913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1939615.1590280216</v>
      </c>
      <c r="R62" s="25">
        <f t="array" aca="1" ref="R62" ca="1">INDEX('Lorri 401b'!L:L,MATCH('Retirement Calculator'!A62,'Lorri 401b'!N:N,0),0)</f>
        <v>4103116.126563807</v>
      </c>
      <c r="S62" s="25">
        <f t="shared" ca="1" si="7"/>
        <v>6042731.2855918286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1915090.660057721</v>
      </c>
      <c r="R63" s="25">
        <f t="array" aca="1" ref="R63" ca="1">INDEX('Lorri 401b'!L:L,MATCH('Retirement Calculator'!A63,'Lorri 401b'!N:N,0),0)</f>
        <v>4120212.4437578227</v>
      </c>
      <c r="S63" s="25">
        <f t="shared" ca="1" si="7"/>
        <v>6035303.1038155435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1890463.9756750441</v>
      </c>
      <c r="R64" s="25">
        <f t="array" aca="1" ref="R64" ca="1">INDEX('Lorri 401b'!L:L,MATCH('Retirement Calculator'!A64,'Lorri 401b'!N:N,0),0)</f>
        <v>4137379.9956068136</v>
      </c>
      <c r="S64" s="25">
        <f t="shared" ca="1" si="7"/>
        <v>6027843.9712818582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1865734.6801074394</v>
      </c>
      <c r="R65" s="25">
        <f t="array" aca="1" ref="R65" ca="1">INDEX('Lorri 401b'!L:L,MATCH('Retirement Calculator'!A65,'Lorri 401b'!N:N,0),0)</f>
        <v>4154619.0789218419</v>
      </c>
      <c r="S65" s="25">
        <f t="shared" ca="1" si="7"/>
        <v>6020353.7590292813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1840902.345808303</v>
      </c>
      <c r="R66" s="25">
        <f t="array" aca="1" ref="R66" ca="1">INDEX('Lorri 401b'!L:L,MATCH('Retirement Calculator'!A66,'Lorri 401b'!N:N,0),0)</f>
        <v>4171929.9917506827</v>
      </c>
      <c r="S66" s="25">
        <f t="shared" ca="1" si="7"/>
        <v>6012832.3375589857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1815966.543449587</v>
      </c>
      <c r="R67" s="25">
        <f t="array" aca="1" ref="R67" ca="1">INDEX('Lorri 401b'!L:L,MATCH('Retirement Calculator'!A67,'Lorri 401b'!N:N,0),0)</f>
        <v>4189313.0333829774</v>
      </c>
      <c r="S67" s="25">
        <f t="shared" ca="1" si="7"/>
        <v>6005279.5768325645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1790926.8419143762</v>
      </c>
      <c r="R68" s="25">
        <f t="array" aca="1" ref="R68" ca="1">INDEX('Lorri 401b'!L:L,MATCH('Retirement Calculator'!A68,'Lorri 401b'!N:N,0),0)</f>
        <v>4206768.5043554064</v>
      </c>
      <c r="S68" s="25">
        <f t="shared" ca="1" si="7"/>
        <v>5997695.3462697826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1765782.8082894355</v>
      </c>
      <c r="R69" s="25">
        <f t="array" aca="1" ref="R69" ca="1">INDEX('Lorri 401b'!L:L,MATCH('Retirement Calculator'!A69,'Lorri 401b'!N:N,0),0)</f>
        <v>4224296.7064568875</v>
      </c>
      <c r="S69" s="25">
        <f t="shared" ca="1" si="7"/>
        <v>5990079.5147463232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1740534.0078577241</v>
      </c>
      <c r="R70" s="25">
        <f t="array" aca="1" ref="R70" ca="1">INDEX('Lorri 401b'!L:L,MATCH('Retirement Calculator'!A70,'Lorri 401b'!N:N,0),0)</f>
        <v>4241897.9427337917</v>
      </c>
      <c r="S70" s="25">
        <f t="shared" ca="1" si="7"/>
        <v>5982431.9505915157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1715180.0040908805</v>
      </c>
      <c r="R71" s="25">
        <f t="array" aca="1" ref="R71" ca="1">INDEX('Lorri 401b'!L:L,MATCH('Retirement Calculator'!A71,'Lorri 401b'!N:N,0),0)</f>
        <v>4259572.5174951823</v>
      </c>
      <c r="S71" s="25">
        <f t="shared" ca="1" si="7"/>
        <v>5974752.5215860624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1689720.3586416752</v>
      </c>
      <c r="R72" s="25">
        <f t="array" aca="1" ref="R72" ca="1">INDEX('Lorri 401b'!L:L,MATCH('Retirement Calculator'!A72,'Lorri 401b'!N:N,0),0)</f>
        <v>4277320.7363180788</v>
      </c>
      <c r="S72" s="25">
        <f t="shared" ca="1" si="7"/>
        <v>5967041.0949597545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1664154.6313364315</v>
      </c>
      <c r="R73" s="25">
        <f t="array" aca="1" ref="R73" ca="1">INDEX('Lorri 401b'!L:L,MATCH('Retirement Calculator'!A73,'Lorri 401b'!N:N,0),0)</f>
        <v>4295142.9060527375</v>
      </c>
      <c r="S73" s="25">
        <f t="shared" ca="1" si="7"/>
        <v>5959297.5373891685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1638482.3801674158</v>
      </c>
      <c r="R74" s="25">
        <f t="array" aca="1" ref="R74" ca="1">INDEX('Lorri 401b'!L:L,MATCH('Retirement Calculator'!A74,'Lorri 401b'!N:N,0),0)</f>
        <v>4313039.3348279577</v>
      </c>
      <c r="S74" s="25">
        <f t="shared" ca="1" si="7"/>
        <v>5951521.714995373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1612703.161285196</v>
      </c>
      <c r="R75" s="25">
        <f t="array" aca="1" ref="R75" ca="1">INDEX('Lorri 401b'!L:L,MATCH('Retirement Calculator'!A75,'Lorri 401b'!N:N,0),0)</f>
        <v>4331010.3320564078</v>
      </c>
      <c r="S75" s="25">
        <f t="shared" ca="1" si="7"/>
        <v>5943713.4933416042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1586816.528990967</v>
      </c>
      <c r="R76" s="25">
        <f t="array" aca="1" ref="R76" ca="1">INDEX('Lorri 401b'!L:L,MATCH('Retirement Calculator'!A76,'Lorri 401b'!N:N,0),0)</f>
        <v>4349056.208439976</v>
      </c>
      <c r="S76" s="25">
        <f t="shared" ca="1" si="7"/>
        <v>5935872.7374309432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1560822.0357288453</v>
      </c>
      <c r="R77" s="25">
        <f t="array" aca="1" ref="R77" ca="1">INDEX('Lorri 401b'!L:L,MATCH('Retirement Calculator'!A77,'Lorri 401b'!N:N,0),0)</f>
        <v>4367177.2759751426</v>
      </c>
      <c r="S77" s="25">
        <f t="shared" ca="1" si="7"/>
        <v>5927999.3117039874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1558215.9326756876</v>
      </c>
      <c r="R78" s="25">
        <f t="array" aca="1" ref="R78" ca="1">INDEX('Lorri 401b'!L:L,MATCH('Retirement Calculator'!A78,'Lorri 401b'!N:N,0),0)</f>
        <v>4361877.1473608157</v>
      </c>
      <c r="S78" s="25">
        <f t="shared" ca="1" si="7"/>
        <v>5920093.0800365033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1555598.9708598084</v>
      </c>
      <c r="R79" s="25">
        <f t="array" aca="1" ref="R79" ca="1">INDEX('Lorri 401b'!L:L,MATCH('Retirement Calculator'!A79,'Lorri 401b'!N:N,0),0)</f>
        <v>4356554.9348772625</v>
      </c>
      <c r="S79" s="25">
        <f t="shared" ca="1" si="7"/>
        <v>5912153.9057370704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1552971.105036363</v>
      </c>
      <c r="R80" s="25">
        <f t="array" aca="1" ref="R80" ca="1">INDEX('Lorri 401b'!L:L,MATCH('Retirement Calculator'!A80,'Lorri 401b'!N:N,0),0)</f>
        <v>4351210.5465083616</v>
      </c>
      <c r="S80" s="25">
        <f t="shared" ca="1" si="7"/>
        <v>5904181.6515447246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1550332.2897719867</v>
      </c>
      <c r="R81" s="25">
        <f t="array" aca="1" ref="R81" ca="1">INDEX('Lorri 401b'!L:L,MATCH('Retirement Calculator'!A81,'Lorri 401b'!N:N,0),0)</f>
        <v>4345843.8898545904</v>
      </c>
      <c r="S81" s="25">
        <f t="shared" ca="1" si="7"/>
        <v>5896176.1796265766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1547682.4794440088</v>
      </c>
      <c r="R82" s="25">
        <f t="array" aca="1" ref="R82" ca="1">INDEX('Lorri 401b'!L:L,MATCH('Retirement Calculator'!A82,'Lorri 401b'!N:N,0),0)</f>
        <v>4340454.8721314277</v>
      </c>
      <c r="S82" s="25">
        <f t="shared" ca="1" si="7"/>
        <v>5888137.3515754361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1545021.6282396642</v>
      </c>
      <c r="R83" s="25">
        <f t="array" aca="1" ref="R83" ca="1">INDEX('Lorri 401b'!L:L,MATCH('Retirement Calculator'!A83,'Lorri 401b'!N:N,0),0)</f>
        <v>4335043.4001677521</v>
      </c>
      <c r="S83" s="25">
        <f t="shared" ca="1" si="7"/>
        <v>5880065.0284074163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1542349.6901553017</v>
      </c>
      <c r="R84" s="25">
        <f t="array" aca="1" ref="R84" ca="1">INDEX('Lorri 401b'!L:L,MATCH('Retirement Calculator'!A84,'Lorri 401b'!N:N,0),0)</f>
        <v>4329609.3804042283</v>
      </c>
      <c r="S84" s="25">
        <f t="shared" ca="1" si="7"/>
        <v>5871959.0705595296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1539666.6189955876</v>
      </c>
      <c r="R85" s="25">
        <f t="array" aca="1" ref="R85" ca="1">INDEX('Lorri 401b'!L:L,MATCH('Retirement Calculator'!A85,'Lorri 401b'!N:N,0),0)</f>
        <v>4324152.7188916896</v>
      </c>
      <c r="S85" s="25">
        <f t="shared" ca="1" si="7"/>
        <v>5863819.3378872769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1536972.3683727081</v>
      </c>
      <c r="R86" s="25">
        <f t="array" aca="1" ref="R86" ca="1">INDEX('Lorri 401b'!L:L,MATCH('Retirement Calculator'!A86,'Lorri 401b'!N:N,0),0)</f>
        <v>4318673.3212895151</v>
      </c>
      <c r="S86" s="25">
        <f t="shared" ca="1" si="7"/>
        <v>5855645.6896622237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1534266.8917055666</v>
      </c>
      <c r="R87" s="25">
        <f t="array" aca="1" ref="R87" ca="1">INDEX('Lorri 401b'!L:L,MATCH('Retirement Calculator'!A87,'Lorri 401b'!N:N,0),0)</f>
        <v>4313171.0928639984</v>
      </c>
      <c r="S87" s="25">
        <f t="shared" ca="1" si="7"/>
        <v>5847437.9845695645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1531550.1422189786</v>
      </c>
      <c r="R88" s="25">
        <f t="array" aca="1" ref="R88" ca="1">INDEX('Lorri 401b'!L:L,MATCH('Retirement Calculator'!A88,'Lorri 401b'!N:N,0),0)</f>
        <v>4307645.9384867083</v>
      </c>
      <c r="S88" s="25">
        <f t="shared" ca="1" si="7"/>
        <v>5839196.0807056874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1528822.0729428632</v>
      </c>
      <c r="R89" s="25">
        <f t="array" aca="1" ref="R89" ca="1">INDEX('Lorri 401b'!L:L,MATCH('Retirement Calculator'!A89,'Lorri 401b'!N:N,0),0)</f>
        <v>4302097.7626328468</v>
      </c>
      <c r="S89" s="25">
        <f t="shared" ca="1" si="7"/>
        <v>5830919.8355757101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1526082.6367114307</v>
      </c>
      <c r="R90" s="25">
        <f t="array" aca="1" ref="R90" ca="1">INDEX('Lorri 401b'!L:L,MATCH('Retirement Calculator'!A90,'Lorri 401b'!N:N,0),0)</f>
        <v>4296526.4693795936</v>
      </c>
      <c r="S90" s="25">
        <f t="shared" ca="1" si="7"/>
        <v>5822609.1060910244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1523331.7861623671</v>
      </c>
      <c r="R91" s="25">
        <f t="array" aca="1" ref="R91" ca="1">INDEX('Lorri 401b'!L:L,MATCH('Retirement Calculator'!A91,'Lorri 401b'!N:N,0),0)</f>
        <v>4290931.9624044523</v>
      </c>
      <c r="S91" s="25">
        <f t="shared" ca="1" si="7"/>
        <v>5814263.7485668194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1520569.4737360158</v>
      </c>
      <c r="R92" s="25">
        <f t="array" aca="1" ref="R92" ca="1">INDEX('Lorri 401b'!L:L,MATCH('Retirement Calculator'!A92,'Lorri 401b'!N:N,0),0)</f>
        <v>4285314.1449835813</v>
      </c>
      <c r="S92" s="25">
        <f t="shared" ca="1" si="7"/>
        <v>5805883.6187195973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1517795.6516745547</v>
      </c>
      <c r="R93" s="25">
        <f t="array" aca="1" ref="R93" ca="1">INDEX('Lorri 401b'!L:L,MATCH('Retirement Calculator'!A93,'Lorri 401b'!N:N,0),0)</f>
        <v>4279672.9199901232</v>
      </c>
      <c r="S93" s="25">
        <f t="shared" ca="1" si="7"/>
        <v>5797468.5716646779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1515010.2720211707</v>
      </c>
      <c r="R94" s="25">
        <f t="array" aca="1" ref="R94" ca="1">INDEX('Lorri 401b'!L:L,MATCH('Retirement Calculator'!A94,'Lorri 401b'!N:N,0),0)</f>
        <v>4274008.1898925258</v>
      </c>
      <c r="S94" s="25">
        <f t="shared" ca="1" si="7"/>
        <v>5789018.4619136965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1512213.2866192311</v>
      </c>
      <c r="R95" s="25">
        <f t="array" aca="1" ref="R95" ca="1">INDEX('Lorri 401b'!L:L,MATCH('Retirement Calculator'!A95,'Lorri 401b'!N:N,0),0)</f>
        <v>4268319.8567528548</v>
      </c>
      <c r="S95" s="25">
        <f t="shared" ca="1" si="7"/>
        <v>5780533.1433720859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1509404.6471114501</v>
      </c>
      <c r="R96" s="25">
        <f t="array" aca="1" ref="R96" ca="1">INDEX('Lorri 401b'!L:L,MATCH('Retirement Calculator'!A96,'Lorri 401b'!N:N,0),0)</f>
        <v>4262607.8222251022</v>
      </c>
      <c r="S96" s="25">
        <f t="shared" ca="1" si="7"/>
        <v>5772012.4693365525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1506584.3049390533</v>
      </c>
      <c r="R97" s="25">
        <f t="array" aca="1" ref="R97" ca="1">INDEX('Lorri 401b'!L:L,MATCH('Retirement Calculator'!A97,'Lorri 401b'!N:N,0),0)</f>
        <v>4256871.9875534838</v>
      </c>
      <c r="S97" s="25">
        <f t="shared" ca="1" si="7"/>
        <v>5763456.2924925368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1503752.2113409382</v>
      </c>
      <c r="R98" s="25">
        <f t="array" aca="1" ref="R98" ca="1">INDEX('Lorri 401b'!L:L,MATCH('Retirement Calculator'!A98,'Lorri 401b'!N:N,0),0)</f>
        <v>4251112.2535707336</v>
      </c>
      <c r="S98" s="25">
        <f t="shared" ca="1" si="7"/>
        <v>5754864.4649116714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1500908.3173528309</v>
      </c>
      <c r="R99" s="25">
        <f t="array" aca="1" ref="R99" ca="1">INDEX('Lorri 401b'!L:L,MATCH('Retirement Calculator'!A99,'Lorri 401b'!N:N,0),0)</f>
        <v>4245328.5206963886</v>
      </c>
      <c r="S99" s="25">
        <f t="shared" ca="1" si="7"/>
        <v>5746236.8380492199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1498052.5738064398</v>
      </c>
      <c r="R100" s="25">
        <f t="array" aca="1" ref="R100" ca="1">INDEX('Lorri 401b'!L:L,MATCH('Retirement Calculator'!A100,'Lorri 401b'!N:N,0),0)</f>
        <v>4239520.6889350675</v>
      </c>
      <c r="S100" s="25">
        <f t="shared" ca="1" si="7"/>
        <v>5737573.262741507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1495184.9313286054</v>
      </c>
      <c r="R101" s="25">
        <f t="array" aca="1" ref="R101" ca="1">INDEX('Lorri 401b'!L:L,MATCH('Retirement Calculator'!A101,'Lorri 401b'!N:N,0),0)</f>
        <v>4233688.6578747407</v>
      </c>
      <c r="S101" s="25">
        <f t="shared" ca="1" si="7"/>
        <v>5728873.5892033465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1492305.3403404467</v>
      </c>
      <c r="R102" s="25">
        <f t="array" aca="1" ref="R102" ca="1">INDEX('Lorri 401b'!L:L,MATCH('Retirement Calculator'!A102,'Lorri 401b'!N:N,0),0)</f>
        <v>4227832.3266849956</v>
      </c>
      <c r="S102" s="25">
        <f t="shared" ca="1" si="7"/>
        <v>5720137.6670254422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1489413.751056504</v>
      </c>
      <c r="R103" s="25">
        <f t="array" aca="1" ref="R103" ca="1">INDEX('Lorri 401b'!L:L,MATCH('Retirement Calculator'!A103,'Lorri 401b'!N:N,0),0)</f>
        <v>4221951.5941152936</v>
      </c>
      <c r="S103" s="25">
        <f t="shared" ca="1" si="7"/>
        <v>5711365.345171798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1486510.1134838783</v>
      </c>
      <c r="R104" s="25">
        <f t="array" aca="1" ref="R104" ca="1">INDEX('Lorri 401b'!L:L,MATCH('Retirement Calculator'!A104,'Lorri 401b'!N:N,0),0)</f>
        <v>4216046.3584932173</v>
      </c>
      <c r="S104" s="25">
        <f t="shared" ca="1" si="7"/>
        <v>5702556.4719770961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1483594.3774213667</v>
      </c>
      <c r="R105" s="25">
        <f t="array" aca="1" ref="R105" ca="1">INDEX('Lorri 401b'!L:L,MATCH('Retirement Calculator'!A105,'Lorri 401b'!N:N,0),0)</f>
        <v>4210116.5177227156</v>
      </c>
      <c r="S105" s="25">
        <f t="shared" ca="1" si="7"/>
        <v>5693710.8951440826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1480666.4924585945</v>
      </c>
      <c r="R106" s="25">
        <f t="array" aca="1" ref="R106" ca="1">INDEX('Lorri 401b'!L:L,MATCH('Retirement Calculator'!A106,'Lorri 401b'!N:N,0),0)</f>
        <v>4204161.9692823375</v>
      </c>
      <c r="S106" s="25">
        <f t="shared" ca="1" si="7"/>
        <v>5684828.4617409315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1477726.4079751442</v>
      </c>
      <c r="R107" s="25">
        <f t="array" aca="1" ref="R107" ca="1">INDEX('Lorri 401b'!L:L,MATCH('Retirement Calculator'!A107,'Lorri 401b'!N:N,0),0)</f>
        <v>4198182.6102234572</v>
      </c>
      <c r="S107" s="25">
        <f t="shared" ca="1" si="7"/>
        <v>5675909.0181986019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1475452.9898213462</v>
      </c>
      <c r="R108" s="25">
        <f t="array" aca="1" ref="R108" ca="1">INDEX('Lorri 401b'!L:L,MATCH('Retirement Calculator'!A108,'Lorri 401b'!N:N,0),0)</f>
        <v>4193929.5038201655</v>
      </c>
      <c r="S108" s="25">
        <f t="shared" ca="1" si="7"/>
        <v>5669382.4936415115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1473170.0990919075</v>
      </c>
      <c r="R109" s="25">
        <f t="array" aca="1" ref="R109" ca="1">INDEX('Lorri 401b'!L:L,MATCH('Retirement Calculator'!A109,'Lorri 401b'!N:N,0),0)</f>
        <v>4189658.6761401934</v>
      </c>
      <c r="S109" s="25">
        <f t="shared" ca="1" si="7"/>
        <v>5662828.7752321009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1470877.6963177626</v>
      </c>
      <c r="R110" s="25">
        <f t="array" aca="1" ref="R110" ca="1">INDEX('Lorri 401b'!L:L,MATCH('Retirement Calculator'!A110,'Lorri 401b'!N:N,0),0)</f>
        <v>4185370.0533448877</v>
      </c>
      <c r="S110" s="25">
        <f t="shared" ca="1" si="7"/>
        <v>5656247.7496626507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1468575.7418653921</v>
      </c>
      <c r="R111" s="25">
        <f t="array" aca="1" ref="R111" ca="1">INDEX('Lorri 401b'!L:L,MATCH('Retirement Calculator'!A111,'Lorri 401b'!N:N,0),0)</f>
        <v>4181063.5612879349</v>
      </c>
      <c r="S111" s="25">
        <f t="shared" ca="1" si="7"/>
        <v>5649639.3031533267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1466264.1959361369</v>
      </c>
      <c r="R112" s="25">
        <f t="array" aca="1" ref="R112" ca="1">INDEX('Lorri 401b'!L:L,MATCH('Retirement Calculator'!A112,'Lorri 401b'!N:N,0),0)</f>
        <v>4176739.1255140784</v>
      </c>
      <c r="S112" s="25">
        <f t="shared" ca="1" si="7"/>
        <v>5643003.3214502148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1463943.0185655097</v>
      </c>
      <c r="R113" s="25">
        <f t="array" aca="1" ref="R113" ca="1">INDEX('Lorri 401b'!L:L,MATCH('Retirement Calculator'!A113,'Lorri 401b'!N:N,0),0)</f>
        <v>4172396.6712578307</v>
      </c>
      <c r="S113" s="25">
        <f t="shared" ca="1" si="7"/>
        <v>5636339.6898233406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1461612.1696225049</v>
      </c>
      <c r="R114" s="25">
        <f t="array" aca="1" ref="R114" ca="1">INDEX('Lorri 401b'!L:L,MATCH('Retirement Calculator'!A114,'Lorri 401b'!N:N,0),0)</f>
        <v>4168036.1234421819</v>
      </c>
      <c r="S114" s="25">
        <f t="shared" ca="1" si="7"/>
        <v>5629648.2930646865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1459271.6088089042</v>
      </c>
      <c r="R115" s="25">
        <f t="array" aca="1" ref="R115" ca="1">INDEX('Lorri 401b'!L:L,MATCH('Retirement Calculator'!A115,'Lorri 401b'!N:N,0),0)</f>
        <v>4163657.4066773015</v>
      </c>
      <c r="S115" s="25">
        <f t="shared" ca="1" si="7"/>
        <v>5622929.0154862059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1456921.2956585803</v>
      </c>
      <c r="R116" s="25">
        <f t="array" aca="1" ref="R116" ca="1">INDEX('Lorri 401b'!L:L,MATCH('Retirement Calculator'!A116,'Lorri 401b'!N:N,0),0)</f>
        <v>4159260.4452592339</v>
      </c>
      <c r="S116" s="25">
        <f t="shared" ca="1" si="7"/>
        <v>5616181.740917814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1454561.1895367966</v>
      </c>
      <c r="R117" s="25">
        <f t="array" aca="1" ref="R117" ca="1">INDEX('Lorri 401b'!L:L,MATCH('Retirement Calculator'!A117,'Lorri 401b'!N:N,0),0)</f>
        <v>4154845.163168591</v>
      </c>
      <c r="S117" s="25">
        <f t="shared" ca="1" si="7"/>
        <v>5609406.3527053874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1452191.2496395055</v>
      </c>
      <c r="R118" s="25">
        <f t="array" aca="1" ref="R118" ca="1">INDEX('Lorri 401b'!L:L,MATCH('Retirement Calculator'!A118,'Lorri 401b'!N:N,0),0)</f>
        <v>4150411.484069237</v>
      </c>
      <c r="S118" s="25">
        <f t="shared" ca="1" si="7"/>
        <v>5602602.733708743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1449811.4349926424</v>
      </c>
      <c r="R119" s="25">
        <f t="array" aca="1" ref="R119" ca="1">INDEX('Lorri 401b'!L:L,MATCH('Retirement Calculator'!A119,'Lorri 401b'!N:N,0),0)</f>
        <v>4145959.3313069693</v>
      </c>
      <c r="S119" s="25">
        <f t="shared" ca="1" si="7"/>
        <v>5595770.7662996119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1447421.7044514173</v>
      </c>
      <c r="R120" s="25">
        <f t="array" aca="1" ref="R120" ca="1">INDEX('Lorri 401b'!L:L,MATCH('Retirement Calculator'!A120,'Lorri 401b'!N:N,0),0)</f>
        <v>4141488.6279081921</v>
      </c>
      <c r="S120" s="25">
        <f t="shared" ca="1" si="7"/>
        <v>5588910.3323596092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1445022.0166996038</v>
      </c>
      <c r="R121" s="25">
        <f t="array" aca="1" ref="R121" ca="1">INDEX('Lorri 401b'!L:L,MATCH('Retirement Calculator'!A121,'Lorri 401b'!N:N,0),0)</f>
        <v>4136999.2965785866</v>
      </c>
      <c r="S121" s="25">
        <f t="shared" ca="1" si="7"/>
        <v>5582021.3132781908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1442612.3302488243</v>
      </c>
      <c r="R122" s="25">
        <f t="array" aca="1" ref="R122" ca="1">INDEX('Lorri 401b'!L:L,MATCH('Retirement Calculator'!A122,'Lorri 401b'!N:N,0),0)</f>
        <v>4132491.2597017745</v>
      </c>
      <c r="S122" s="25">
        <f t="shared" ca="1" si="7"/>
        <v>5575103.5899505988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1440192.6034378333</v>
      </c>
      <c r="R123" s="25">
        <f t="array" aca="1" ref="R123" ca="1">INDEX('Lorri 401b'!L:L,MATCH('Retirement Calculator'!A123,'Lorri 401b'!N:N,0),0)</f>
        <v>4127964.4393379758</v>
      </c>
      <c r="S123" s="25">
        <f t="shared" ca="1" si="7"/>
        <v>5568157.0427758088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1437762.7944317965</v>
      </c>
      <c r="R124" s="25">
        <f t="array" aca="1" ref="R124" ca="1">INDEX('Lorri 401b'!L:L,MATCH('Retirement Calculator'!A124,'Lorri 401b'!N:N,0),0)</f>
        <v>4123418.7572226613</v>
      </c>
      <c r="S124" s="25">
        <f t="shared" ca="1" si="7"/>
        <v>5561181.551654458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1435322.861221568</v>
      </c>
      <c r="R125" s="25">
        <f t="array" aca="1" ref="R125" ca="1">INDEX('Lorri 401b'!L:L,MATCH('Retirement Calculator'!A125,'Lorri 401b'!N:N,0),0)</f>
        <v>4118854.1347651994</v>
      </c>
      <c r="S125" s="25">
        <f t="shared" ca="1" si="7"/>
        <v>5554176.9959867671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1432872.7616229635</v>
      </c>
      <c r="R126" s="25">
        <f t="array" aca="1" ref="R126" ca="1">INDEX('Lorri 401b'!L:L,MATCH('Retirement Calculator'!A126,'Lorri 401b'!N:N,0),0)</f>
        <v>4114270.4930474982</v>
      </c>
      <c r="S126" s="25">
        <f t="shared" ca="1" si="7"/>
        <v>5547143.2546704616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1430412.4532760314</v>
      </c>
      <c r="R127" s="25">
        <f t="array" aca="1" ref="R127" ca="1">INDEX('Lorri 401b'!L:L,MATCH('Retirement Calculator'!A127,'Lorri 401b'!N:N,0),0)</f>
        <v>4109667.7528226399</v>
      </c>
      <c r="S127" s="25">
        <f t="shared" ca="1" si="7"/>
        <v>5540080.2060986711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1427941.8936443205</v>
      </c>
      <c r="R128" s="25">
        <f t="array" aca="1" ref="R128" ca="1">INDEX('Lorri 401b'!L:L,MATCH('Retirement Calculator'!A128,'Lorri 401b'!N:N,0),0)</f>
        <v>4105045.8345135115</v>
      </c>
      <c r="S128" s="25">
        <f t="shared" ca="1" si="7"/>
        <v>5532987.7281578323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1425461.040014144</v>
      </c>
      <c r="R129" s="25">
        <f t="array" aca="1" ref="R129" ca="1">INDEX('Lorri 401b'!L:L,MATCH('Retirement Calculator'!A129,'Lorri 401b'!N:N,0),0)</f>
        <v>4100404.6582114282</v>
      </c>
      <c r="S129" s="25">
        <f t="shared" ca="1" si="7"/>
        <v>5525865.6982255727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1422969.8494938419</v>
      </c>
      <c r="R130" s="25">
        <f t="array" aca="1" ref="R130" ca="1">INDEX('Lorri 401b'!L:L,MATCH('Retirement Calculator'!A130,'Lorri 401b'!N:N,0),0)</f>
        <v>4095744.1436747527</v>
      </c>
      <c r="S130" s="25">
        <f t="shared" ca="1" si="7"/>
        <v>5518713.9931685943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1420468.2790130384</v>
      </c>
      <c r="R131" s="25">
        <f t="array" aca="1" ref="R131" ca="1">INDEX('Lorri 401b'!L:L,MATCH('Retirement Calculator'!A131,'Lorri 401b'!N:N,0),0)</f>
        <v>4091064.2103275079</v>
      </c>
      <c r="S131" s="25">
        <f t="shared" ca="1" si="7"/>
        <v>5511532.4893405465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1417956.2853218983</v>
      </c>
      <c r="R132" s="25">
        <f t="array" aca="1" ref="R132" ca="1">INDEX('Lorri 401b'!L:L,MATCH('Retirement Calculator'!A132,'Lorri 401b'!N:N,0),0)</f>
        <v>4086364.7772579831</v>
      </c>
      <c r="S132" s="25">
        <f t="shared" ca="1" si="7"/>
        <v>5504321.0625798814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1415433.8249903785</v>
      </c>
      <c r="R133" s="25">
        <f t="array" aca="1" ref="R133" ca="1">INDEX('Lorri 401b'!L:L,MATCH('Retirement Calculator'!A133,'Lorri 401b'!N:N,0),0)</f>
        <v>4081645.7632173351</v>
      </c>
      <c r="S133" s="25">
        <f t="shared" ca="1" si="7"/>
        <v>5497079.5882077133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1412900.8544074772</v>
      </c>
      <c r="R134" s="25">
        <f t="array" aca="1" ref="R134" ca="1">INDEX('Lorri 401b'!L:L,MATCH('Retirement Calculator'!A134,'Lorri 401b'!N:N,0),0)</f>
        <v>4076907.0866181846</v>
      </c>
      <c r="S134" s="25">
        <f t="shared" ca="1" si="7"/>
        <v>5489807.9410256613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1410357.3297804806</v>
      </c>
      <c r="R135" s="25">
        <f t="array" aca="1" ref="R135" ca="1">INDEX('Lorri 401b'!L:L,MATCH('Retirement Calculator'!A135,'Lorri 401b'!N:N,0),0)</f>
        <v>4072148.6655332041</v>
      </c>
      <c r="S135" s="25">
        <f t="shared" ca="1" si="7"/>
        <v>5482505.9953136845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1407803.2071342049</v>
      </c>
      <c r="R136" s="25">
        <f t="array" aca="1" ref="R136" ca="1">INDEX('Lorri 401b'!L:L,MATCH('Retirement Calculator'!A136,'Lorri 401b'!N:N,0),0)</f>
        <v>4067370.417693703</v>
      </c>
      <c r="S136" s="25">
        <f t="shared" ca="1" si="7"/>
        <v>5475173.6248279084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1405238.4423102364</v>
      </c>
      <c r="R137" s="25">
        <f t="array" aca="1" ref="R137" ca="1">INDEX('Lorri 401b'!L:L,MATCH('Retirement Calculator'!A137,'Lorri 401b'!N:N,0),0)</f>
        <v>4062572.2604882037</v>
      </c>
      <c r="S137" s="25">
        <f t="shared" ca="1" si="7"/>
        <v>5467810.7027984401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1402662.990966168</v>
      </c>
      <c r="R138" s="25">
        <f t="array" aca="1" ref="R138" ca="1">INDEX('Lorri 401b'!L:L,MATCH('Retirement Calculator'!A138,'Lorri 401b'!N:N,0),0)</f>
        <v>4057754.1109610149</v>
      </c>
      <c r="S138" s="25">
        <f t="shared" ca="1" si="7"/>
        <v>5460417.1019271826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1400076.8085748325</v>
      </c>
      <c r="R139" s="25">
        <f t="array" aca="1" ref="R139" ca="1">INDEX('Lorri 401b'!L:L,MATCH('Retirement Calculator'!A139,'Lorri 401b'!N:N,0),0)</f>
        <v>4052915.8858107962</v>
      </c>
      <c r="S139" s="25">
        <f t="shared" ca="1" si="7"/>
        <v>5452992.6943856291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1397479.8504235332</v>
      </c>
      <c r="R140" s="25">
        <f t="array" aca="1" ref="R140" ca="1">INDEX('Lorri 401b'!L:L,MATCH('Retirement Calculator'!A140,'Lorri 401b'!N:N,0),0)</f>
        <v>4048057.5013891184</v>
      </c>
      <c r="S140" s="25">
        <f t="shared" ca="1" si="7"/>
        <v>5445537.3518126514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1394872.0716132701</v>
      </c>
      <c r="R141" s="25">
        <f t="array" aca="1" ref="R141" ca="1">INDEX('Lorri 401b'!L:L,MATCH('Retirement Calculator'!A141,'Lorri 401b'!N:N,0),0)</f>
        <v>4043178.8736990169</v>
      </c>
      <c r="S141" s="25">
        <f t="shared" ca="1" si="7"/>
        <v>5438050.9453122867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1392253.4270579643</v>
      </c>
      <c r="R142" s="25">
        <f t="array" aca="1" ref="R142" ca="1">INDEX('Lorri 401b'!L:L,MATCH('Retirement Calculator'!A142,'Lorri 401b'!N:N,0),0)</f>
        <v>4038279.9183935397</v>
      </c>
      <c r="S142" s="25">
        <f t="shared" ca="1" si="7"/>
        <v>5430533.345451504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1389623.871483678</v>
      </c>
      <c r="R143" s="25">
        <f t="array" aca="1" ref="R143" ca="1">INDEX('Lorri 401b'!L:L,MATCH('Retirement Calculator'!A143,'Lorri 401b'!N:N,0),0)</f>
        <v>4033360.5507742898</v>
      </c>
      <c r="S143" s="25">
        <f t="shared" ca="1" si="7"/>
        <v>5422984.4222579673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1386983.3594278323</v>
      </c>
      <c r="R144" s="25">
        <f t="array" aca="1" ref="R144" ca="1">INDEX('Lorri 401b'!L:L,MATCH('Retirement Calculator'!A144,'Lorri 401b'!N:N,0),0)</f>
        <v>4028420.6857899595</v>
      </c>
      <c r="S144" s="25">
        <f t="shared" ca="1" si="7"/>
        <v>5415404.0452177916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1384331.8452384204</v>
      </c>
      <c r="R145" s="25">
        <f t="array" aca="1" ref="R145" ca="1">INDEX('Lorri 401b'!L:L,MATCH('Retirement Calculator'!A145,'Lorri 401b'!N:N,0),0)</f>
        <v>4023460.2380348616</v>
      </c>
      <c r="S145" s="25">
        <f t="shared" ca="1" si="7"/>
        <v>5407792.0832732823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1381669.2830732195</v>
      </c>
      <c r="R146" s="25">
        <f t="array" aca="1" ref="R146" ca="1">INDEX('Lorri 401b'!L:L,MATCH('Retirement Calculator'!A146,'Lorri 401b'!N:N,0),0)</f>
        <v>4018479.1217474504</v>
      </c>
      <c r="S146" s="25">
        <f t="shared" ca="1" si="7"/>
        <v>5400148.4048206694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1378995.6268989968</v>
      </c>
      <c r="R147" s="25">
        <f t="array" aca="1" ref="R147" ca="1">INDEX('Lorri 401b'!L:L,MATCH('Retirement Calculator'!A147,'Lorri 401b'!N:N,0),0)</f>
        <v>4013477.250808842</v>
      </c>
      <c r="S147" s="25">
        <f t="shared" ca="1" si="7"/>
        <v>5392472.877707839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1376310.8304907149</v>
      </c>
      <c r="R148" s="25">
        <f t="array" aca="1" ref="R148" ca="1">INDEX('Lorri 401b'!L:L,MATCH('Retirement Calculator'!A148,'Lorri 401b'!N:N,0),0)</f>
        <v>4008454.5387413227</v>
      </c>
      <c r="S148" s="25">
        <f t="shared" ca="1" si="7"/>
        <v>5384765.369232038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1373614.8474307316</v>
      </c>
      <c r="R149" s="25">
        <f t="array" aca="1" ref="R149" ca="1">INDEX('Lorri 401b'!L:L,MATCH('Retirement Calculator'!A149,'Lorri 401b'!N:N,0),0)</f>
        <v>4003410.8987068553</v>
      </c>
      <c r="S149" s="25">
        <f t="shared" ca="1" si="7"/>
        <v>5377025.7461375874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1370907.6311079985</v>
      </c>
      <c r="R150" s="25">
        <f t="array" aca="1" ref="R150" ca="1">INDEX('Lorri 401b'!L:L,MATCH('Retirement Calculator'!A150,'Lorri 401b'!N:N,0),0)</f>
        <v>3998346.2435055776</v>
      </c>
      <c r="S150" s="25">
        <f t="shared" ca="1" si="7"/>
        <v>5369253.8746135756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1368189.1347172542</v>
      </c>
      <c r="R151" s="25">
        <f t="array" aca="1" ref="R151" ca="1">INDEX('Lorri 401b'!L:L,MATCH('Retirement Calculator'!A151,'Lorri 401b'!N:N,0),0)</f>
        <v>3993260.4855742943</v>
      </c>
      <c r="S151" s="25">
        <f t="shared" ca="1" si="7"/>
        <v>5361449.6202915488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1365459.311258215</v>
      </c>
      <c r="R152" s="25">
        <f t="array" aca="1" ref="R152" ca="1">INDEX('Lorri 401b'!L:L,MATCH('Retirement Calculator'!A152,'Lorri 401b'!N:N,0),0)</f>
        <v>3988153.5369849643</v>
      </c>
      <c r="S152" s="25">
        <f t="shared" ca="1" si="7"/>
        <v>5353612.8482431788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1362718.1135347632</v>
      </c>
      <c r="R153" s="25">
        <f t="array" aca="1" ref="R153" ca="1">INDEX('Lorri 401b'!L:L,MATCH('Retirement Calculator'!A153,'Lorri 401b'!N:N,0),0)</f>
        <v>3983025.3094431786</v>
      </c>
      <c r="S153" s="25">
        <f t="shared" ca="1" si="7"/>
        <v>5345743.422977942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1359965.4941541303</v>
      </c>
      <c r="R154" s="25">
        <f t="array" aca="1" ref="R154" ca="1">INDEX('Lorri 401b'!L:L,MATCH('Retirement Calculator'!A154,'Lorri 401b'!N:N,0),0)</f>
        <v>3977875.7142866356</v>
      </c>
      <c r="S154" s="25">
        <f t="shared" ca="1" si="7"/>
        <v>5337841.2084407657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1357201.4055260781</v>
      </c>
      <c r="R155" s="25">
        <f t="array" aca="1" ref="R155" ca="1">INDEX('Lorri 401b'!L:L,MATCH('Retirement Calculator'!A155,'Lorri 401b'!N:N,0),0)</f>
        <v>3972704.662483607</v>
      </c>
      <c r="S155" s="25">
        <f t="shared" ca="1" si="7"/>
        <v>5329906.0680096848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1354425.7998620756</v>
      </c>
      <c r="R156" s="25">
        <f t="array" aca="1" ref="R156" ca="1">INDEX('Lorri 401b'!L:L,MATCH('Retirement Calculator'!A156,'Lorri 401b'!N:N,0),0)</f>
        <v>3967512.0646313992</v>
      </c>
      <c r="S156" s="25">
        <f t="shared" ca="1" si="7"/>
        <v>5321937.8644934744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1351638.6291744732</v>
      </c>
      <c r="R157" s="25">
        <f t="array" aca="1" ref="R157" ca="1">INDEX('Lorri 401b'!L:L,MATCH('Retirement Calculator'!A157,'Lorri 401b'!N:N,0),0)</f>
        <v>3962297.8309548073</v>
      </c>
      <c r="S157" s="25">
        <f t="shared" ca="1" si="7"/>
        <v>5313936.4601292806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1348839.8452756724</v>
      </c>
      <c r="R158" s="25">
        <f t="array" aca="1" ref="R158" ca="1">INDEX('Lorri 401b'!L:L,MATCH('Retirement Calculator'!A158,'Lorri 401b'!N:N,0),0)</f>
        <v>3957061.8713045628</v>
      </c>
      <c r="S158" s="25">
        <f t="shared" ca="1" si="7"/>
        <v>5305901.7165802354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1346029.3997772932</v>
      </c>
      <c r="R159" s="25">
        <f t="array" aca="1" ref="R159" ca="1">INDEX('Lorri 401b'!L:L,MATCH('Retirement Calculator'!A159,'Lorri 401b'!N:N,0),0)</f>
        <v>3951804.0951557755</v>
      </c>
      <c r="S159" s="25">
        <f t="shared" ca="1" si="7"/>
        <v>5297833.4949330688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1343207.2440893375</v>
      </c>
      <c r="R160" s="25">
        <f t="array" aca="1" ref="R160" ca="1">INDEX('Lorri 401b'!L:L,MATCH('Retirement Calculator'!A160,'Lorri 401b'!N:N,0),0)</f>
        <v>3946524.4116063681</v>
      </c>
      <c r="S160" s="25">
        <f t="shared" ca="1" si="7"/>
        <v>5289731.6556957057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1340373.3294193486</v>
      </c>
      <c r="R161" s="25">
        <f t="array" aca="1" ref="R161" ca="1">INDEX('Lorri 401b'!L:L,MATCH('Retirement Calculator'!A161,'Lorri 401b'!N:N,0),0)</f>
        <v>3941222.7293755049</v>
      </c>
      <c r="S161" s="25">
        <f t="shared" ca="1" si="7"/>
        <v>5281596.0587948533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1337527.6067715681</v>
      </c>
      <c r="R162" s="25">
        <f t="array" aca="1" ref="R162" ca="1">INDEX('Lorri 401b'!L:L,MATCH('Retirement Calculator'!A162,'Lorri 401b'!N:N,0),0)</f>
        <v>3935898.9568020133</v>
      </c>
      <c r="S162" s="25">
        <f t="shared" ca="1" si="7"/>
        <v>5273426.5635735812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1334670.0269460885</v>
      </c>
      <c r="R163" s="25">
        <f t="array" aca="1" ref="R163" ca="1">INDEX('Lorri 401b'!L:L,MATCH('Retirement Calculator'!A163,'Lorri 401b'!N:N,0),0)</f>
        <v>3930553.0018427987</v>
      </c>
      <c r="S163" s="25">
        <f t="shared" ca="1" si="7"/>
        <v>5265223.028788887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1331800.5405380027</v>
      </c>
      <c r="R164" s="25">
        <f t="array" aca="1" ref="R164" ca="1">INDEX('Lorri 401b'!L:L,MATCH('Retirement Calculator'!A164,'Lorri 401b'!N:N,0),0)</f>
        <v>3925184.772071254</v>
      </c>
      <c r="S164" s="25">
        <f t="shared" ca="1" si="7"/>
        <v>5256985.3126092572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1328919.0979365499</v>
      </c>
      <c r="R165" s="25">
        <f t="array" aca="1" ref="R165" ca="1">INDEX('Lorri 401b'!L:L,MATCH('Retirement Calculator'!A165,'Lorri 401b'!N:N,0),0)</f>
        <v>3919794.1746756611</v>
      </c>
      <c r="S165" s="25">
        <f t="shared" ca="1" si="7"/>
        <v>5248713.2726122113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1326025.6493242579</v>
      </c>
      <c r="R166" s="25">
        <f t="array" aca="1" ref="R166" ca="1">INDEX('Lorri 401b'!L:L,MATCH('Retirement Calculator'!A166,'Lorri 401b'!N:N,0),0)</f>
        <v>3914381.1164575866</v>
      </c>
      <c r="S166" s="25">
        <f t="shared" ca="1" si="7"/>
        <v>5240406.765781844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1323120.1446760811</v>
      </c>
      <c r="R167" s="25">
        <f t="array" aca="1" ref="R167" ca="1">INDEX('Lorri 401b'!L:L,MATCH('Retirement Calculator'!A167,'Lorri 401b'!N:N,0),0)</f>
        <v>3908945.5038302704</v>
      </c>
      <c r="S167" s="25">
        <f t="shared" ca="1" si="7"/>
        <v>5232065.6485063517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1320202.5337585371</v>
      </c>
      <c r="R168" s="25">
        <f t="array" aca="1" ref="R168" ca="1">INDEX('Lorri 401b'!L:L,MATCH('Retirement Calculator'!A168,'Lorri 401b'!N:N,0),0)</f>
        <v>3903487.242817007</v>
      </c>
      <c r="S168" s="25">
        <f t="shared" ca="1" si="7"/>
        <v>5223689.7765755439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1317272.7661288367</v>
      </c>
      <c r="R169" s="25">
        <f t="array" aca="1" ref="R169" ca="1">INDEX('Lorri 401b'!L:L,MATCH('Retirement Calculator'!A169,'Lorri 401b'!N:N,0),0)</f>
        <v>3898006.2390495217</v>
      </c>
      <c r="S169" s="25">
        <f t="shared" ca="1" si="7"/>
        <v>5215279.0051783584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1314330.7911340124</v>
      </c>
      <c r="R170" s="25">
        <f t="array" aca="1" ref="R170" ca="1">INDEX('Lorri 401b'!L:L,MATCH('Retirement Calculator'!A170,'Lorri 401b'!N:N,0),0)</f>
        <v>3892502.3977663387</v>
      </c>
      <c r="S170" s="25">
        <f t="shared" ca="1" si="7"/>
        <v>5206833.1889003515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1311376.557910043</v>
      </c>
      <c r="R171" s="25">
        <f t="array" aca="1" ref="R171" ca="1">INDEX('Lorri 401b'!L:L,MATCH('Retirement Calculator'!A171,'Lorri 401b'!N:N,0),0)</f>
        <v>3886975.6238111421</v>
      </c>
      <c r="S171" s="25">
        <f t="shared" ca="1" si="7"/>
        <v>5198352.1817211853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1308410.0153809737</v>
      </c>
      <c r="R172" s="25">
        <f t="array" aca="1" ref="R172" ca="1">INDEX('Lorri 401b'!L:L,MATCH('Retirement Calculator'!A172,'Lorri 401b'!N:N,0),0)</f>
        <v>3881425.8216311322</v>
      </c>
      <c r="S172" s="25">
        <f t="shared" ca="1" si="7"/>
        <v>5189835.8370121056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1305431.1122580334</v>
      </c>
      <c r="R173" s="25">
        <f t="array" aca="1" ref="R173" ca="1">INDEX('Lorri 401b'!L:L,MATCH('Retirement Calculator'!A173,'Lorri 401b'!N:N,0),0)</f>
        <v>3875852.8952753721</v>
      </c>
      <c r="S173" s="25">
        <f t="shared" ca="1" si="7"/>
        <v>5181284.007533405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1302439.7970387475</v>
      </c>
      <c r="R174" s="25">
        <f t="array" aca="1" ref="R174" ca="1">INDEX('Lorri 401b'!L:L,MATCH('Retirement Calculator'!A174,'Lorri 401b'!N:N,0),0)</f>
        <v>3870256.74839313</v>
      </c>
      <c r="S174" s="25">
        <f t="shared" ca="1" si="7"/>
        <v>5172696.5454318775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1299436.0180060477</v>
      </c>
      <c r="R175" s="25">
        <f t="array" aca="1" ref="R175" ca="1">INDEX('Lorri 401b'!L:L,MATCH('Retirement Calculator'!A175,'Lorri 401b'!N:N,0),0)</f>
        <v>3864637.2842322118</v>
      </c>
      <c r="S175" s="25">
        <f t="shared" ca="1" si="7"/>
        <v>5164073.3022382595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1296419.7232273784</v>
      </c>
      <c r="R176" s="25">
        <f t="array" aca="1" ref="R176" ca="1">INDEX('Lorri 401b'!L:L,MATCH('Retirement Calculator'!A176,'Lorri 401b'!N:N,0),0)</f>
        <v>3858994.4056372899</v>
      </c>
      <c r="S176" s="25">
        <f t="shared" ca="1" si="7"/>
        <v>5155414.1288646683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1293390.860553798</v>
      </c>
      <c r="R177" s="25">
        <f t="array" aca="1" ref="R177" ca="1">INDEX('Lorri 401b'!L:L,MATCH('Retirement Calculator'!A177,'Lorri 401b'!N:N,0),0)</f>
        <v>3853328.0150482222</v>
      </c>
      <c r="S177" s="25">
        <f t="shared" ca="1" si="7"/>
        <v>5146718.87560202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1290349.3776190777</v>
      </c>
      <c r="R178" s="25">
        <f t="array" aca="1" ref="R178" ca="1">INDEX('Lorri 401b'!L:L,MATCH('Retirement Calculator'!A178,'Lorri 401b'!N:N,0),0)</f>
        <v>3847638.014498367</v>
      </c>
      <c r="S178" s="25">
        <f t="shared" ca="1" si="7"/>
        <v>5137987.3921174444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1287295.221838796</v>
      </c>
      <c r="R179" s="25">
        <f t="array" aca="1" ref="R179" ca="1">INDEX('Lorri 401b'!L:L,MATCH('Retirement Calculator'!A179,'Lorri 401b'!N:N,0),0)</f>
        <v>3841924.3056128873</v>
      </c>
      <c r="S179" s="25">
        <f t="shared" ca="1" si="7"/>
        <v>5129219.5274516828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1284228.34040943</v>
      </c>
      <c r="R180" s="25">
        <f t="array" aca="1" ref="R180" ca="1">INDEX('Lorri 401b'!L:L,MATCH('Retirement Calculator'!A180,'Lorri 401b'!N:N,0),0)</f>
        <v>3836186.7896070513</v>
      </c>
      <c r="S180" s="25">
        <f t="shared" ca="1" si="7"/>
        <v>5120415.1300164815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1281148.6803074414</v>
      </c>
      <c r="R181" s="25">
        <f t="array" aca="1" ref="R181" ca="1">INDEX('Lorri 401b'!L:L,MATCH('Retirement Calculator'!A181,'Lorri 401b'!N:N,0),0)</f>
        <v>3830425.3672845243</v>
      </c>
      <c r="S181" s="25">
        <f t="shared" ca="1" si="7"/>
        <v>5111574.0475919656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1278056.1882883613</v>
      </c>
      <c r="R182" s="25">
        <f t="array" aca="1" ref="R182" ca="1">INDEX('Lorri 401b'!L:L,MATCH('Retirement Calculator'!A182,'Lorri 401b'!N:N,0),0)</f>
        <v>3824639.9390356536</v>
      </c>
      <c r="S182" s="25">
        <f t="shared" ca="1" si="7"/>
        <v>5102696.1273240149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1274950.8108858683</v>
      </c>
      <c r="R183" s="25">
        <f t="array" aca="1" ref="R183" ca="1">INDEX('Lorri 401b'!L:L,MATCH('Retirement Calculator'!A183,'Lorri 401b'!N:N,0),0)</f>
        <v>3818830.4048357457</v>
      </c>
      <c r="S183" s="25">
        <f t="shared" ca="1" si="7"/>
        <v>5093781.2157216137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1271832.494410865</v>
      </c>
      <c r="R184" s="25">
        <f t="array" aca="1" ref="R184" ca="1">INDEX('Lorri 401b'!L:L,MATCH('Retirement Calculator'!A184,'Lorri 401b'!N:N,0),0)</f>
        <v>3812996.6642433382</v>
      </c>
      <c r="S184" s="25">
        <f t="shared" ca="1" si="7"/>
        <v>5084829.1586542036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1268701.1849505492</v>
      </c>
      <c r="R185" s="25">
        <f t="array" aca="1" ref="R185" ca="1">INDEX('Lorri 401b'!L:L,MATCH('Retirement Calculator'!A185,'Lorri 401b'!N:N,0),0)</f>
        <v>3807138.6163984626</v>
      </c>
      <c r="S185" s="25">
        <f t="shared" ca="1" si="7"/>
        <v>5075839.8013490122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1265556.8283674819</v>
      </c>
      <c r="R186" s="25">
        <f t="array" aca="1" ref="R186" ca="1">INDEX('Lorri 401b'!L:L,MATCH('Retirement Calculator'!A186,'Lorri 401b'!N:N,0),0)</f>
        <v>3801256.1600209</v>
      </c>
      <c r="S186" s="25">
        <f t="shared" ca="1" si="7"/>
        <v>5066812.9883883819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1262399.370298652</v>
      </c>
      <c r="R187" s="25">
        <f t="array" aca="1" ref="R187" ca="1">INDEX('Lorri 401b'!L:L,MATCH('Retirement Calculator'!A187,'Lorri 401b'!N:N,0),0)</f>
        <v>3795349.1934084306</v>
      </c>
      <c r="S187" s="25">
        <f t="shared" ca="1" si="7"/>
        <v>5057748.5637070825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1259228.7561545353</v>
      </c>
      <c r="R188" s="25">
        <f t="array" aca="1" ref="R188" ca="1">INDEX('Lorri 401b'!L:L,MATCH('Retirement Calculator'!A188,'Lorri 401b'!N:N,0),0)</f>
        <v>3789417.6144350762</v>
      </c>
      <c r="S188" s="25">
        <f t="shared" ca="1" si="7"/>
        <v>5048646.3705896121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1256044.9311181514</v>
      </c>
      <c r="R189" s="25">
        <f t="array" aca="1" ref="R189" ca="1">INDEX('Lorri 401b'!L:L,MATCH('Retirement Calculator'!A189,'Lorri 401b'!N:N,0),0)</f>
        <v>3783461.320549333</v>
      </c>
      <c r="S189" s="25">
        <f t="shared" ca="1" si="7"/>
        <v>5039506.2516674846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1252847.840144116</v>
      </c>
      <c r="R190" s="25">
        <f t="array" aca="1" ref="R190" ca="1">INDEX('Lorri 401b'!L:L,MATCH('Retirement Calculator'!A190,'Lorri 401b'!N:N,0),0)</f>
        <v>3777480.208772399</v>
      </c>
      <c r="S190" s="25">
        <f t="shared" ca="1" si="7"/>
        <v>5030328.048916515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1249637.4279576887</v>
      </c>
      <c r="R191" s="25">
        <f t="array" aca="1" ref="R191" ca="1">INDEX('Lorri 401b'!L:L,MATCH('Retirement Calculator'!A191,'Lorri 401b'!N:N,0),0)</f>
        <v>3771474.1756963944</v>
      </c>
      <c r="S191" s="25">
        <f t="shared" ca="1" si="7"/>
        <v>5021111.6036540829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1246413.6390538181</v>
      </c>
      <c r="R192" s="25">
        <f t="array" aca="1" ref="R192" ca="1">INDEX('Lorri 401b'!L:L,MATCH('Retirement Calculator'!A192,'Lorri 401b'!N:N,0),0)</f>
        <v>3765443.1174825733</v>
      </c>
      <c r="S192" s="25">
        <f t="shared" ca="1" si="7"/>
        <v>5011856.7565363916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1243176.4176961812</v>
      </c>
      <c r="R193" s="25">
        <f t="array" aca="1" ref="R193" ca="1">INDEX('Lorri 401b'!L:L,MATCH('Retirement Calculator'!A193,'Lorri 401b'!N:N,0),0)</f>
        <v>3759386.9298595279</v>
      </c>
      <c r="S193" s="25">
        <f t="shared" ca="1" si="7"/>
        <v>5002563.3475557091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1239925.7079162209</v>
      </c>
      <c r="R194" s="25">
        <f t="array" aca="1" ref="R194" ca="1">INDEX('Lorri 401b'!L:L,MATCH('Retirement Calculator'!A194,'Lorri 401b'!N:N,0),0)</f>
        <v>3753305.5081213862</v>
      </c>
      <c r="S194" s="25">
        <f t="shared" ca="1" si="7"/>
        <v>4993231.2160376068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1236661.4535121773</v>
      </c>
      <c r="R195" s="25">
        <f t="array" aca="1" ref="R195" ca="1">INDEX('Lorri 401b'!L:L,MATCH('Retirement Calculator'!A195,'Lorri 401b'!N:N,0),0)</f>
        <v>3747198.7471260023</v>
      </c>
      <c r="S195" s="25">
        <f t="shared" ca="1" si="7"/>
        <v>4983860.2006381797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1233383.598048117</v>
      </c>
      <c r="R196" s="25">
        <f t="array" aca="1" ref="R196" ca="1">INDEX('Lorri 401b'!L:L,MATCH('Retirement Calculator'!A196,'Lorri 401b'!N:N,0),0)</f>
        <v>3741066.5412931377</v>
      </c>
      <c r="S196" s="25">
        <f t="shared" ca="1" si="7"/>
        <v>4974450.1393412547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1230092.0848529565</v>
      </c>
      <c r="R197" s="25">
        <f t="array" aca="1" ref="R197" ca="1">INDEX('Lorri 401b'!L:L,MATCH('Retirement Calculator'!A197,'Lorri 401b'!N:N,0),0)</f>
        <v>3734908.784602636</v>
      </c>
      <c r="S197" s="25">
        <f t="shared" ca="1" si="7"/>
        <v>4965000.8694555927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1226786.8570194826</v>
      </c>
      <c r="R198" s="25">
        <f t="array" aca="1" ref="R198" ca="1">INDEX('Lorri 401b'!L:L,MATCH('Retirement Calculator'!A198,'Lorri 401b'!N:N,0),0)</f>
        <v>3728725.3705925909</v>
      </c>
      <c r="S198" s="25">
        <f t="shared" ca="1" si="7"/>
        <v>4955512.2276120735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1223467.8574033694</v>
      </c>
      <c r="R199" s="25">
        <f t="array" aca="1" ref="R199" ca="1">INDEX('Lorri 401b'!L:L,MATCH('Retirement Calculator'!A199,'Lorri 401b'!N:N,0),0)</f>
        <v>3722516.1923575038</v>
      </c>
      <c r="S199" s="25">
        <f t="shared" ca="1" si="7"/>
        <v>4945984.0497608734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1220135.0286221891</v>
      </c>
      <c r="R200" s="25">
        <f t="array" aca="1" ref="R200" ca="1">INDEX('Lorri 401b'!L:L,MATCH('Retirement Calculator'!A200,'Lorri 401b'!N:N,0),0)</f>
        <v>3716281.1425464372</v>
      </c>
      <c r="S200" s="25">
        <f t="shared" ca="1" si="7"/>
        <v>4936416.1711686263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1216788.3130544205</v>
      </c>
      <c r="R201" s="25">
        <f t="array" aca="1" ref="R201" ca="1">INDEX('Lorri 401b'!L:L,MATCH('Retirement Calculator'!A201,'Lorri 401b'!N:N,0),0)</f>
        <v>3710020.1133611579</v>
      </c>
      <c r="S201" s="25">
        <f t="shared" ca="1" si="7"/>
        <v>4926808.4264155785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1213427.652838453</v>
      </c>
      <c r="R202" s="25">
        <f t="array" aca="1" ref="R202" ca="1">INDEX('Lorri 401b'!L:L,MATCH('Retirement Calculator'!A202,'Lorri 401b'!N:N,0),0)</f>
        <v>3703732.9965542732</v>
      </c>
      <c r="S202" s="25">
        <f t="shared" ca="1" si="7"/>
        <v>4917160.6493927259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1210052.9898715855</v>
      </c>
      <c r="R203" s="25">
        <f t="array" aca="1" ref="R203" ca="1">INDEX('Lorri 401b'!L:L,MATCH('Retirement Calculator'!A203,'Lorri 401b'!N:N,0),0)</f>
        <v>3697419.6834273599</v>
      </c>
      <c r="S203" s="25">
        <f t="shared" ca="1" si="7"/>
        <v>4907472.6732989457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1206664.2658090226</v>
      </c>
      <c r="R204" s="25">
        <f t="array" aca="1" ref="R204" ca="1">INDEX('Lorri 401b'!L:L,MATCH('Retirement Calculator'!A204,'Lorri 401b'!N:N,0),0)</f>
        <v>3691080.0648290841</v>
      </c>
      <c r="S204" s="25">
        <f t="shared" ca="1" si="7"/>
        <v>4897744.3306381069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1203261.4220628657</v>
      </c>
      <c r="R205" s="25">
        <f t="array" aca="1" ref="R205" ca="1">INDEX('Lorri 401b'!L:L,MATCH('Retirement Calculator'!A205,'Lorri 401b'!N:N,0),0)</f>
        <v>3684714.0311533157</v>
      </c>
      <c r="S205" s="25">
        <f t="shared" ca="1" si="7"/>
        <v>4887975.4532161811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1199844.3998010999</v>
      </c>
      <c r="R206" s="25">
        <f t="array" aca="1" ref="R206" ca="1">INDEX('Lorri 401b'!L:L,MATCH('Retirement Calculator'!A206,'Lorri 401b'!N:N,0),0)</f>
        <v>3678321.4723372315</v>
      </c>
      <c r="S206" s="25">
        <f t="shared" ca="1" si="7"/>
        <v>4878165.8721383316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1196413.1399465767</v>
      </c>
      <c r="R207" s="25">
        <f t="array" aca="1" ref="R207" ca="1">INDEX('Lorri 401b'!L:L,MATCH('Retirement Calculator'!A207,'Lorri 401b'!N:N,0),0)</f>
        <v>3671902.2778594135</v>
      </c>
      <c r="S207" s="25">
        <f t="shared" ca="1" si="7"/>
        <v>4868315.4178059902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1192967.5831759931</v>
      </c>
      <c r="R208" s="25">
        <f t="array" aca="1" ref="R208" ca="1">INDEX('Lorri 401b'!L:L,MATCH('Retirement Calculator'!A208,'Lorri 401b'!N:N,0),0)</f>
        <v>3665456.3367379382</v>
      </c>
      <c r="S208" s="25">
        <f t="shared" ca="1" si="7"/>
        <v>4858423.9199139308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1189507.6699188652</v>
      </c>
      <c r="R209" s="25">
        <f t="array" aca="1" ref="R209" ca="1">INDEX('Lorri 401b'!L:L,MATCH('Retirement Calculator'!A209,'Lorri 401b'!N:N,0),0)</f>
        <v>3658983.5375284567</v>
      </c>
      <c r="S209" s="25">
        <f t="shared" ca="1" si="7"/>
        <v>4848491.2074473221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1186033.3403564994</v>
      </c>
      <c r="R210" s="25">
        <f t="array" aca="1" ref="R210" ca="1">INDEX('Lorri 401b'!L:L,MATCH('Retirement Calculator'!A210,'Lorri 401b'!N:N,0),0)</f>
        <v>3652483.768322269</v>
      </c>
      <c r="S210" s="25">
        <f t="shared" ca="1" si="7"/>
        <v>4838517.1086787684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1182544.5344209571</v>
      </c>
      <c r="R211" s="25">
        <f t="array" aca="1" ref="R211" ca="1">INDEX('Lorri 401b'!L:L,MATCH('Retirement Calculator'!A211,'Lorri 401b'!N:N,0),0)</f>
        <v>3645956.9167443886</v>
      </c>
      <c r="S211" s="25">
        <f t="shared" ca="1" si="7"/>
        <v>4828501.4511653455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1179041.1917940166</v>
      </c>
      <c r="R212" s="25">
        <f t="array" aca="1" ref="R212" ca="1">INDEX('Lorri 401b'!L:L,MATCH('Retirement Calculator'!A212,'Lorri 401b'!N:N,0),0)</f>
        <v>3639402.8699516007</v>
      </c>
      <c r="S212" s="25">
        <f t="shared" ca="1" si="7"/>
        <v>4818444.0617456175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1175523.2519061307</v>
      </c>
      <c r="R213" s="25">
        <f t="array" aca="1" ref="R213" ca="1">INDEX('Lorri 401b'!L:L,MATCH('Retirement Calculator'!A213,'Lorri 401b'!N:N,0),0)</f>
        <v>3632821.5146305095</v>
      </c>
      <c r="S213" s="25">
        <f t="shared" ca="1" si="7"/>
        <v>4808344.76653664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1171990.6539353784</v>
      </c>
      <c r="R214" s="25">
        <f t="array" aca="1" ref="R214" ca="1">INDEX('Lorri 401b'!L:L,MATCH('Retirement Calculator'!A214,'Lorri 401b'!N:N,0),0)</f>
        <v>3626212.7369955806</v>
      </c>
      <c r="S214" s="25">
        <f t="shared" ca="1" si="7"/>
        <v>4798203.390930959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1168443.3368064146</v>
      </c>
      <c r="R215" s="25">
        <f t="array" aca="1" ref="R215" ca="1">INDEX('Lorri 401b'!L:L,MATCH('Retirement Calculator'!A215,'Lorri 401b'!N:N,0),0)</f>
        <v>3619576.4227871727</v>
      </c>
      <c r="S215" s="25">
        <f t="shared" ca="1" si="7"/>
        <v>4788019.7595935874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1164881.2391894136</v>
      </c>
      <c r="R216" s="25">
        <f t="array" aca="1" ref="R216" ca="1">INDEX('Lorri 401b'!L:L,MATCH('Retirement Calculator'!A216,'Lorri 401b'!N:N,0),0)</f>
        <v>3612912.4572695629</v>
      </c>
      <c r="S216" s="25">
        <f t="shared" ca="1" si="7"/>
        <v>4777793.6964589767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1161304.2994990083</v>
      </c>
      <c r="R217" s="25">
        <f t="array" aca="1" ref="R217" ca="1">INDEX('Lorri 401b'!L:L,MATCH('Retirement Calculator'!A217,'Lorri 401b'!N:N,0),0)</f>
        <v>3606220.725228963</v>
      </c>
      <c r="S217" s="25">
        <f t="shared" ca="1" si="7"/>
        <v>4767525.0247279713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1157712.4558932264</v>
      </c>
      <c r="R218" s="25">
        <f t="array" aca="1" ref="R218" ca="1">INDEX('Lorri 401b'!L:L,MATCH('Retirement Calculator'!A218,'Lorri 401b'!N:N,0),0)</f>
        <v>3599501.1109715272</v>
      </c>
      <c r="S218" s="25">
        <f t="shared" ca="1" si="7"/>
        <v>4757213.5668647531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1154105.6462724204</v>
      </c>
      <c r="R219" s="25">
        <f t="array" aca="1" ref="R219" ca="1">INDEX('Lorri 401b'!L:L,MATCH('Retirement Calculator'!A219,'Lorri 401b'!N:N,0),0)</f>
        <v>3592753.4983213521</v>
      </c>
      <c r="S219" s="25">
        <f t="shared" ca="1" si="7"/>
        <v>4746859.1445937725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1150483.8082781944</v>
      </c>
      <c r="R220" s="25">
        <f t="array" aca="1" ref="R220" ca="1">INDEX('Lorri 401b'!L:L,MATCH('Retirement Calculator'!A220,'Lorri 401b'!N:N,0),0)</f>
        <v>3585977.7706184681</v>
      </c>
      <c r="S220" s="25">
        <f t="shared" ca="1" si="7"/>
        <v>4736461.5788966622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1146846.8792923258</v>
      </c>
      <c r="R221" s="25">
        <f t="array" aca="1" ref="R221" ca="1">INDEX('Lorri 401b'!L:L,MATCH('Retirement Calculator'!A221,'Lorri 401b'!N:N,0),0)</f>
        <v>3579173.8107168223</v>
      </c>
      <c r="S221" s="25">
        <f t="shared" ca="1" si="7"/>
        <v>4726020.6900091479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1143194.7964356828</v>
      </c>
      <c r="R222" s="25">
        <f t="array" aca="1" ref="R222" ca="1">INDEX('Lorri 401b'!L:L,MATCH('Retirement Calculator'!A222,'Lorri 401b'!N:N,0),0)</f>
        <v>3572341.5009822529</v>
      </c>
      <c r="S222" s="25">
        <f t="shared" ca="1" si="7"/>
        <v>4715536.2974179359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1139527.4965671371</v>
      </c>
      <c r="R223" s="25">
        <f t="array" aca="1" ref="R223" ca="1">INDEX('Lorri 401b'!L:L,MATCH('Retirement Calculator'!A223,'Lorri 401b'!N:N,0),0)</f>
        <v>3565480.723290456</v>
      </c>
      <c r="S223" s="25">
        <f t="shared" ca="1" si="7"/>
        <v>4705008.2198575931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1135844.9162824724</v>
      </c>
      <c r="R224" s="25">
        <f t="array" aca="1" ref="R224" ca="1">INDEX('Lorri 401b'!L:L,MATCH('Retirement Calculator'!A224,'Lorri 401b'!N:N,0),0)</f>
        <v>3558591.3590249433</v>
      </c>
      <c r="S224" s="25">
        <f t="shared" ca="1" si="7"/>
        <v>4694436.275307416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1132146.9919132884</v>
      </c>
      <c r="R225" s="25">
        <f t="array" aca="1" ref="R225" ca="1">INDEX('Lorri 401b'!L:L,MATCH('Retirement Calculator'!A225,'Lorri 401b'!N:N,0),0)</f>
        <v>3551673.2890749909</v>
      </c>
      <c r="S225" s="25">
        <f t="shared" ca="1" si="7"/>
        <v>4683820.2809882797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1128433.6595258992</v>
      </c>
      <c r="R226" s="25">
        <f t="array" aca="1" ref="R226" ca="1">INDEX('Lorri 401b'!L:L,MATCH('Retirement Calculator'!A226,'Lorri 401b'!N:N,0),0)</f>
        <v>3544726.3938335804</v>
      </c>
      <c r="S226" s="25">
        <f t="shared" ca="1" si="7"/>
        <v>4673160.0533594796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1124704.8549202294</v>
      </c>
      <c r="R227" s="25">
        <f t="array" aca="1" ref="R227" ca="1">INDEX('Lorri 401b'!L:L,MATCH('Retirement Calculator'!A227,'Lorri 401b'!N:N,0),0)</f>
        <v>3537750.5531953308</v>
      </c>
      <c r="S227" s="25">
        <f t="shared" ca="1" si="7"/>
        <v>4662455.4081155602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1120960.5136287026</v>
      </c>
      <c r="R228" s="25">
        <f t="array" aca="1" ref="R228" ca="1">INDEX('Lorri 401b'!L:L,MATCH('Retirement Calculator'!A228,'Lorri 401b'!N:N,0),0)</f>
        <v>3530745.6465544216</v>
      </c>
      <c r="S228" s="25">
        <f t="shared" ca="1" si="7"/>
        <v>4651706.1601831242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1117200.5709151279</v>
      </c>
      <c r="R229" s="25">
        <f t="array" aca="1" ref="R229" ca="1">INDEX('Lorri 401b'!L:L,MATCH('Retirement Calculator'!A229,'Lorri 401b'!N:N,0),0)</f>
        <v>3523711.5528025087</v>
      </c>
      <c r="S229" s="25">
        <f t="shared" ca="1" si="7"/>
        <v>4640912.1237176368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1113424.9617735797</v>
      </c>
      <c r="R230" s="25">
        <f t="array" aca="1" ref="R230" ca="1">INDEX('Lorri 401b'!L:L,MATCH('Retirement Calculator'!A230,'Lorri 401b'!N:N,0),0)</f>
        <v>3516648.1503266296</v>
      </c>
      <c r="S230" s="25">
        <f t="shared" ca="1" si="7"/>
        <v>4630073.1121002091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1109633.6209272752</v>
      </c>
      <c r="R231" s="25">
        <f t="array" aca="1" ref="R231" ca="1">INDEX('Lorri 401b'!L:L,MATCH('Retirement Calculator'!A231,'Lorri 401b'!N:N,0),0)</f>
        <v>3509555.3170071011</v>
      </c>
      <c r="S231" s="25">
        <f t="shared" ca="1" si="7"/>
        <v>4619188.9379343763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1105826.4828274443</v>
      </c>
      <c r="R232" s="25">
        <f t="array" aca="1" ref="R232" ca="1">INDEX('Lorri 401b'!L:L,MATCH('Retirement Calculator'!A232,'Lorri 401b'!N:N,0),0)</f>
        <v>3502432.9302154076</v>
      </c>
      <c r="S232" s="25">
        <f t="shared" ca="1" si="7"/>
        <v>4608259.4130428517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1102003.4816521977</v>
      </c>
      <c r="R233" s="25">
        <f t="array" aca="1" ref="R233" ca="1">INDEX('Lorri 401b'!L:L,MATCH('Retirement Calculator'!A233,'Lorri 401b'!N:N,0),0)</f>
        <v>3495280.866812082</v>
      </c>
      <c r="S233" s="25">
        <f t="shared" ca="1" si="7"/>
        <v>4597284.3484642794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1098164.5513053874</v>
      </c>
      <c r="R234" s="25">
        <f t="array" aca="1" ref="R234" ca="1">INDEX('Lorri 401b'!L:L,MATCH('Retirement Calculator'!A234,'Lorri 401b'!N:N,0),0)</f>
        <v>3488099.0031445762</v>
      </c>
      <c r="S234" s="25">
        <f t="shared" ca="1" si="7"/>
        <v>4586263.5544499634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1094309.6254154653</v>
      </c>
      <c r="R235" s="25">
        <f t="array" aca="1" ref="R235" ca="1">INDEX('Lorri 401b'!L:L,MATCH('Retirement Calculator'!A235,'Lorri 401b'!N:N,0),0)</f>
        <v>3480887.2150451224</v>
      </c>
      <c r="S235" s="25">
        <f t="shared" ca="1" si="7"/>
        <v>4575196.8404605873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1090438.6373343354</v>
      </c>
      <c r="R236" s="25">
        <f t="array" aca="1" ref="R236" ca="1">INDEX('Lorri 401b'!L:L,MATCH('Retirement Calculator'!A236,'Lorri 401b'!N:N,0),0)</f>
        <v>3473645.3778285873</v>
      </c>
      <c r="S236" s="25">
        <f t="shared" ca="1" si="7"/>
        <v>4564084.0151629224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1086551.5201362006</v>
      </c>
      <c r="R237" s="25">
        <f t="array" aca="1" ref="R237" ca="1">INDEX('Lorri 401b'!L:L,MATCH('Retirement Calculator'!A237,'Lorri 401b'!N:N,0),0)</f>
        <v>3466373.3662903169</v>
      </c>
      <c r="S237" s="25">
        <f t="shared" ca="1" si="7"/>
        <v>4552924.8864265177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1082648.206616407</v>
      </c>
      <c r="R238" s="25">
        <f t="array" aca="1" ref="R238" ca="1">INDEX('Lorri 401b'!L:L,MATCH('Retirement Calculator'!A238,'Lorri 401b'!N:N,0),0)</f>
        <v>3459071.0547039704</v>
      </c>
      <c r="S238" s="25">
        <f t="shared" ca="1" si="7"/>
        <v>4541719.2613203777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1078728.6292902809</v>
      </c>
      <c r="R239" s="25">
        <f t="array" aca="1" ref="R239" ca="1">INDEX('Lorri 401b'!L:L,MATCH('Retirement Calculator'!A239,'Lorri 401b'!N:N,0),0)</f>
        <v>3451738.3168193474</v>
      </c>
      <c r="S239" s="25">
        <f t="shared" ca="1" si="7"/>
        <v>4530466.9461096283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1074792.7203919627</v>
      </c>
      <c r="R240" s="25">
        <f t="array" aca="1" ref="R240" ca="1">INDEX('Lorri 401b'!L:L,MATCH('Retirement Calculator'!A240,'Lorri 401b'!N:N,0),0)</f>
        <v>3444375.0258602053</v>
      </c>
      <c r="S240" s="25">
        <f t="shared" ca="1" si="7"/>
        <v>4519167.746252168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1070840.4118732347</v>
      </c>
      <c r="R241" s="25">
        <f t="array" aca="1" ref="R241" ca="1">INDEX('Lorri 401b'!L:L,MATCH('Retirement Calculator'!A241,'Lorri 401b'!N:N,0),0)</f>
        <v>3436981.0545220664</v>
      </c>
      <c r="S241" s="25">
        <f t="shared" ca="1" si="7"/>
        <v>4507821.4663953008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1066871.6354023453</v>
      </c>
      <c r="R242" s="25">
        <f t="array" aca="1" ref="R242" ca="1">INDEX('Lorri 401b'!L:L,MATCH('Retirement Calculator'!A242,'Lorri 401b'!N:N,0),0)</f>
        <v>3429556.2749700188</v>
      </c>
      <c r="S242" s="25">
        <f t="shared" ca="1" si="7"/>
        <v>4496427.9103723643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1062886.3223628274</v>
      </c>
      <c r="R243" s="25">
        <f t="array" aca="1" ref="R243" ca="1">INDEX('Lorri 401b'!L:L,MATCH('Retirement Calculator'!A243,'Lorri 401b'!N:N,0),0)</f>
        <v>3422100.5588365044</v>
      </c>
      <c r="S243" s="25">
        <f t="shared" ca="1" si="7"/>
        <v>4484986.881199332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1058884.4038523114</v>
      </c>
      <c r="R244" s="25">
        <f t="array" aca="1" ref="R244" ca="1">INDEX('Lorri 401b'!L:L,MATCH('Retirement Calculator'!A244,'Lorri 401b'!N:N,0),0)</f>
        <v>3414613.7772191004</v>
      </c>
      <c r="S244" s="25">
        <f t="shared" ca="1" si="7"/>
        <v>4473498.1810714118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1054865.8106813349</v>
      </c>
      <c r="R245" s="25">
        <f t="array" aca="1" ref="R245" ca="1">INDEX('Lorri 401b'!L:L,MATCH('Retirement Calculator'!A245,'Lorri 401b'!N:N,0),0)</f>
        <v>3407095.8006782904</v>
      </c>
      <c r="S245" s="25">
        <f t="shared" ca="1" si="7"/>
        <v>4461961.6113596251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1050830.473372146</v>
      </c>
      <c r="R246" s="25">
        <f t="array" aca="1" ref="R246" ca="1">INDEX('Lorri 401b'!L:L,MATCH('Retirement Calculator'!A246,'Lorri 401b'!N:N,0),0)</f>
        <v>3399546.4992352272</v>
      </c>
      <c r="S246" s="25">
        <f t="shared" ca="1" si="7"/>
        <v>4450376.9726073733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1046778.3221575022</v>
      </c>
      <c r="R247" s="25">
        <f t="array" aca="1" ref="R247" ca="1">INDEX('Lorri 401b'!L:L,MATCH('Retirement Calculator'!A247,'Lorri 401b'!N:N,0),0)</f>
        <v>3391965.7423694846</v>
      </c>
      <c r="S247" s="25">
        <f t="shared" ca="1" si="7"/>
        <v>4438744.0645269863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1042709.286979464</v>
      </c>
      <c r="R248" s="25">
        <f t="array" aca="1" ref="R248" ca="1">INDEX('Lorri 401b'!L:L,MATCH('Retirement Calculator'!A248,'Lorri 401b'!N:N,0),0)</f>
        <v>3384353.3990168013</v>
      </c>
      <c r="S248" s="25">
        <f t="shared" ca="1" si="7"/>
        <v>4427062.6859962652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1038623.2974881839</v>
      </c>
      <c r="R249" s="25">
        <f t="array" aca="1" ref="R249" ca="1">INDEX('Lorri 401b'!L:L,MATCH('Retirement Calculator'!A249,'Lorri 401b'!N:N,0),0)</f>
        <v>3376709.3375668149</v>
      </c>
      <c r="S249" s="25">
        <f t="shared" ca="1" si="7"/>
        <v>4415332.635054999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1034520.2830406902</v>
      </c>
      <c r="R250" s="25">
        <f t="array" aca="1" ref="R250" ca="1">INDEX('Lorri 401b'!L:L,MATCH('Retirement Calculator'!A250,'Lorri 401b'!N:N,0),0)</f>
        <v>3369033.4258607868</v>
      </c>
      <c r="S250" s="25">
        <f t="shared" ca="1" si="7"/>
        <v>4403553.708901477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1030400.1726996653</v>
      </c>
      <c r="R251" s="25">
        <f t="array" aca="1" ref="R251" ca="1">INDEX('Lorri 401b'!L:L,MATCH('Retirement Calculator'!A251,'Lorri 401b'!N:N,0),0)</f>
        <v>3361325.5311893173</v>
      </c>
      <c r="S251" s="25">
        <f t="shared" ca="1" si="7"/>
        <v>4391725.7038889825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1026262.8952322195</v>
      </c>
      <c r="R252" s="25">
        <f t="array" aca="1" ref="R252" ca="1">INDEX('Lorri 401b'!L:L,MATCH('Retirement Calculator'!A252,'Lorri 401b'!N:N,0),0)</f>
        <v>3353585.5202900497</v>
      </c>
      <c r="S252" s="25">
        <f t="shared" ca="1" si="7"/>
        <v>4379848.415522269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1022108.3791086593</v>
      </c>
      <c r="R253" s="25">
        <f t="array" aca="1" ref="R253" ca="1">INDEX('Lorri 401b'!L:L,MATCH('Retirement Calculator'!A253,'Lorri 401b'!N:N,0),0)</f>
        <v>3345813.2593453685</v>
      </c>
      <c r="S253" s="25">
        <f t="shared" ca="1" si="7"/>
        <v>4367921.6384540275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1017936.552501251</v>
      </c>
      <c r="R254" s="25">
        <f t="array" aca="1" ref="R254" ca="1">INDEX('Lorri 401b'!L:L,MATCH('Retirement Calculator'!A254,'Lorri 401b'!N:N,0),0)</f>
        <v>3338008.6139800847</v>
      </c>
      <c r="S254" s="25">
        <f t="shared" ca="1" si="7"/>
        <v>4355945.1664813356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1013747.3432829784</v>
      </c>
      <c r="R255" s="25">
        <f t="array" aca="1" ref="R255" ca="1">INDEX('Lorri 401b'!L:L,MATCH('Retirement Calculator'!A255,'Lorri 401b'!N:N,0),0)</f>
        <v>3330171.4492591121</v>
      </c>
      <c r="S255" s="25">
        <f t="shared" ca="1" si="7"/>
        <v>4343918.7925420906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1009540.6790262964</v>
      </c>
      <c r="R256" s="25">
        <f t="array" aca="1" ref="R256" ca="1">INDEX('Lorri 401b'!L:L,MATCH('Retirement Calculator'!A256,'Lorri 401b'!N:N,0),0)</f>
        <v>3322301.6296851356</v>
      </c>
      <c r="S256" s="25">
        <f t="shared" ca="1" si="7"/>
        <v>4331842.3087114319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1005316.4870018782</v>
      </c>
      <c r="R257" s="25">
        <f t="array" aca="1" ref="R257" ca="1">INDEX('Lorri 401b'!L:L,MATCH('Retirement Calculator'!A257,'Lorri 401b'!N:N,0),0)</f>
        <v>3314399.0191962672</v>
      </c>
      <c r="S257" s="25">
        <f t="shared" ca="1" si="7"/>
        <v>4319715.5061981454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1001074.6941773583</v>
      </c>
      <c r="R258" s="25">
        <f t="array" aca="1" ref="R258" ca="1">INDEX('Lorri 401b'!L:L,MATCH('Retirement Calculator'!A258,'Lorri 401b'!N:N,0),0)</f>
        <v>3306463.4811636955</v>
      </c>
      <c r="S258" s="25">
        <f t="shared" ca="1" si="7"/>
        <v>4307538.1753410539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996815.22721606947</v>
      </c>
      <c r="R259" s="25">
        <f t="array" aca="1" ref="R259" ca="1">INDEX('Lorri 401b'!L:L,MATCH('Retirement Calculator'!A259,'Lorri 401b'!N:N,0),0)</f>
        <v>3298494.8783893213</v>
      </c>
      <c r="S259" s="25">
        <f t="shared" ca="1" si="7"/>
        <v>4295310.1056053909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992538.01247577532</v>
      </c>
      <c r="R260" s="25">
        <f t="array" aca="1" ref="R260" ca="1">INDEX('Lorri 401b'!L:L,MATCH('Retirement Calculator'!A260,'Lorri 401b'!N:N,0),0)</f>
        <v>3290493.0731033874</v>
      </c>
      <c r="S260" s="25">
        <f t="shared" ca="1" si="7"/>
        <v>4283031.0855791625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988242.97600739659</v>
      </c>
      <c r="R261" s="25">
        <f t="array" aca="1" ref="R261" ca="1">INDEX('Lorri 401b'!L:L,MATCH('Retirement Calculator'!A261,'Lorri 401b'!N:N,0),0)</f>
        <v>3282457.9269620953</v>
      </c>
      <c r="S261" s="25">
        <f t="shared" ca="1" si="7"/>
        <v>4270700.9029694917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983930.04355373292</v>
      </c>
      <c r="R262" s="25">
        <f t="array" aca="1" ref="R262" ca="1">INDEX('Lorri 401b'!L:L,MATCH('Retirement Calculator'!A262,'Lorri 401b'!N:N,0),0)</f>
        <v>3274389.3010452143</v>
      </c>
      <c r="S262" s="25">
        <f t="shared" ca="1" si="7"/>
        <v>4258319.3445989471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979599.14054817904</v>
      </c>
      <c r="R263" s="25">
        <f t="array" aca="1" ref="R263" ca="1">INDEX('Lorri 401b'!L:L,MATCH('Retirement Calculator'!A263,'Lorri 401b'!N:N,0),0)</f>
        <v>3266287.0558536798</v>
      </c>
      <c r="S263" s="25">
        <f t="shared" ca="1" si="7"/>
        <v>4245886.1964018587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975250.19211343536</v>
      </c>
      <c r="R264" s="25">
        <f t="array" aca="1" ref="R264" ca="1">INDEX('Lorri 401b'!L:L,MATCH('Retirement Calculator'!A264,'Lorri 401b'!N:N,0),0)</f>
        <v>3258151.0513071804</v>
      </c>
      <c r="S264" s="25">
        <f t="shared" ca="1" si="7"/>
        <v>4233401.2434206158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970883.12306021352</v>
      </c>
      <c r="R265" s="25">
        <f t="array" aca="1" ref="R265" ca="1">INDEX('Lorri 401b'!L:L,MATCH('Retirement Calculator'!A265,'Lorri 401b'!N:N,0),0)</f>
        <v>3249981.1467417376</v>
      </c>
      <c r="S265" s="25">
        <f t="shared" ca="1" si="7"/>
        <v>4220864.269801951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966497.85788593662</v>
      </c>
      <c r="R266" s="25">
        <f t="array" aca="1" ref="R266" ca="1">INDEX('Lorri 401b'!L:L,MATCH('Retirement Calculator'!A266,'Lorri 401b'!N:N,0),0)</f>
        <v>3241777.2009072718</v>
      </c>
      <c r="S266" s="25">
        <f t="shared" ref="S266:S520" ca="1" si="267">SUM(Q266:R266)</f>
        <v>4208275.0587932086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962094.32077343354</v>
      </c>
      <c r="R267" s="25">
        <f t="array" aca="1" ref="R267" ca="1">INDEX('Lorri 401b'!L:L,MATCH('Retirement Calculator'!A267,'Lorri 401b'!N:N,0),0)</f>
        <v>3233539.0719651626</v>
      </c>
      <c r="S267" s="25">
        <f t="shared" ca="1" si="267"/>
        <v>4195633.3927385965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957672.43558962841</v>
      </c>
      <c r="R268" s="25">
        <f t="array" aca="1" ref="R268" ca="1">INDEX('Lorri 401b'!L:L,MATCH('Retirement Calculator'!A268,'Lorri 401b'!N:N,0),0)</f>
        <v>3225266.6174857947</v>
      </c>
      <c r="S268" s="25">
        <f t="shared" ca="1" si="267"/>
        <v>4182939.053075423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953232.12588422408</v>
      </c>
      <c r="R269" s="25">
        <f t="array" aca="1" ref="R269" ca="1">INDEX('Lorri 401b'!L:L,MATCH('Retirement Calculator'!A269,'Lorri 401b'!N:N,0),0)</f>
        <v>3216959.6944460957</v>
      </c>
      <c r="S269" s="25">
        <f t="shared" ca="1" si="267"/>
        <v>4170191.8203303199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948773.31488838058</v>
      </c>
      <c r="R270" s="25">
        <f t="array" aca="1" ref="R270" ca="1">INDEX('Lorri 401b'!L:L,MATCH('Retirement Calculator'!A270,'Lorri 401b'!N:N,0),0)</f>
        <v>3208618.1592270648</v>
      </c>
      <c r="S270" s="25">
        <f t="shared" ca="1" si="267"/>
        <v>4157391.4741154453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944295.92551338777</v>
      </c>
      <c r="R271" s="25">
        <f t="array" aca="1" ref="R271" ca="1">INDEX('Lorri 401b'!L:L,MATCH('Retirement Calculator'!A271,'Lorri 401b'!N:N,0),0)</f>
        <v>3200241.8676112881</v>
      </c>
      <c r="S271" s="25">
        <f t="shared" ca="1" si="267"/>
        <v>4144537.7931246758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939799.88034933247</v>
      </c>
      <c r="R272" s="25">
        <f t="array" aca="1" ref="R272" ca="1">INDEX('Lorri 401b'!L:L,MATCH('Retirement Calculator'!A272,'Lorri 401b'!N:N,0),0)</f>
        <v>3191830.6747804456</v>
      </c>
      <c r="S272" s="25">
        <f t="shared" ca="1" si="267"/>
        <v>4131630.5551297781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935285.10166376026</v>
      </c>
      <c r="R273" s="25">
        <f t="array" aca="1" ref="R273" ca="1">INDEX('Lorri 401b'!L:L,MATCH('Retirement Calculator'!A273,'Lorri 401b'!N:N,0),0)</f>
        <v>3183384.435312808</v>
      </c>
      <c r="S273" s="25">
        <f t="shared" ca="1" si="267"/>
        <v>4118669.5369765684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930751.51140033151</v>
      </c>
      <c r="R274" s="25">
        <f t="array" aca="1" ref="R274" ca="1">INDEX('Lorri 401b'!L:L,MATCH('Retirement Calculator'!A274,'Lorri 401b'!N:N,0),0)</f>
        <v>3174903.0031807218</v>
      </c>
      <c r="S274" s="25">
        <f t="shared" ca="1" si="267"/>
        <v>4105654.5145810535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926199.03117747174</v>
      </c>
      <c r="R275" s="25">
        <f t="array" aca="1" ref="R275" ca="1">INDEX('Lorri 401b'!L:L,MATCH('Retirement Calculator'!A275,'Lorri 401b'!N:N,0),0)</f>
        <v>3166386.231748085</v>
      </c>
      <c r="S275" s="25">
        <f t="shared" ca="1" si="267"/>
        <v>4092585.2629255569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921627.58228701679</v>
      </c>
      <c r="R276" s="25">
        <f t="array" aca="1" ref="R276" ca="1">INDEX('Lorri 401b'!L:L,MATCH('Retirement Calculator'!A276,'Lorri 401b'!N:N,0),0)</f>
        <v>3157833.9737678124</v>
      </c>
      <c r="S276" s="25">
        <f t="shared" ca="1" si="267"/>
        <v>4079461.5560548292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917037.08569285157</v>
      </c>
      <c r="R277" s="25">
        <f t="array" aca="1" ref="R277" ca="1">INDEX('Lorri 401b'!L:L,MATCH('Retirement Calculator'!A277,'Lorri 401b'!N:N,0),0)</f>
        <v>3149246.0813792888</v>
      </c>
      <c r="S277" s="25">
        <f t="shared" ca="1" si="267"/>
        <v>4066283.1670721406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912427.46202954405</v>
      </c>
      <c r="R278" s="25">
        <f t="array" aca="1" ref="R278" ca="1">INDEX('Lorri 401b'!L:L,MATCH('Retirement Calculator'!A278,'Lorri 401b'!N:N,0),0)</f>
        <v>3140622.4061058131</v>
      </c>
      <c r="S278" s="25">
        <f t="shared" ca="1" si="267"/>
        <v>4053049.8681353573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907798.63160097273</v>
      </c>
      <c r="R279" s="25">
        <f t="array" aca="1" ref="R279" ca="1">INDEX('Lorri 401b'!L:L,MATCH('Retirement Calculator'!A279,'Lorri 401b'!N:N,0),0)</f>
        <v>3131962.7988520311</v>
      </c>
      <c r="S279" s="25">
        <f t="shared" ca="1" si="267"/>
        <v>4039761.4304530038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903150.51437894907</v>
      </c>
      <c r="R280" s="25">
        <f t="array" aca="1" ref="R280" ca="1">INDEX('Lorri 401b'!L:L,MATCH('Retirement Calculator'!A280,'Lorri 401b'!N:N,0),0)</f>
        <v>3123267.1099013584</v>
      </c>
      <c r="S280" s="25">
        <f t="shared" ca="1" si="267"/>
        <v>4026417.6242803074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898483.03000183357</v>
      </c>
      <c r="R281" s="25">
        <f t="array" aca="1" ref="R281" ca="1">INDEX('Lorri 401b'!L:L,MATCH('Retirement Calculator'!A281,'Lorri 401b'!N:N,0),0)</f>
        <v>3114535.188913391</v>
      </c>
      <c r="S281" s="25">
        <f t="shared" ca="1" si="267"/>
        <v>4013018.2189152245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893796.09777314682</v>
      </c>
      <c r="R282" s="25">
        <f t="array" aca="1" ref="R282" ca="1">INDEX('Lorri 401b'!L:L,MATCH('Retirement Calculator'!A282,'Lorri 401b'!N:N,0),0)</f>
        <v>3105766.8849213072</v>
      </c>
      <c r="S282" s="25">
        <f t="shared" ca="1" si="267"/>
        <v>3999562.982694454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889089.63666017388</v>
      </c>
      <c r="R283" s="25">
        <f t="array" aca="1" ref="R283" ca="1">INDEX('Lorri 401b'!L:L,MATCH('Retirement Calculator'!A283,'Lorri 401b'!N:N,0),0)</f>
        <v>3096962.0463292566</v>
      </c>
      <c r="S283" s="25">
        <f t="shared" ca="1" si="267"/>
        <v>3986051.6829894306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884363.56529256352</v>
      </c>
      <c r="R284" s="25">
        <f t="array" aca="1" ref="R284" ca="1">INDEX('Lorri 401b'!L:L,MATCH('Retirement Calculator'!A284,'Lorri 401b'!N:N,0),0)</f>
        <v>3088120.5209097387</v>
      </c>
      <c r="S284" s="25">
        <f t="shared" ca="1" si="267"/>
        <v>3972484.086202302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879617.80196092138</v>
      </c>
      <c r="R285" s="25">
        <f t="array" aca="1" ref="R285" ca="1">INDEX('Lorri 401b'!L:L,MATCH('Retirement Calculator'!A285,'Lorri 401b'!N:N,0),0)</f>
        <v>3079242.1558009731</v>
      </c>
      <c r="S285" s="25">
        <f t="shared" ca="1" si="267"/>
        <v>3958859.9577618944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874852.26461539743</v>
      </c>
      <c r="R286" s="25">
        <f t="array" aca="1" ref="R286" ca="1">INDEX('Lorri 401b'!L:L,MATCH('Retirement Calculator'!A286,'Lorri 401b'!N:N,0),0)</f>
        <v>3070326.7975042542</v>
      </c>
      <c r="S286" s="25">
        <f t="shared" ca="1" si="267"/>
        <v>3945179.0621196516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870066.87086426711</v>
      </c>
      <c r="R287" s="25">
        <f t="array" aca="1" ref="R287" ca="1">INDEX('Lorri 401b'!L:L,MATCH('Retirement Calculator'!A287,'Lorri 401b'!N:N,0),0)</f>
        <v>3061374.2918812991</v>
      </c>
      <c r="S287" s="25">
        <f t="shared" ca="1" si="267"/>
        <v>3931441.1627455661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865261.53797250707</v>
      </c>
      <c r="R288" s="25">
        <f t="array" aca="1" ref="R288" ca="1">INDEX('Lorri 401b'!L:L,MATCH('Retirement Calculator'!A288,'Lorri 401b'!N:N,0),0)</f>
        <v>3052384.4841515818</v>
      </c>
      <c r="S288" s="25">
        <f t="shared" ca="1" si="267"/>
        <v>3917646.0221240888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860436.18286036479</v>
      </c>
      <c r="R289" s="25">
        <f t="array" aca="1" ref="R289" ca="1">INDEX('Lorri 401b'!L:L,MATCH('Retirement Calculator'!A289,'Lorri 401b'!N:N,0),0)</f>
        <v>3043357.2188896569</v>
      </c>
      <c r="S289" s="25">
        <f t="shared" ca="1" si="267"/>
        <v>3903793.4017500216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855590.72210192191</v>
      </c>
      <c r="R290" s="25">
        <f t="array" aca="1" ref="R290" ca="1">INDEX('Lorri 401b'!L:L,MATCH('Retirement Calculator'!A290,'Lorri 401b'!N:N,0),0)</f>
        <v>3034292.3400224741</v>
      </c>
      <c r="S290" s="25">
        <f t="shared" ca="1" si="267"/>
        <v>3889883.0621243957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850725.0719236522</v>
      </c>
      <c r="R291" s="25">
        <f t="array" aca="1" ref="R291" ca="1">INDEX('Lorri 401b'!L:L,MATCH('Retirement Calculator'!A291,'Lorri 401b'!N:N,0),0)</f>
        <v>3025189.6908266782</v>
      </c>
      <c r="S291" s="25">
        <f t="shared" ca="1" si="267"/>
        <v>3875914.7627503304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845839.14820297295</v>
      </c>
      <c r="R292" s="25">
        <f t="array" aca="1" ref="R292" ca="1">INDEX('Lorri 401b'!L:L,MATCH('Retirement Calculator'!A292,'Lorri 401b'!N:N,0),0)</f>
        <v>3016049.1139258998</v>
      </c>
      <c r="S292" s="25">
        <f t="shared" ca="1" si="267"/>
        <v>3861888.2621288728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840932.8664667909</v>
      </c>
      <c r="R293" s="25">
        <f t="array" aca="1" ref="R293" ca="1">INDEX('Lorri 401b'!L:L,MATCH('Retirement Calculator'!A293,'Lorri 401b'!N:N,0),0)</f>
        <v>3006870.4512880347</v>
      </c>
      <c r="S293" s="25">
        <f t="shared" ca="1" si="267"/>
        <v>3847803.3177548256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836006.14189004141</v>
      </c>
      <c r="R294" s="25">
        <f t="array" aca="1" ref="R294" ca="1">INDEX('Lorri 401b'!L:L,MATCH('Retirement Calculator'!A294,'Lorri 401b'!N:N,0),0)</f>
        <v>2997653.5442225118</v>
      </c>
      <c r="S294" s="25">
        <f t="shared" ca="1" si="267"/>
        <v>3833659.6861125533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831058.88929422211</v>
      </c>
      <c r="R295" s="25">
        <f t="array" aca="1" ref="R295" ca="1">INDEX('Lorri 401b'!L:L,MATCH('Retirement Calculator'!A295,'Lorri 401b'!N:N,0),0)</f>
        <v>2988398.2333775493</v>
      </c>
      <c r="S295" s="25">
        <f t="shared" ca="1" si="267"/>
        <v>3819457.1226717713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826091.02314592025</v>
      </c>
      <c r="R296" s="25">
        <f t="array" aca="1" ref="R296" ca="1">INDEX('Lorri 401b'!L:L,MATCH('Retirement Calculator'!A296,'Lorri 401b'!N:N,0),0)</f>
        <v>2979104.3587373993</v>
      </c>
      <c r="S296" s="25">
        <f t="shared" ca="1" si="267"/>
        <v>3805195.3818833195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821102.45755533385</v>
      </c>
      <c r="R297" s="25">
        <f t="array" aca="1" ref="R297" ca="1">INDEX('Lorri 401b'!L:L,MATCH('Retirement Calculator'!A297,'Lorri 401b'!N:N,0),0)</f>
        <v>2969771.7596195824</v>
      </c>
      <c r="S297" s="25">
        <f t="shared" ca="1" si="267"/>
        <v>3790874.2171749165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816093.10627478664</v>
      </c>
      <c r="R298" s="25">
        <f t="array" aca="1" ref="R298" ca="1">INDEX('Lorri 401b'!L:L,MATCH('Retirement Calculator'!A298,'Lorri 401b'!N:N,0),0)</f>
        <v>2960400.2746721078</v>
      </c>
      <c r="S298" s="25">
        <f t="shared" ca="1" si="267"/>
        <v>3776493.3809468942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811062.88269723719</v>
      </c>
      <c r="R299" s="25">
        <f t="array" aca="1" ref="R299" ca="1">INDEX('Lorri 401b'!L:L,MATCH('Retirement Calculator'!A299,'Lorri 401b'!N:N,0),0)</f>
        <v>2950989.7418706855</v>
      </c>
      <c r="S299" s="25">
        <f t="shared" ca="1" si="267"/>
        <v>3762052.6245679227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806011.69985478127</v>
      </c>
      <c r="R300" s="25">
        <f t="array" aca="1" ref="R300" ca="1">INDEX('Lorri 401b'!L:L,MATCH('Retirement Calculator'!A300,'Lorri 401b'!N:N,0),0)</f>
        <v>2941539.998515924</v>
      </c>
      <c r="S300" s="25">
        <f t="shared" ca="1" si="267"/>
        <v>3747551.6983707054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800939.47041714843</v>
      </c>
      <c r="R301" s="25">
        <f t="array" aca="1" ref="R301" ca="1">INDEX('Lorri 401b'!L:L,MATCH('Retirement Calculator'!A301,'Lorri 401b'!N:N,0),0)</f>
        <v>2932050.8812305173</v>
      </c>
      <c r="S301" s="25">
        <f t="shared" ca="1" si="267"/>
        <v>3732990.3516476657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795846.10669019213</v>
      </c>
      <c r="R302" s="25">
        <f t="array" aca="1" ref="R302" ca="1">INDEX('Lorri 401b'!L:L,MATCH('Retirement Calculator'!A302,'Lorri 401b'!N:N,0),0)</f>
        <v>2922522.2259564213</v>
      </c>
      <c r="S302" s="25">
        <f t="shared" ca="1" si="267"/>
        <v>3718368.3326466135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790731.5206143735</v>
      </c>
      <c r="R303" s="25">
        <f t="array" aca="1" ref="R303" ca="1">INDEX('Lorri 401b'!L:L,MATCH('Retirement Calculator'!A303,'Lorri 401b'!N:N,0),0)</f>
        <v>2912953.8679520166</v>
      </c>
      <c r="S303" s="25">
        <f t="shared" ca="1" si="267"/>
        <v>3703685.3885663901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785595.62376323901</v>
      </c>
      <c r="R304" s="25">
        <f t="array" aca="1" ref="R304" ca="1">INDEX('Lorri 401b'!L:L,MATCH('Retirement Calculator'!A304,'Lorri 401b'!N:N,0),0)</f>
        <v>2903345.6417892603</v>
      </c>
      <c r="S304" s="25">
        <f t="shared" ca="1" si="267"/>
        <v>3688941.2655524993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780438.32734189136</v>
      </c>
      <c r="R305" s="25">
        <f t="array" aca="1" ref="R305" ca="1">INDEX('Lorri 401b'!L:L,MATCH('Retirement Calculator'!A305,'Lorri 401b'!N:N,0),0)</f>
        <v>2893697.381350826</v>
      </c>
      <c r="S305" s="25">
        <f t="shared" ca="1" si="267"/>
        <v>3674135.7086927174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775259.54218545486</v>
      </c>
      <c r="R306" s="25">
        <f t="array" aca="1" ref="R306" ca="1">INDEX('Lorri 401b'!L:L,MATCH('Retirement Calculator'!A306,'Lorri 401b'!N:N,0),0)</f>
        <v>2884008.9198272317</v>
      </c>
      <c r="S306" s="25">
        <f t="shared" ca="1" si="267"/>
        <v>3659268.4620126868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770059.1787575332</v>
      </c>
      <c r="R307" s="25">
        <f t="array" aca="1" ref="R307" ca="1">INDEX('Lorri 401b'!L:L,MATCH('Retirement Calculator'!A307,'Lorri 401b'!N:N,0),0)</f>
        <v>2874280.0897139558</v>
      </c>
      <c r="S307" s="25">
        <f t="shared" ca="1" si="267"/>
        <v>3644339.2684714887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764837.14714866178</v>
      </c>
      <c r="R308" s="25">
        <f t="array" aca="1" ref="R308" ca="1">INDEX('Lorri 401b'!L:L,MATCH('Retirement Calculator'!A308,'Lorri 401b'!N:N,0),0)</f>
        <v>2864510.7228085408</v>
      </c>
      <c r="S308" s="25">
        <f t="shared" ca="1" si="267"/>
        <v>3629347.8699572026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759593.35707475338</v>
      </c>
      <c r="R309" s="25">
        <f t="array" aca="1" ref="R309" ca="1">INDEX('Lorri 401b'!L:L,MATCH('Retirement Calculator'!A309,'Lorri 401b'!N:N,0),0)</f>
        <v>2854700.6502076867</v>
      </c>
      <c r="S309" s="25">
        <f t="shared" ca="1" si="267"/>
        <v>3614294.0072824401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754327.71787553711</v>
      </c>
      <c r="R310" s="25">
        <f t="array" aca="1" ref="R310" ca="1">INDEX('Lorri 401b'!L:L,MATCH('Retirement Calculator'!A310,'Lorri 401b'!N:N,0),0)</f>
        <v>2844849.7023043293</v>
      </c>
      <c r="S310" s="25">
        <f t="shared" ca="1" si="267"/>
        <v>3599177.4201798663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749040.13851299079</v>
      </c>
      <c r="R311" s="25">
        <f t="array" aca="1" ref="R311" ca="1">INDEX('Lorri 401b'!L:L,MATCH('Retirement Calculator'!A311,'Lorri 401b'!N:N,0),0)</f>
        <v>2834957.7087847078</v>
      </c>
      <c r="S311" s="25">
        <f t="shared" ca="1" si="267"/>
        <v>3583997.8472976987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743730.5275697672</v>
      </c>
      <c r="R312" s="25">
        <f t="array" aca="1" ref="R312" ca="1">INDEX('Lorri 401b'!L:L,MATCH('Retirement Calculator'!A312,'Lorri 401b'!N:N,0),0)</f>
        <v>2825024.498625421</v>
      </c>
      <c r="S312" s="25">
        <f t="shared" ca="1" si="267"/>
        <v>3568755.0261951881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738398.79324761347</v>
      </c>
      <c r="R313" s="25">
        <f t="array" aca="1" ref="R313" ca="1">INDEX('Lorri 401b'!L:L,MATCH('Retirement Calculator'!A313,'Lorri 401b'!N:N,0),0)</f>
        <v>2815049.9000904704</v>
      </c>
      <c r="S313" s="25">
        <f t="shared" ca="1" si="267"/>
        <v>3553448.693338084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733044.84336578415</v>
      </c>
      <c r="R314" s="25">
        <f t="array" aca="1" ref="R314" ca="1">INDEX('Lorri 401b'!L:L,MATCH('Retirement Calculator'!A314,'Lorri 401b'!N:N,0),0)</f>
        <v>2805033.7407282912</v>
      </c>
      <c r="S314" s="25">
        <f t="shared" ca="1" si="267"/>
        <v>3538078.5840940755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727668.58535944717</v>
      </c>
      <c r="R315" s="25">
        <f t="array" aca="1" ref="R315" ca="1">INDEX('Lorri 401b'!L:L,MATCH('Retirement Calculator'!A315,'Lorri 401b'!N:N,0),0)</f>
        <v>2794975.8473687693</v>
      </c>
      <c r="S315" s="25">
        <f t="shared" ca="1" si="267"/>
        <v>3522644.4327282165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722269.92627808382</v>
      </c>
      <c r="R316" s="25">
        <f t="array" aca="1" ref="R316" ca="1">INDEX('Lorri 401b'!L:L,MATCH('Retirement Calculator'!A316,'Lorri 401b'!N:N,0),0)</f>
        <v>2784876.0461202497</v>
      </c>
      <c r="S316" s="25">
        <f t="shared" ca="1" si="267"/>
        <v>3507145.9723983333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716848.7727838814</v>
      </c>
      <c r="R317" s="25">
        <f t="array" aca="1" ref="R317" ca="1">INDEX('Lorri 401b'!L:L,MATCH('Retirement Calculator'!A317,'Lorri 401b'!N:N,0),0)</f>
        <v>2774734.1623665276</v>
      </c>
      <c r="S317" s="25">
        <f t="shared" ca="1" si="267"/>
        <v>3491582.9351504091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711405.03115011984</v>
      </c>
      <c r="R318" s="25">
        <f t="array" aca="1" ref="R318" ca="1">INDEX('Lorri 401b'!L:L,MATCH('Retirement Calculator'!A318,'Lorri 401b'!N:N,0),0)</f>
        <v>2764550.0207638317</v>
      </c>
      <c r="S318" s="25">
        <f t="shared" ca="1" si="267"/>
        <v>3475955.0519139515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705938.60725955095</v>
      </c>
      <c r="R319" s="25">
        <f t="array" aca="1" ref="R319" ca="1">INDEX('Lorri 401b'!L:L,MATCH('Retirement Calculator'!A319,'Lorri 401b'!N:N,0),0)</f>
        <v>2754323.4452377912</v>
      </c>
      <c r="S319" s="25">
        <f t="shared" ca="1" si="267"/>
        <v>3460262.0524973422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700449.40660277125</v>
      </c>
      <c r="R320" s="25">
        <f t="array" aca="1" ref="R320" ca="1">INDEX('Lorri 401b'!L:L,MATCH('Retirement Calculator'!A320,'Lorri 401b'!N:N,0),0)</f>
        <v>2744054.2589803925</v>
      </c>
      <c r="S320" s="25">
        <f t="shared" ca="1" si="267"/>
        <v>3444503.6655831635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694937.3342765884</v>
      </c>
      <c r="R321" s="25">
        <f t="array" aca="1" ref="R321" ca="1">INDEX('Lorri 401b'!L:L,MATCH('Retirement Calculator'!A321,'Lorri 401b'!N:N,0),0)</f>
        <v>2733742.2844469212</v>
      </c>
      <c r="S321" s="25">
        <f t="shared" ca="1" si="267"/>
        <v>3428679.6187235098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689402.29498237977</v>
      </c>
      <c r="R322" s="25">
        <f t="array" aca="1" ref="R322" ca="1">INDEX('Lorri 401b'!L:L,MATCH('Retirement Calculator'!A322,'Lorri 401b'!N:N,0),0)</f>
        <v>2723387.3433528938</v>
      </c>
      <c r="S322" s="25">
        <f t="shared" ca="1" si="267"/>
        <v>3412789.6383352736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683844.19302444521</v>
      </c>
      <c r="R323" s="25">
        <f t="array" aca="1" ref="R323" ca="1">INDEX('Lorri 401b'!L:L,MATCH('Retirement Calculator'!A323,'Lorri 401b'!N:N,0),0)</f>
        <v>2712989.2566709747</v>
      </c>
      <c r="S323" s="25">
        <f t="shared" ca="1" si="267"/>
        <v>3396833.44969542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678262.93230835267</v>
      </c>
      <c r="R324" s="25">
        <f t="array" aca="1" ref="R324" ca="1">INDEX('Lorri 401b'!L:L,MATCH('Retirement Calculator'!A324,'Lorri 401b'!N:N,0),0)</f>
        <v>2702547.844627881</v>
      </c>
      <c r="S324" s="25">
        <f t="shared" ca="1" si="267"/>
        <v>3380810.7769362335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672658.41633927636</v>
      </c>
      <c r="R325" s="25">
        <f t="array" aca="1" ref="R325" ca="1">INDEX('Lorri 401b'!L:L,MATCH('Retirement Calculator'!A325,'Lorri 401b'!N:N,0),0)</f>
        <v>2692062.9267012742</v>
      </c>
      <c r="S325" s="25">
        <f t="shared" ca="1" si="267"/>
        <v>3364721.3430405506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667030.54822032887</v>
      </c>
      <c r="R326" s="25">
        <f t="array" aca="1" ref="R326" ca="1">INDEX('Lorri 401b'!L:L,MATCH('Retirement Calculator'!A326,'Lorri 401b'!N:N,0),0)</f>
        <v>2681534.3216166398</v>
      </c>
      <c r="S326" s="25">
        <f t="shared" ca="1" si="267"/>
        <v>3348564.8698369688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661379.23065088585</v>
      </c>
      <c r="R327" s="25">
        <f t="array" aca="1" ref="R327" ca="1">INDEX('Lorri 401b'!L:L,MATCH('Retirement Calculator'!A327,'Lorri 401b'!N:N,0),0)</f>
        <v>2670961.8473441531</v>
      </c>
      <c r="S327" s="25">
        <f t="shared" ca="1" si="267"/>
        <v>3332341.0779950391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655704.36592490342</v>
      </c>
      <c r="R328" s="25">
        <f t="array" aca="1" ref="R328" ca="1">INDEX('Lorri 401b'!L:L,MATCH('Retirement Calculator'!A328,'Lorri 401b'!N:N,0),0)</f>
        <v>2660345.3210955309</v>
      </c>
      <c r="S328" s="25">
        <f t="shared" ca="1" si="267"/>
        <v>3316049.6870204341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650005.85592922941</v>
      </c>
      <c r="R329" s="25">
        <f t="array" aca="1" ref="R329" ca="1">INDEX('Lorri 401b'!L:L,MATCH('Retirement Calculator'!A329,'Lorri 401b'!N:N,0),0)</f>
        <v>2649684.5593208726</v>
      </c>
      <c r="S329" s="25">
        <f t="shared" ca="1" si="267"/>
        <v>3299690.4152501021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644283.60214190674</v>
      </c>
      <c r="R330" s="25">
        <f t="array" aca="1" ref="R330" ca="1">INDEX('Lorri 401b'!L:L,MATCH('Retirement Calculator'!A330,'Lorri 401b'!N:N,0),0)</f>
        <v>2638979.3777054865</v>
      </c>
      <c r="S330" s="25">
        <f t="shared" ca="1" si="267"/>
        <v>3283262.979847393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638537.50563047023</v>
      </c>
      <c r="R331" s="25">
        <f t="array" aca="1" ref="R331" ca="1">INDEX('Lorri 401b'!L:L,MATCH('Retirement Calculator'!A331,'Lorri 401b'!N:N,0),0)</f>
        <v>2628229.591166703</v>
      </c>
      <c r="S331" s="25">
        <f t="shared" ca="1" si="267"/>
        <v>3266767.0967971734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632767.46705023607</v>
      </c>
      <c r="R332" s="25">
        <f t="array" aca="1" ref="R332" ca="1">INDEX('Lorri 401b'!L:L,MATCH('Retirement Calculator'!A332,'Lorri 401b'!N:N,0),0)</f>
        <v>2617435.0138506745</v>
      </c>
      <c r="S332" s="25">
        <f t="shared" ca="1" si="267"/>
        <v>3250202.4809009107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626973.38664258423</v>
      </c>
      <c r="R333" s="25">
        <f t="array" aca="1" ref="R333" ca="1">INDEX('Lorri 401b'!L:L,MATCH('Retirement Calculator'!A333,'Lorri 401b'!N:N,0),0)</f>
        <v>2606595.4591291626</v>
      </c>
      <c r="S333" s="25">
        <f t="shared" ca="1" si="267"/>
        <v>3233568.8457717467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621155.1642332339</v>
      </c>
      <c r="R334" s="25">
        <f t="array" aca="1" ref="R334" ca="1">INDEX('Lorri 401b'!L:L,MATCH('Retirement Calculator'!A334,'Lorri 401b'!N:N,0),0)</f>
        <v>2595710.739596311</v>
      </c>
      <c r="S334" s="25">
        <f t="shared" ca="1" si="267"/>
        <v>3216865.9038295448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615312.69923051132</v>
      </c>
      <c r="R335" s="25">
        <f t="array" aca="1" ref="R335" ca="1">INDEX('Lorri 401b'!L:L,MATCH('Retirement Calculator'!A335,'Lorri 401b'!N:N,0),0)</f>
        <v>2584780.6670654062</v>
      </c>
      <c r="S335" s="25">
        <f t="shared" ca="1" si="267"/>
        <v>3200093.3662959174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609445.8906236107</v>
      </c>
      <c r="R336" s="25">
        <f t="array" aca="1" ref="R336" ca="1">INDEX('Lorri 401b'!L:L,MATCH('Retirement Calculator'!A336,'Lorri 401b'!N:N,0),0)</f>
        <v>2573805.0525656226</v>
      </c>
      <c r="S336" s="25">
        <f t="shared" ca="1" si="267"/>
        <v>3183250.9431892335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603554.63698084792</v>
      </c>
      <c r="R337" s="25">
        <f t="array" aca="1" ref="R337" ca="1">INDEX('Lorri 401b'!L:L,MATCH('Retirement Calculator'!A337,'Lorri 401b'!N:N,0),0)</f>
        <v>2562783.7063387563</v>
      </c>
      <c r="S337" s="25">
        <f t="shared" ca="1" si="267"/>
        <v>3166338.3433196042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597638.83644790703</v>
      </c>
      <c r="R338" s="25">
        <f t="array" aca="1" ref="R338" ca="1">INDEX('Lorri 401b'!L:L,MATCH('Retirement Calculator'!A338,'Lorri 401b'!N:N,0),0)</f>
        <v>2551716.4378359448</v>
      </c>
      <c r="S338" s="25">
        <f t="shared" ca="1" si="267"/>
        <v>3149355.274283852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591698.38674607885</v>
      </c>
      <c r="R339" s="25">
        <f t="array" aca="1" ref="R339" ca="1">INDEX('Lorri 401b'!L:L,MATCH('Retirement Calculator'!A339,'Lorri 401b'!N:N,0),0)</f>
        <v>2540603.0557143716</v>
      </c>
      <c r="S339" s="25">
        <f t="shared" ca="1" si="267"/>
        <v>3132301.4424604503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585733.18517049309</v>
      </c>
      <c r="R340" s="25">
        <f t="array" aca="1" ref="R340" ca="1">INDEX('Lorri 401b'!L:L,MATCH('Retirement Calculator'!A340,'Lorri 401b'!N:N,0),0)</f>
        <v>2529443.3678339585</v>
      </c>
      <c r="S340" s="25">
        <f t="shared" ca="1" si="267"/>
        <v>3115176.5530044516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579743.12858834234</v>
      </c>
      <c r="R341" s="25">
        <f t="array" aca="1" ref="R341" ca="1">INDEX('Lorri 401b'!L:L,MATCH('Retirement Calculator'!A341,'Lorri 401b'!N:N,0),0)</f>
        <v>2518237.1812540437</v>
      </c>
      <c r="S341" s="25">
        <f t="shared" ca="1" si="267"/>
        <v>3097980.3098423863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573728.11343709938</v>
      </c>
      <c r="R342" s="25">
        <f t="array" aca="1" ref="R342" ca="1">INDEX('Lorri 401b'!L:L,MATCH('Retirement Calculator'!A342,'Lorri 401b'!N:N,0),0)</f>
        <v>2506984.3022300461</v>
      </c>
      <c r="S342" s="25">
        <f t="shared" ca="1" si="267"/>
        <v>3080712.4156671455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567688.03572272614</v>
      </c>
      <c r="R343" s="25">
        <f t="array" aca="1" ref="R343" ca="1">INDEX('Lorri 401b'!L:L,MATCH('Retirement Calculator'!A343,'Lorri 401b'!N:N,0),0)</f>
        <v>2495684.5362101151</v>
      </c>
      <c r="S343" s="25">
        <f t="shared" ca="1" si="267"/>
        <v>3063372.5719328411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561622.79101787636</v>
      </c>
      <c r="R344" s="25">
        <f t="array" aca="1" ref="R344" ca="1">INDEX('Lorri 401b'!L:L,MATCH('Retirement Calculator'!A344,'Lorri 401b'!N:N,0),0)</f>
        <v>2484337.6878317678</v>
      </c>
      <c r="S344" s="25">
        <f t="shared" ca="1" si="267"/>
        <v>3045960.4788496443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555532.27446008974</v>
      </c>
      <c r="R345" s="25">
        <f t="array" aca="1" ref="R345" ca="1">INDEX('Lorri 401b'!L:L,MATCH('Retirement Calculator'!A345,'Lorri 401b'!N:N,0),0)</f>
        <v>2472943.5609185104</v>
      </c>
      <c r="S345" s="25">
        <f t="shared" ca="1" si="267"/>
        <v>3028475.8353786003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549416.38074997906</v>
      </c>
      <c r="R346" s="25">
        <f t="array" aca="1" ref="R346" ca="1">INDEX('Lorri 401b'!L:L,MATCH('Retirement Calculator'!A346,'Lorri 401b'!N:N,0),0)</f>
        <v>2461501.958476448</v>
      </c>
      <c r="S346" s="25">
        <f t="shared" ca="1" si="267"/>
        <v>3010918.339226427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543275.00414940959</v>
      </c>
      <c r="R347" s="25">
        <f t="array" aca="1" ref="R347" ca="1">INDEX('Lorri 401b'!L:L,MATCH('Retirement Calculator'!A347,'Lorri 401b'!N:N,0),0)</f>
        <v>2450012.682690877</v>
      </c>
      <c r="S347" s="25">
        <f t="shared" ca="1" si="267"/>
        <v>2993287.6868402865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537108.038479671</v>
      </c>
      <c r="R348" s="25">
        <f t="array" aca="1" ref="R348" ca="1">INDEX('Lorri 401b'!L:L,MATCH('Retirement Calculator'!A348,'Lorri 401b'!N:N,0),0)</f>
        <v>2438475.5349228662</v>
      </c>
      <c r="S348" s="25">
        <f t="shared" ca="1" si="267"/>
        <v>2975583.573402537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530915.37711964187</v>
      </c>
      <c r="R349" s="25">
        <f t="array" aca="1" ref="R349" ca="1">INDEX('Lorri 401b'!L:L,MATCH('Retirement Calculator'!A349,'Lorri 401b'!N:N,0),0)</f>
        <v>2426890.3157058218</v>
      </c>
      <c r="S349" s="25">
        <f t="shared" ca="1" si="267"/>
        <v>2957805.6928254636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524696.91300394596</v>
      </c>
      <c r="R350" s="25">
        <f t="array" aca="1" ref="R350" ca="1">INDEX('Lorri 401b'!L:L,MATCH('Retirement Calculator'!A350,'Lorri 401b'!N:N,0),0)</f>
        <v>2415256.8247420397</v>
      </c>
      <c r="S350" s="25">
        <f t="shared" ca="1" si="267"/>
        <v>2939953.7377459854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518452.5386211013</v>
      </c>
      <c r="R351" s="25">
        <f t="array" aca="1" ref="R351" ca="1">INDEX('Lorri 401b'!L:L,MATCH('Retirement Calculator'!A351,'Lorri 401b'!N:N,0),0)</f>
        <v>2403574.8608992421</v>
      </c>
      <c r="S351" s="25">
        <f t="shared" ca="1" si="267"/>
        <v>2922027.3995203432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512182.14601166145</v>
      </c>
      <c r="R352" s="25">
        <f t="array" aca="1" ref="R352" ca="1">INDEX('Lorri 401b'!L:L,MATCH('Retirement Calculator'!A352,'Lorri 401b'!N:N,0),0)</f>
        <v>2391844.2222070992</v>
      </c>
      <c r="S352" s="25">
        <f t="shared" ca="1" si="267"/>
        <v>2904026.3682187605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505885.62676634896</v>
      </c>
      <c r="R353" s="25">
        <f t="array" aca="1" ref="R353" ca="1">INDEX('Lorri 401b'!L:L,MATCH('Retirement Calculator'!A353,'Lorri 401b'!N:N,0),0)</f>
        <v>2380064.7058537393</v>
      </c>
      <c r="S353" s="25">
        <f t="shared" ca="1" si="267"/>
        <v>2885950.332620088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499562.87202418095</v>
      </c>
      <c r="R354" s="25">
        <f t="array" aca="1" ref="R354" ca="1">INDEX('Lorri 401b'!L:L,MATCH('Retirement Calculator'!A354,'Lorri 401b'!N:N,0),0)</f>
        <v>2368236.1081822403</v>
      </c>
      <c r="S354" s="25">
        <f t="shared" ca="1" si="267"/>
        <v>2867798.9802064211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493213.77247058728</v>
      </c>
      <c r="R355" s="25">
        <f t="array" aca="1" ref="R355" ca="1">INDEX('Lorri 401b'!L:L,MATCH('Retirement Calculator'!A355,'Lorri 401b'!N:N,0),0)</f>
        <v>2356358.2246871102</v>
      </c>
      <c r="S355" s="25">
        <f t="shared" ca="1" si="267"/>
        <v>2849571.9971576976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486838.2183355203</v>
      </c>
      <c r="R356" s="25">
        <f t="array" aca="1" ref="R356" ca="1">INDEX('Lorri 401b'!L:L,MATCH('Retirement Calculator'!A356,'Lorri 401b'!N:N,0),0)</f>
        <v>2344430.8500107503</v>
      </c>
      <c r="S356" s="25">
        <f t="shared" ca="1" si="267"/>
        <v>2831269.0683462708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480436.09939155722</v>
      </c>
      <c r="R357" s="25">
        <f t="array" aca="1" ref="R357" ca="1">INDEX('Lorri 401b'!L:L,MATCH('Retirement Calculator'!A357,'Lorri 401b'!N:N,0),0)</f>
        <v>2332453.7779399054</v>
      </c>
      <c r="S357" s="25">
        <f t="shared" ca="1" si="267"/>
        <v>2812889.8773314627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474007.30495199427</v>
      </c>
      <c r="R358" s="25">
        <f t="array" aca="1" ref="R358" ca="1">INDEX('Lorri 401b'!L:L,MATCH('Retirement Calculator'!A358,'Lorri 401b'!N:N,0),0)</f>
        <v>2320426.801402099</v>
      </c>
      <c r="S358" s="25">
        <f t="shared" ca="1" si="267"/>
        <v>2794434.1063540932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467551.72386893316</v>
      </c>
      <c r="R359" s="25">
        <f t="array" aca="1" ref="R359" ca="1">INDEX('Lorri 401b'!L:L,MATCH('Retirement Calculator'!A359,'Lorri 401b'!N:N,0),0)</f>
        <v>2308349.7124620513</v>
      </c>
      <c r="S359" s="25">
        <f t="shared" ca="1" si="267"/>
        <v>2775901.4363309843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461069.24453135929</v>
      </c>
      <c r="R360" s="25">
        <f t="array" aca="1" ref="R360" ca="1">INDEX('Lorri 401b'!L:L,MATCH('Retirement Calculator'!A360,'Lorri 401b'!N:N,0),0)</f>
        <v>2296222.3023180868</v>
      </c>
      <c r="S360" s="25">
        <f t="shared" ca="1" si="267"/>
        <v>2757291.5468494464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454559.75486321218</v>
      </c>
      <c r="R361" s="25">
        <f t="array" aca="1" ref="R361" ca="1">INDEX('Lorri 401b'!L:L,MATCH('Retirement Calculator'!A361,'Lorri 401b'!N:N,0),0)</f>
        <v>2284044.3612985224</v>
      </c>
      <c r="S361" s="25">
        <f t="shared" ca="1" si="267"/>
        <v>2738604.1161617348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448023.14232144778</v>
      </c>
      <c r="R362" s="25">
        <f t="array" aca="1" ref="R362" ca="1">INDEX('Lorri 401b'!L:L,MATCH('Retirement Calculator'!A362,'Lorri 401b'!N:N,0),0)</f>
        <v>2271815.6788580432</v>
      </c>
      <c r="S362" s="25">
        <f t="shared" ca="1" si="267"/>
        <v>2719838.821179491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441459.29389409273</v>
      </c>
      <c r="R363" s="25">
        <f t="array" aca="1" ref="R363" ca="1">INDEX('Lorri 401b'!L:L,MATCH('Retirement Calculator'!A363,'Lorri 401b'!N:N,0),0)</f>
        <v>2259536.0435740622</v>
      </c>
      <c r="S363" s="25">
        <f t="shared" ca="1" si="267"/>
        <v>2700995.3374681547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434868.09609829035</v>
      </c>
      <c r="R364" s="25">
        <f t="array" aca="1" ref="R364" ca="1">INDEX('Lorri 401b'!L:L,MATCH('Retirement Calculator'!A364,'Lorri 401b'!N:N,0),0)</f>
        <v>2247205.2431430644</v>
      </c>
      <c r="S364" s="25">
        <f t="shared" ca="1" si="267"/>
        <v>2682073.3392413547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428249.43497833877</v>
      </c>
      <c r="R365" s="25">
        <f t="array" aca="1" ref="R365" ca="1">INDEX('Lorri 401b'!L:L,MATCH('Retirement Calculator'!A365,'Lorri 401b'!N:N,0),0)</f>
        <v>2234823.0643769377</v>
      </c>
      <c r="S365" s="25">
        <f t="shared" ca="1" si="267"/>
        <v>2663072.4993552766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421603.19610372075</v>
      </c>
      <c r="R366" s="25">
        <f t="array" aca="1" ref="R366" ca="1">INDEX('Lorri 401b'!L:L,MATCH('Retirement Calculator'!A366,'Lorri 401b'!N:N,0),0)</f>
        <v>2222389.2931992854</v>
      </c>
      <c r="S366" s="25">
        <f t="shared" ca="1" si="267"/>
        <v>2643992.4893030063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414929.26456712518</v>
      </c>
      <c r="R367" s="25">
        <f t="array" aca="1" ref="R367" ca="1">INDEX('Lorri 401b'!L:L,MATCH('Retirement Calculator'!A367,'Lorri 401b'!N:N,0),0)</f>
        <v>2209903.7146417261</v>
      </c>
      <c r="S367" s="25">
        <f t="shared" ca="1" si="267"/>
        <v>2624832.9792088512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408227.52498246043</v>
      </c>
      <c r="R368" s="25">
        <f t="array" aca="1" ref="R368" ca="1">INDEX('Lorri 401b'!L:L,MATCH('Retirement Calculator'!A368,'Lorri 401b'!N:N,0),0)</f>
        <v>2197366.112840177</v>
      </c>
      <c r="S368" s="25">
        <f t="shared" ca="1" si="267"/>
        <v>2605593.6378226373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401497.86148285959</v>
      </c>
      <c r="R369" s="25">
        <f t="array" aca="1" ref="R369" ca="1">INDEX('Lorri 401b'!L:L,MATCH('Retirement Calculator'!A369,'Lorri 401b'!N:N,0),0)</f>
        <v>2184776.2710311217</v>
      </c>
      <c r="S369" s="25">
        <f t="shared" ca="1" si="267"/>
        <v>2586274.1325139813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394740.15771867707</v>
      </c>
      <c r="R370" s="25">
        <f t="array" aca="1" ref="R370" ca="1">INDEX('Lorri 401b'!L:L,MATCH('Retirement Calculator'!A370,'Lorri 401b'!N:N,0),0)</f>
        <v>2172133.9715478616</v>
      </c>
      <c r="S370" s="25">
        <f t="shared" ca="1" si="267"/>
        <v>2566874.1292665387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387954.29685547715</v>
      </c>
      <c r="R371" s="25">
        <f t="array" aca="1" ref="R371" ca="1">INDEX('Lorri 401b'!L:L,MATCH('Retirement Calculator'!A371,'Lorri 401b'!N:N,0),0)</f>
        <v>2159438.9958167546</v>
      </c>
      <c r="S371" s="25">
        <f t="shared" ca="1" si="267"/>
        <v>2547393.2926722318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381140.16157201387</v>
      </c>
      <c r="R372" s="25">
        <f t="array" aca="1" ref="R372" ca="1">INDEX('Lorri 401b'!L:L,MATCH('Retirement Calculator'!A372,'Lorri 401b'!N:N,0),0)</f>
        <v>2146691.1243534349</v>
      </c>
      <c r="S372" s="25">
        <f t="shared" ca="1" si="267"/>
        <v>2527831.2859254489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374297.63405820285</v>
      </c>
      <c r="R373" s="25">
        <f t="array" aca="1" ref="R373" ca="1">INDEX('Lorri 401b'!L:L,MATCH('Retirement Calculator'!A373,'Lorri 401b'!N:N,0),0)</f>
        <v>2133890.1367590181</v>
      </c>
      <c r="S373" s="25">
        <f t="shared" ca="1" si="267"/>
        <v>2508187.7708172211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367426.59601308429</v>
      </c>
      <c r="R374" s="25">
        <f t="array" aca="1" ref="R374" ca="1">INDEX('Lorri 401b'!L:L,MATCH('Retirement Calculator'!A374,'Lorri 401b'!N:N,0),0)</f>
        <v>2121035.8117162911</v>
      </c>
      <c r="S374" s="25">
        <f t="shared" ca="1" si="267"/>
        <v>2488462.4077293752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360526.92864277773</v>
      </c>
      <c r="R375" s="25">
        <f t="array" aca="1" ref="R375" ca="1">INDEX('Lorri 401b'!L:L,MATCH('Retirement Calculator'!A375,'Lorri 401b'!N:N,0),0)</f>
        <v>2108127.9269858859</v>
      </c>
      <c r="S375" s="25">
        <f t="shared" ca="1" si="267"/>
        <v>2468654.8556286637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353598.51265842823</v>
      </c>
      <c r="R376" s="25">
        <f t="array" aca="1" ref="R376" ca="1">INDEX('Lorri 401b'!L:L,MATCH('Retirement Calculator'!A376,'Lorri 401b'!N:N,0),0)</f>
        <v>2095166.2594024376</v>
      </c>
      <c r="S376" s="25">
        <f t="shared" ca="1" si="267"/>
        <v>2448764.772060866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346641.22827414388</v>
      </c>
      <c r="R377" s="25">
        <f t="array" aca="1" ref="R377" ca="1">INDEX('Lorri 401b'!L:L,MATCH('Retirement Calculator'!A377,'Lorri 401b'!N:N,0),0)</f>
        <v>2082150.5848707249</v>
      </c>
      <c r="S377" s="25">
        <f t="shared" ca="1" si="267"/>
        <v>2428791.8131448687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339654.95520492503</v>
      </c>
      <c r="R378" s="25">
        <f t="array" aca="1" ref="R378" ca="1">INDEX('Lorri 401b'!L:L,MATCH('Retirement Calculator'!A378,'Lorri 401b'!N:N,0),0)</f>
        <v>2069080.6783617968</v>
      </c>
      <c r="S378" s="25">
        <f t="shared" ca="1" si="267"/>
        <v>2408735.6335667218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332639.57266458444</v>
      </c>
      <c r="R379" s="25">
        <f t="array" aca="1" ref="R379" ca="1">INDEX('Lorri 401b'!L:L,MATCH('Retirement Calculator'!A379,'Lorri 401b'!N:N,0),0)</f>
        <v>2055956.3139090813</v>
      </c>
      <c r="S379" s="25">
        <f t="shared" ca="1" si="267"/>
        <v>2388595.8865736658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325594.95936365909</v>
      </c>
      <c r="R380" s="25">
        <f t="array" aca="1" ref="R380" ca="1">INDEX('Lorri 401b'!L:L,MATCH('Retirement Calculator'!A380,'Lorri 401b'!N:N,0),0)</f>
        <v>2042777.2646044795</v>
      </c>
      <c r="S380" s="25">
        <f t="shared" ca="1" si="267"/>
        <v>2368372.2239681385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318520.99350731325</v>
      </c>
      <c r="R381" s="25">
        <f t="array" aca="1" ref="R381" ca="1">INDEX('Lorri 401b'!L:L,MATCH('Retirement Calculator'!A381,'Lorri 401b'!N:N,0),0)</f>
        <v>2029543.3025944419</v>
      </c>
      <c r="S381" s="25">
        <f t="shared" ca="1" si="267"/>
        <v>2348064.296101755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311417.55279323261</v>
      </c>
      <c r="R382" s="25">
        <f t="array" aca="1" ref="R382" ca="1">INDEX('Lorri 401b'!L:L,MATCH('Retirement Calculator'!A382,'Lorri 401b'!N:N,0),0)</f>
        <v>2016254.1990760292</v>
      </c>
      <c r="S382" s="25">
        <f t="shared" ca="1" si="267"/>
        <v>2327671.7518692617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304284.51440950995</v>
      </c>
      <c r="R383" s="25">
        <f t="array" aca="1" ref="R383" ca="1">INDEX('Lorri 401b'!L:L,MATCH('Retirement Calculator'!A383,'Lorri 401b'!N:N,0),0)</f>
        <v>2002909.7242929565</v>
      </c>
      <c r="S383" s="25">
        <f t="shared" ca="1" si="267"/>
        <v>2307194.2387024667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297121.75503252179</v>
      </c>
      <c r="R384" s="25">
        <f t="array" aca="1" ref="R384" ca="1">INDEX('Lorri 401b'!L:L,MATCH('Retirement Calculator'!A384,'Lorri 401b'!N:N,0),0)</f>
        <v>1989509.6475316209</v>
      </c>
      <c r="S384" s="25">
        <f t="shared" ca="1" si="267"/>
        <v>2286631.4025641428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289929.15082479618</v>
      </c>
      <c r="R385" s="25">
        <f t="array" aca="1" ref="R385" ca="1">INDEX('Lorri 401b'!L:L,MATCH('Retirement Calculator'!A385,'Lorri 401b'!N:N,0),0)</f>
        <v>1976053.7371171131</v>
      </c>
      <c r="S385" s="25">
        <f t="shared" ca="1" si="267"/>
        <v>2265982.887941909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282706.57743287174</v>
      </c>
      <c r="R386" s="25">
        <f t="array" aca="1" ref="R386" ca="1">INDEX('Lorri 401b'!L:L,MATCH('Retirement Calculator'!A386,'Lorri 401b'!N:N,0),0)</f>
        <v>1962541.7604092115</v>
      </c>
      <c r="S386" s="25">
        <f t="shared" ca="1" si="267"/>
        <v>2245248.3378420831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275453.90998514759</v>
      </c>
      <c r="R387" s="25">
        <f t="array" aca="1" ref="R387" ca="1">INDEX('Lorri 401b'!L:L,MATCH('Retirement Calculator'!A387,'Lorri 401b'!N:N,0),0)</f>
        <v>1948973.4837983602</v>
      </c>
      <c r="S387" s="25">
        <f t="shared" ca="1" si="267"/>
        <v>2224427.3937835079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268171.02308972459</v>
      </c>
      <c r="R388" s="25">
        <f t="array" aca="1" ref="R388" ca="1">INDEX('Lorri 401b'!L:L,MATCH('Retirement Calculator'!A388,'Lorri 401b'!N:N,0),0)</f>
        <v>1935348.6727016305</v>
      </c>
      <c r="S388" s="25">
        <f t="shared" ca="1" si="267"/>
        <v>2203519.6957913553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260857.79083223734</v>
      </c>
      <c r="R389" s="25">
        <f t="array" aca="1" ref="R389" ca="1">INDEX('Lorri 401b'!L:L,MATCH('Retirement Calculator'!A389,'Lorri 401b'!N:N,0),0)</f>
        <v>1921667.0915586643</v>
      </c>
      <c r="S389" s="25">
        <f t="shared" ca="1" si="267"/>
        <v>2182524.8823909014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253514.08677367723</v>
      </c>
      <c r="R390" s="25">
        <f t="array" aca="1" ref="R390" ca="1">INDEX('Lorri 401b'!L:L,MATCH('Retirement Calculator'!A390,'Lorri 401b'!N:N,0),0)</f>
        <v>1907928.5038276026</v>
      </c>
      <c r="S390" s="25">
        <f t="shared" ca="1" si="267"/>
        <v>2161442.5906012799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246139.78394820646</v>
      </c>
      <c r="R391" s="25">
        <f t="array" aca="1" ref="R391" ca="1">INDEX('Lorri 401b'!L:L,MATCH('Retirement Calculator'!A391,'Lorri 401b'!N:N,0),0)</f>
        <v>1894132.6719809948</v>
      </c>
      <c r="S391" s="25">
        <f t="shared" ca="1" si="267"/>
        <v>2140272.4559292011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238734.75486096289</v>
      </c>
      <c r="R392" s="25">
        <f t="array" aca="1" ref="R392" ca="1">INDEX('Lorri 401b'!L:L,MATCH('Retirement Calculator'!A392,'Lorri 401b'!N:N,0),0)</f>
        <v>1880279.3575016926</v>
      </c>
      <c r="S392" s="25">
        <f t="shared" ca="1" si="267"/>
        <v>2119014.1123626553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231298.87148585581</v>
      </c>
      <c r="R393" s="25">
        <f t="array" aca="1" ref="R393" ca="1">INDEX('Lorri 401b'!L:L,MATCH('Retirement Calculator'!A393,'Lorri 401b'!N:N,0),0)</f>
        <v>1866368.3208787267</v>
      </c>
      <c r="S393" s="25">
        <f t="shared" ca="1" si="267"/>
        <v>2097667.1923645823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223832.00526335245</v>
      </c>
      <c r="R394" s="25">
        <f t="array" aca="1" ref="R394" ca="1">INDEX('Lorri 401b'!L:L,MATCH('Retirement Calculator'!A394,'Lorri 401b'!N:N,0),0)</f>
        <v>1852399.321603165</v>
      </c>
      <c r="S394" s="25">
        <f t="shared" ca="1" si="267"/>
        <v>2076231.3268665175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216334.02709825532</v>
      </c>
      <c r="R395" s="25">
        <f t="array" aca="1" ref="R395" ca="1">INDEX('Lorri 401b'!L:L,MATCH('Retirement Calculator'!A395,'Lorri 401b'!N:N,0),0)</f>
        <v>1838372.1181639552</v>
      </c>
      <c r="S395" s="25">
        <f t="shared" ca="1" si="267"/>
        <v>2054706.1452622104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208804.80735747027</v>
      </c>
      <c r="R396" s="25">
        <f t="array" aca="1" ref="R396" ca="1">INDEX('Lorri 401b'!L:L,MATCH('Retirement Calculator'!A396,'Lorri 401b'!N:N,0),0)</f>
        <v>1824286.4680437488</v>
      </c>
      <c r="S396" s="25">
        <f t="shared" ca="1" si="267"/>
        <v>2033091.275401219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201244.21586776531</v>
      </c>
      <c r="R397" s="25">
        <f t="array" aca="1" ref="R397" ca="1">INDEX('Lorri 401b'!L:L,MATCH('Retirement Calculator'!A397,'Lorri 401b'!N:N,0),0)</f>
        <v>1810142.1277147082</v>
      </c>
      <c r="S397" s="25">
        <f t="shared" ca="1" si="267"/>
        <v>2011386.3435824735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193652.12191351989</v>
      </c>
      <c r="R398" s="25">
        <f t="array" aca="1" ref="R398" ca="1">INDEX('Lorri 401b'!L:L,MATCH('Retirement Calculator'!A398,'Lorri 401b'!N:N,0),0)</f>
        <v>1795938.8526342965</v>
      </c>
      <c r="S398" s="25">
        <f t="shared" ca="1" si="267"/>
        <v>1989590.9745478164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186028.39423446512</v>
      </c>
      <c r="R399" s="25">
        <f t="array" aca="1" ref="R399" ca="1">INDEX('Lorri 401b'!L:L,MATCH('Retirement Calculator'!A399,'Lorri 401b'!N:N,0),0)</f>
        <v>1781676.3972410499</v>
      </c>
      <c r="S399" s="25">
        <f t="shared" ca="1" si="267"/>
        <v>1967704.7914755151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178372.90102341428</v>
      </c>
      <c r="R400" s="25">
        <f t="array" aca="1" ref="R400" ca="1">INDEX('Lorri 401b'!L:L,MATCH('Retirement Calculator'!A400,'Lorri 401b'!N:N,0),0)</f>
        <v>1767354.5149503313</v>
      </c>
      <c r="S400" s="25">
        <f t="shared" ca="1" si="267"/>
        <v>1945727.4159737455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170685.50992398406</v>
      </c>
      <c r="R401" s="25">
        <f t="array" aca="1" ref="R401" ca="1">INDEX('Lorri 401b'!L:L,MATCH('Retirement Calculator'!A401,'Lorri 401b'!N:N,0),0)</f>
        <v>1752972.9581500681</v>
      </c>
      <c r="S401" s="25">
        <f t="shared" ca="1" si="267"/>
        <v>1923658.4680740521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162966.08802830623</v>
      </c>
      <c r="R402" s="25">
        <f t="array" aca="1" ref="R402" ca="1">INDEX('Lorri 401b'!L:L,MATCH('Retirement Calculator'!A402,'Lorri 401b'!N:N,0),0)</f>
        <v>1738531.4781964705</v>
      </c>
      <c r="S402" s="25">
        <f t="shared" ca="1" si="267"/>
        <v>1901497.5662247767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155214.50187472973</v>
      </c>
      <c r="R403" s="25">
        <f t="array" aca="1" ref="R403" ca="1">INDEX('Lorri 401b'!L:L,MATCH('Retirement Calculator'!A403,'Lorri 401b'!N:N,0),0)</f>
        <v>1724029.825409733</v>
      </c>
      <c r="S403" s="25">
        <f t="shared" ca="1" si="267"/>
        <v>1879244.3272844627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147430.61744551334</v>
      </c>
      <c r="R404" s="25">
        <f t="array" aca="1" ref="R404" ca="1">INDEX('Lorri 401b'!L:L,MATCH('Retirement Calculator'!A404,'Lorri 401b'!N:N,0),0)</f>
        <v>1709467.7490697172</v>
      </c>
      <c r="S404" s="25">
        <f t="shared" ca="1" si="267"/>
        <v>1856898.3665152306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139614.30016450855</v>
      </c>
      <c r="R405" s="25">
        <f t="array" aca="1" ref="R405" ca="1">INDEX('Lorri 401b'!L:L,MATCH('Retirement Calculator'!A405,'Lorri 401b'!N:N,0),0)</f>
        <v>1694844.9974116182</v>
      </c>
      <c r="S405" s="25">
        <f t="shared" ca="1" si="267"/>
        <v>1834459.2975761269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131765.41489483291</v>
      </c>
      <c r="R406" s="25">
        <f t="array" aca="1" ref="R406" ca="1">INDEX('Lorri 401b'!L:L,MATCH('Retirement Calculator'!A406,'Lorri 401b'!N:N,0),0)</f>
        <v>1680161.3176216104</v>
      </c>
      <c r="S406" s="25">
        <f t="shared" ca="1" si="267"/>
        <v>1811926.7325164434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123883.82593653361</v>
      </c>
      <c r="R407" s="25">
        <f t="array" aca="1" ref="R407" ca="1">INDEX('Lorri 401b'!L:L,MATCH('Retirement Calculator'!A407,'Lorri 401b'!N:N,0),0)</f>
        <v>1665416.4558324774</v>
      </c>
      <c r="S407" s="25">
        <f t="shared" ca="1" si="267"/>
        <v>1789300.2817690109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115969.39702424141</v>
      </c>
      <c r="R408" s="25">
        <f t="array" aca="1" ref="R408" ca="1">INDEX('Lorri 401b'!L:L,MATCH('Retirement Calculator'!A408,'Lorri 401b'!N:N,0),0)</f>
        <v>1650610.1571192231</v>
      </c>
      <c r="S408" s="25">
        <f t="shared" ca="1" si="267"/>
        <v>1766579.5541434647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108021.99132481465</v>
      </c>
      <c r="R409" s="25">
        <f t="array" aca="1" ref="R409" ca="1">INDEX('Lorri 401b'!L:L,MATCH('Retirement Calculator'!A409,'Lorri 401b'!N:N,0),0)</f>
        <v>1635742.1654946636</v>
      </c>
      <c r="S409" s="25">
        <f t="shared" ca="1" si="267"/>
        <v>1743764.1568194784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100041.4714349736</v>
      </c>
      <c r="R410" s="25">
        <f t="array" aca="1" ref="R410" ca="1">INDEX('Lorri 401b'!L:L,MATCH('Retirement Calculator'!A410,'Lorri 401b'!N:N,0),0)</f>
        <v>1620812.2239050018</v>
      </c>
      <c r="S410" s="25">
        <f t="shared" ca="1" si="267"/>
        <v>1720853.6953399754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92027.699378924895</v>
      </c>
      <c r="R411" s="25">
        <f t="array" aca="1" ref="R411" ca="1">INDEX('Lorri 401b'!L:L,MATCH('Retirement Calculator'!A411,'Lorri 401b'!N:N,0),0)</f>
        <v>1605820.0742253831</v>
      </c>
      <c r="S411" s="25">
        <f t="shared" ca="1" si="267"/>
        <v>1697847.773604308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83980.536605975984</v>
      </c>
      <c r="R412" s="25">
        <f t="array" aca="1" ref="R412" ca="1">INDEX('Lorri 401b'!L:L,MATCH('Retirement Calculator'!A412,'Lorri 401b'!N:N,0),0)</f>
        <v>1590765.4572554326</v>
      </c>
      <c r="S412" s="25">
        <f t="shared" ca="1" si="267"/>
        <v>1674745.9938614087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75899.843988139779</v>
      </c>
      <c r="R413" s="25">
        <f t="array" aca="1" ref="R413" ca="1">INDEX('Lorri 401b'!L:L,MATCH('Retirement Calculator'!A413,'Lorri 401b'!N:N,0),0)</f>
        <v>1575648.112714774</v>
      </c>
      <c r="S413" s="25">
        <f t="shared" ca="1" si="267"/>
        <v>1651547.9567029139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67785.481817729262</v>
      </c>
      <c r="R414" s="25">
        <f t="array" aca="1" ref="R414" ca="1">INDEX('Lorri 401b'!L:L,MATCH('Retirement Calculator'!A414,'Lorri 401b'!N:N,0),0)</f>
        <v>1560467.7792385293</v>
      </c>
      <c r="S414" s="25">
        <f t="shared" ca="1" si="267"/>
        <v>1628253.2610562586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59637.309804942037</v>
      </c>
      <c r="R415" s="25">
        <f t="array" aca="1" ref="R415" ca="1">INDEX('Lorri 401b'!L:L,MATCH('Retirement Calculator'!A415,'Lorri 401b'!N:N,0),0)</f>
        <v>1545224.1943728002</v>
      </c>
      <c r="S415" s="25">
        <f t="shared" ca="1" si="267"/>
        <v>1604861.5041777422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51455.187075434864</v>
      </c>
      <c r="R416" s="25">
        <f t="array" aca="1" ref="R416" ca="1">INDEX('Lorri 401b'!L:L,MATCH('Retirement Calculator'!A416,'Lorri 401b'!N:N,0),0)</f>
        <v>1529917.0945701306</v>
      </c>
      <c r="S416" s="25">
        <f t="shared" ca="1" si="267"/>
        <v>1581372.2816455655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43238.972167888074</v>
      </c>
      <c r="R417" s="25">
        <f t="array" aca="1" ref="R417" ca="1">INDEX('Lorri 401b'!L:L,MATCH('Retirement Calculator'!A417,'Lorri 401b'!N:N,0),0)</f>
        <v>1514546.2151849498</v>
      </c>
      <c r="S417" s="25">
        <f t="shared" ca="1" si="267"/>
        <v>1557785.187352838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34988.523031559838</v>
      </c>
      <c r="R418" s="25">
        <f t="array" aca="1" ref="R418" ca="1">INDEX('Lorri 401b'!L:L,MATCH('Retirement Calculator'!A418,'Lorri 401b'!N:N,0),0)</f>
        <v>1499111.2904689976</v>
      </c>
      <c r="S418" s="25">
        <f t="shared" ca="1" si="267"/>
        <v>1534099.8135005573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26703.697023830238</v>
      </c>
      <c r="R419" s="25">
        <f t="array" aca="1" ref="R419" ca="1">INDEX('Lorri 401b'!L:L,MATCH('Retirement Calculator'!A419,'Lorri 401b'!N:N,0),0)</f>
        <v>1483612.0535667287</v>
      </c>
      <c r="S419" s="25">
        <f t="shared" ca="1" si="267"/>
        <v>1510315.7505905589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18384.350907735097</v>
      </c>
      <c r="R420" s="25">
        <f t="array" aca="1" ref="R420" ca="1">INDEX('Lorri 401b'!L:L,MATCH('Retirement Calculator'!A420,'Lorri 401b'!N:N,0),0)</f>
        <v>1468048.2365107005</v>
      </c>
      <c r="S420" s="25">
        <f t="shared" ca="1" si="267"/>
        <v>1486432.5874184356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10030.340849489558</v>
      </c>
      <c r="R421" s="25">
        <f t="array" aca="1" ref="R421" ca="1">INDEX('Lorri 401b'!L:L,MATCH('Retirement Calculator'!A421,'Lorri 401b'!N:N,0),0)</f>
        <v>1452419.5702169389</v>
      </c>
      <c r="S421" s="25">
        <f t="shared" ca="1" si="267"/>
        <v>1462449.9110664285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1641.5224160013288</v>
      </c>
      <c r="R422" s="25">
        <f t="array" aca="1" ref="R422" ca="1">INDEX('Lorri 401b'!L:L,MATCH('Retirement Calculator'!A422,'Lorri 401b'!N:N,0),0)</f>
        <v>1436725.7844802865</v>
      </c>
      <c r="S422" s="25">
        <f t="shared" ca="1" si="267"/>
        <v>1438367.3068962879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-6782.2494276264342</v>
      </c>
      <c r="R423" s="25">
        <f t="array" aca="1" ref="R423" ca="1">INDEX('Lorri 401b'!L:L,MATCH('Retirement Calculator'!A423,'Lorri 401b'!N:N,0),0)</f>
        <v>1420966.6079697316</v>
      </c>
      <c r="S423" s="25">
        <f t="shared" ca="1" si="267"/>
        <v>1414184.3585421052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-15241.120320602648</v>
      </c>
      <c r="R424" s="25">
        <f t="array" aca="1" ref="R424" ca="1">INDEX('Lorri 401b'!L:L,MATCH('Retirement Calculator'!A424,'Lorri 401b'!N:N,0),0)</f>
        <v>1405141.7682237159</v>
      </c>
      <c r="S424" s="25">
        <f t="shared" ca="1" si="267"/>
        <v>1389900.6479031134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-23735.23650896626</v>
      </c>
      <c r="R425" s="25">
        <f t="array" aca="1" ref="R425" ca="1">INDEX('Lorri 401b'!L:L,MATCH('Retirement Calculator'!A425,'Lorri 401b'!N:N,0),0)</f>
        <v>1389250.9916454251</v>
      </c>
      <c r="S425" s="25">
        <f t="shared" ca="1" si="267"/>
        <v>1365515.7551364589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-32264.744848114722</v>
      </c>
      <c r="R426" s="25">
        <f t="array" aca="1" ref="R426" ca="1">INDEX('Lorri 401b'!L:L,MATCH('Retirement Calculator'!A426,'Lorri 401b'!N:N,0),0)</f>
        <v>1373294.0034980581</v>
      </c>
      <c r="S426" s="25">
        <f t="shared" ca="1" si="267"/>
        <v>1341029.2586499434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-40829.792805342964</v>
      </c>
      <c r="R427" s="25">
        <f t="array" aca="1" ref="R427" ca="1">INDEX('Lorri 401b'!L:L,MATCH('Retirement Calculator'!A427,'Lorri 401b'!N:N,0),0)</f>
        <v>1357270.5279000769</v>
      </c>
      <c r="S427" s="25">
        <f t="shared" ca="1" si="267"/>
        <v>1316440.735094734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-49430.528462392991</v>
      </c>
      <c r="R428" s="25">
        <f t="array" aca="1" ref="R428" ca="1">INDEX('Lorri 401b'!L:L,MATCH('Retirement Calculator'!A428,'Lorri 401b'!N:N,0),0)</f>
        <v>1341180.2878204377</v>
      </c>
      <c r="S428" s="25">
        <f t="shared" ca="1" si="267"/>
        <v>1291749.7593580447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-58067.100518014064</v>
      </c>
      <c r="R429" s="25">
        <f t="array" aca="1" ref="R429" ca="1">INDEX('Lorri 401b'!L:L,MATCH('Retirement Calculator'!A429,'Lorri 401b'!N:N,0),0)</f>
        <v>1325023.0050738</v>
      </c>
      <c r="S429" s="25">
        <f t="shared" ca="1" si="267"/>
        <v>1266955.9045557859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-66739.658290533553</v>
      </c>
      <c r="R430" s="25">
        <f t="array" aca="1" ref="R430" ca="1">INDEX('Lorri 401b'!L:L,MATCH('Retirement Calculator'!A430,'Lorri 401b'!N:N,0),0)</f>
        <v>1308798.4003157178</v>
      </c>
      <c r="S430" s="25">
        <f t="shared" ca="1" si="267"/>
        <v>1242058.7420251842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-75448.351720438543</v>
      </c>
      <c r="R431" s="25">
        <f t="array" aca="1" ref="R431" ca="1">INDEX('Lorri 401b'!L:L,MATCH('Retirement Calculator'!A431,'Lorri 401b'!N:N,0),0)</f>
        <v>1292506.1930378103</v>
      </c>
      <c r="S431" s="25">
        <f t="shared" ca="1" si="267"/>
        <v>1217057.8413173717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-84193.331372968139</v>
      </c>
      <c r="R432" s="25">
        <f t="array" aca="1" ref="R432" ca="1">INDEX('Lorri 401b'!L:L,MATCH('Retirement Calculator'!A432,'Lorri 401b'!N:N,0),0)</f>
        <v>1276146.1015629116</v>
      </c>
      <c r="S432" s="25">
        <f t="shared" ca="1" si="267"/>
        <v>1191952.7701899435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-92974.748440716605</v>
      </c>
      <c r="R433" s="25">
        <f t="array" aca="1" ref="R433" ca="1">INDEX('Lorri 401b'!L:L,MATCH('Retirement Calculator'!A433,'Lorri 401b'!N:N,0),0)</f>
        <v>1259717.8430402009</v>
      </c>
      <c r="S433" s="25">
        <f t="shared" ca="1" si="267"/>
        <v>1166743.0945994842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-101792.75474624736</v>
      </c>
      <c r="R434" s="25">
        <f t="array" aca="1" ref="R434" ca="1">INDEX('Lorri 401b'!L:L,MATCH('Retirement Calculator'!A434,'Lorri 401b'!N:N,0),0)</f>
        <v>1243221.1334403122</v>
      </c>
      <c r="S434" s="25">
        <f t="shared" ca="1" si="267"/>
        <v>1141428.3786940649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-110647.50274471783</v>
      </c>
      <c r="R435" s="25">
        <f t="array" aca="1" ref="R435" ca="1">INDEX('Lorri 401b'!L:L,MATCH('Retirement Calculator'!A435,'Lorri 401b'!N:N,0),0)</f>
        <v>1226655.6875504239</v>
      </c>
      <c r="S435" s="25">
        <f t="shared" ca="1" si="267"/>
        <v>1116008.1848057061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-119539.14552651525</v>
      </c>
      <c r="R436" s="25">
        <f t="array" aca="1" ref="R436" ca="1">INDEX('Lorri 401b'!L:L,MATCH('Retirement Calculator'!A436,'Lorri 401b'!N:N,0),0)</f>
        <v>1210021.2189693276</v>
      </c>
      <c r="S436" s="25">
        <f t="shared" ca="1" si="267"/>
        <v>1090482.0734428123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-128467.83681990349</v>
      </c>
      <c r="R437" s="25">
        <f t="array" aca="1" ref="R437" ca="1">INDEX('Lorri 401b'!L:L,MATCH('Retirement Calculator'!A437,'Lorri 401b'!N:N,0),0)</f>
        <v>1193317.4401024769</v>
      </c>
      <c r="S437" s="25">
        <f t="shared" ca="1" si="267"/>
        <v>1064849.6032825734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-137433.73099368086</v>
      </c>
      <c r="R438" s="25">
        <f t="array" aca="1" ref="R438" ca="1">INDEX('Lorri 401b'!L:L,MATCH('Retirement Calculator'!A438,'Lorri 401b'!N:N,0),0)</f>
        <v>1176544.0621570142</v>
      </c>
      <c r="S438" s="25">
        <f t="shared" ca="1" si="267"/>
        <v>1039110.3311633333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-146436.98305984895</v>
      </c>
      <c r="R439" s="25">
        <f t="array" aca="1" ref="R439" ca="1">INDEX('Lorri 401b'!L:L,MATCH('Retirement Calculator'!A439,'Lorri 401b'!N:N,0),0)</f>
        <v>1159700.7951367788</v>
      </c>
      <c r="S439" s="25">
        <f t="shared" ca="1" si="267"/>
        <v>1013263.81207693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-155477.74867629274</v>
      </c>
      <c r="R440" s="25">
        <f t="array" aca="1" ref="R440" ca="1">INDEX('Lorri 401b'!L:L,MATCH('Retirement Calculator'!A440,'Lorri 401b'!N:N,0),0)</f>
        <v>1142787.3478372926</v>
      </c>
      <c r="S440" s="25">
        <f t="shared" ca="1" si="267"/>
        <v>987309.59916099987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-164556.18414947172</v>
      </c>
      <c r="R441" s="25">
        <f t="array" aca="1" ref="R441" ca="1">INDEX('Lorri 401b'!L:L,MATCH('Retirement Calculator'!A441,'Lorri 401b'!N:N,0),0)</f>
        <v>1125803.4278407251</v>
      </c>
      <c r="S441" s="25">
        <f t="shared" ca="1" si="267"/>
        <v>961247.24369125336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-173672.4464371223</v>
      </c>
      <c r="R442" s="25">
        <f t="array" aca="1" ref="R442" ca="1">INDEX('Lorri 401b'!L:L,MATCH('Retirement Calculator'!A442,'Lorri 401b'!N:N,0),0)</f>
        <v>1108748.7415108385</v>
      </c>
      <c r="S442" s="25">
        <f t="shared" ca="1" si="267"/>
        <v>935076.2950737162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-182826.6931509714</v>
      </c>
      <c r="R443" s="25">
        <f t="array" aca="1" ref="R443" ca="1">INDEX('Lorri 401b'!L:L,MATCH('Retirement Calculator'!A443,'Lorri 401b'!N:N,0),0)</f>
        <v>1091622.9939879107</v>
      </c>
      <c r="S443" s="25">
        <f t="shared" ca="1" si="267"/>
        <v>908796.30083693925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-192019.08255946156</v>
      </c>
      <c r="R444" s="25">
        <f t="array" aca="1" ref="R444" ca="1">INDEX('Lorri 401b'!L:L,MATCH('Retirement Calculator'!A444,'Lorri 401b'!N:N,0),0)</f>
        <v>1074425.8891836375</v>
      </c>
      <c r="S444" s="25">
        <f t="shared" ca="1" si="267"/>
        <v>882406.80662417586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-201249.77359048708</v>
      </c>
      <c r="R445" s="25">
        <f t="array" aca="1" ref="R445" ca="1">INDEX('Lorri 401b'!L:L,MATCH('Retirement Calculator'!A445,'Lorri 401b'!N:N,0),0)</f>
        <v>1057157.1297760131</v>
      </c>
      <c r="S445" s="25">
        <f t="shared" ca="1" si="267"/>
        <v>855907.356185526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-210518.92583414188</v>
      </c>
      <c r="R446" s="25">
        <f t="array" aca="1" ref="R446" ca="1">INDEX('Lorri 401b'!L:L,MATCH('Retirement Calculator'!A446,'Lorri 401b'!N:N,0),0)</f>
        <v>1039816.4172041902</v>
      </c>
      <c r="S446" s="25">
        <f t="shared" ca="1" si="267"/>
        <v>829297.49137004826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-219826.69954547856</v>
      </c>
      <c r="R447" s="25">
        <f t="array" aca="1" ref="R447" ca="1">INDEX('Lorri 401b'!L:L,MATCH('Retirement Calculator'!A447,'Lorri 401b'!N:N,0),0)</f>
        <v>1022403.4516633181</v>
      </c>
      <c r="S447" s="25">
        <f t="shared" ca="1" si="267"/>
        <v>802576.75211783953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-229173.25564727915</v>
      </c>
      <c r="R448" s="25">
        <f t="array" aca="1" ref="R448" ca="1">INDEX('Lorri 401b'!L:L,MATCH('Retirement Calculator'!A448,'Lorri 401b'!N:N,0),0)</f>
        <v>1004917.932099359</v>
      </c>
      <c r="S448" s="25">
        <f t="shared" ca="1" si="267"/>
        <v>775744.67645207979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-238558.75573283725</v>
      </c>
      <c r="R449" s="25">
        <f t="array" aca="1" ref="R449" ca="1">INDEX('Lorri 401b'!L:L,MATCH('Retirement Calculator'!A449,'Lorri 401b'!N:N,0),0)</f>
        <v>987359.55620388349</v>
      </c>
      <c r="S449" s="25">
        <f t="shared" ca="1" si="267"/>
        <v>748800.80047104624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-247983.36206875183</v>
      </c>
      <c r="R450" s="25">
        <f t="array" aca="1" ref="R450" ca="1">INDEX('Lorri 401b'!L:L,MATCH('Retirement Calculator'!A450,'Lorri 401b'!N:N,0),0)</f>
        <v>969728.02040884353</v>
      </c>
      <c r="S450" s="25">
        <f t="shared" ca="1" si="267"/>
        <v>721744.6583400917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-257447.23759773272</v>
      </c>
      <c r="R451" s="25">
        <f t="array" aca="1" ref="R451" ca="1">INDEX('Lorri 401b'!L:L,MATCH('Retirement Calculator'!A451,'Lorri 401b'!N:N,0),0)</f>
        <v>952023.01988132426</v>
      </c>
      <c r="S451" s="25">
        <f t="shared" ca="1" si="267"/>
        <v>694575.78228359157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-266950.54594141775</v>
      </c>
      <c r="R452" s="25">
        <f t="array" aca="1" ref="R452" ca="1">INDEX('Lorri 401b'!L:L,MATCH('Retirement Calculator'!A452,'Lorri 401b'!N:N,0),0)</f>
        <v>934244.24851827358</v>
      </c>
      <c r="S452" s="25">
        <f t="shared" ca="1" si="267"/>
        <v>667293.7025768559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-276493.45140320144</v>
      </c>
      <c r="R453" s="25">
        <f t="array" aca="1" ref="R453" ca="1">INDEX('Lorri 401b'!L:L,MATCH('Retirement Calculator'!A453,'Lorri 401b'!N:N,0),0)</f>
        <v>916391.39894121024</v>
      </c>
      <c r="S453" s="25">
        <f t="shared" ca="1" si="267"/>
        <v>639897.9475380088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-286076.11897107586</v>
      </c>
      <c r="R454" s="25">
        <f t="array" aca="1" ref="R454" ca="1">INDEX('Lorri 401b'!L:L,MATCH('Retirement Calculator'!A454,'Lorri 401b'!N:N,0),0)</f>
        <v>898464.16249090899</v>
      </c>
      <c r="S454" s="25">
        <f t="shared" ca="1" si="267"/>
        <v>612388.04351983313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-295698.71432048309</v>
      </c>
      <c r="R455" s="25">
        <f t="array" aca="1" ref="R455" ca="1">INDEX('Lorri 401b'!L:L,MATCH('Retirement Calculator'!A455,'Lorri 401b'!N:N,0),0)</f>
        <v>880462.22922206484</v>
      </c>
      <c r="S455" s="25">
        <f t="shared" ca="1" si="267"/>
        <v>584763.51490158169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-305361.40381717955</v>
      </c>
      <c r="R456" s="25">
        <f t="array" aca="1" ref="R456" ca="1">INDEX('Lorri 401b'!L:L,MATCH('Retirement Calculator'!A456,'Lorri 401b'!N:N,0),0)</f>
        <v>862385.28789793386</v>
      </c>
      <c r="S456" s="25">
        <f t="shared" ca="1" si="267"/>
        <v>557023.88408075436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-315064.35452011222</v>
      </c>
      <c r="R457" s="25">
        <f t="array" aca="1" ref="R457" ca="1">INDEX('Lorri 401b'!L:L,MATCH('Retirement Calculator'!A457,'Lorri 401b'!N:N,0),0)</f>
        <v>844233.02598495246</v>
      </c>
      <c r="S457" s="25">
        <f t="shared" ca="1" si="267"/>
        <v>529168.67146484018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-324807.7341843071</v>
      </c>
      <c r="R458" s="25">
        <f t="array" aca="1" ref="R458" ca="1">INDEX('Lorri 401b'!L:L,MATCH('Retirement Calculator'!A458,'Lorri 401b'!N:N,0),0)</f>
        <v>826005.12964733352</v>
      </c>
      <c r="S458" s="25">
        <f t="shared" ca="1" si="267"/>
        <v>501197.39546302642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-334591.71126376948</v>
      </c>
      <c r="R459" s="25">
        <f t="array" aca="1" ref="R459" ca="1">INDEX('Lorri 401b'!L:L,MATCH('Retirement Calculator'!A459,'Lorri 401b'!N:N,0),0)</f>
        <v>807701.28374164132</v>
      </c>
      <c r="S459" s="25">
        <f t="shared" ca="1" si="267"/>
        <v>473109.57247787184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-344416.45491439628</v>
      </c>
      <c r="R460" s="25">
        <f t="array" aca="1" ref="R460" ca="1">INDEX('Lorri 401b'!L:L,MATCH('Retirement Calculator'!A460,'Lorri 401b'!N:N,0),0)</f>
        <v>789321.17181134189</v>
      </c>
      <c r="S460" s="25">
        <f t="shared" ca="1" si="267"/>
        <v>444904.71689694561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-354282.13499690068</v>
      </c>
      <c r="R461" s="25">
        <f t="array" aca="1" ref="R461" ca="1">INDEX('Lorri 401b'!L:L,MATCH('Retirement Calculator'!A461,'Lorri 401b'!N:N,0),0)</f>
        <v>770864.47608133301</v>
      </c>
      <c r="S461" s="25">
        <f t="shared" ca="1" si="267"/>
        <v>416582.34108443232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-364188.92207974888</v>
      </c>
      <c r="R462" s="25">
        <f t="array" aca="1" ref="R462" ca="1">INDEX('Lorri 401b'!L:L,MATCH('Retirement Calculator'!A462,'Lorri 401b'!N:N,0),0)</f>
        <v>752330.87745244906</v>
      </c>
      <c r="S462" s="25">
        <f t="shared" ca="1" si="267"/>
        <v>388141.95537270018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-374136.98744210892</v>
      </c>
      <c r="R463" s="25">
        <f t="array" aca="1" ref="R463" ca="1">INDEX('Lorri 401b'!L:L,MATCH('Retirement Calculator'!A463,'Lorri 401b'!N:N,0),0)</f>
        <v>733720.05549594481</v>
      </c>
      <c r="S463" s="25">
        <f t="shared" ca="1" si="267"/>
        <v>359583.06805383589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-384126.50307681214</v>
      </c>
      <c r="R464" s="25">
        <f t="array" aca="1" ref="R464" ca="1">INDEX('Lorri 401b'!L:L,MATCH('Retirement Calculator'!A464,'Lorri 401b'!N:N,0),0)</f>
        <v>715031.68844795495</v>
      </c>
      <c r="S464" s="25">
        <f t="shared" ca="1" si="267"/>
        <v>330905.18537114281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-394157.64169332664</v>
      </c>
      <c r="R465" s="25">
        <f t="array" aca="1" ref="R465" ca="1">INDEX('Lorri 401b'!L:L,MATCH('Retirement Calculator'!A465,'Lorri 401b'!N:N,0),0)</f>
        <v>696265.45320393192</v>
      </c>
      <c r="S465" s="25">
        <f t="shared" ca="1" si="267"/>
        <v>302107.81151060527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-404230.57672074327</v>
      </c>
      <c r="R466" s="25">
        <f t="array" aca="1" ref="R466" ca="1">INDEX('Lorri 401b'!L:L,MATCH('Retirement Calculator'!A466,'Lorri 401b'!N:N,0),0)</f>
        <v>677421.02531305875</v>
      </c>
      <c r="S466" s="25">
        <f t="shared" ca="1" si="267"/>
        <v>273190.44859231549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-414345.48231077415</v>
      </c>
      <c r="R467" s="25">
        <f t="array" aca="1" ref="R467" ca="1">INDEX('Lorri 401b'!L:L,MATCH('Retirement Calculator'!A467,'Lorri 401b'!N:N,0),0)</f>
        <v>658498.07897264033</v>
      </c>
      <c r="S467" s="25">
        <f t="shared" ca="1" si="267"/>
        <v>244152.59666186618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-424502.53334076348</v>
      </c>
      <c r="R468" s="25">
        <f t="array" aca="1" ref="R468" ca="1">INDEX('Lorri 401b'!L:L,MATCH('Retirement Calculator'!A468,'Lorri 401b'!N:N,0),0)</f>
        <v>639496.28702247015</v>
      </c>
      <c r="S468" s="25">
        <f t="shared" ca="1" si="267"/>
        <v>214993.75368170667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-434701.90541671112</v>
      </c>
      <c r="R469" s="25">
        <f t="array" aca="1" ref="R469" ca="1">INDEX('Lorri 401b'!L:L,MATCH('Retirement Calculator'!A469,'Lorri 401b'!N:N,0),0)</f>
        <v>620415.32093917427</v>
      </c>
      <c r="S469" s="25">
        <f t="shared" ca="1" si="267"/>
        <v>185713.41552246315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-444943.77487630851</v>
      </c>
      <c r="R470" s="25">
        <f t="array" aca="1" ref="R470" ca="1">INDEX('Lorri 401b'!L:L,MATCH('Retirement Calculator'!A470,'Lorri 401b'!N:N,0),0)</f>
        <v>601254.85083053133</v>
      </c>
      <c r="S470" s="25">
        <f t="shared" ca="1" si="267"/>
        <v>156311.07595422282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-455228.31879198755</v>
      </c>
      <c r="R471" s="25">
        <f t="array" aca="1" ref="R471" ca="1">INDEX('Lorri 401b'!L:L,MATCH('Retirement Calculator'!A471,'Lorri 401b'!N:N,0),0)</f>
        <v>582014.54542976909</v>
      </c>
      <c r="S471" s="25">
        <f t="shared" ca="1" si="267"/>
        <v>126786.22663778154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-465555.71497398196</v>
      </c>
      <c r="R472" s="25">
        <f t="array" aca="1" ref="R472" ca="1">INDEX('Lorri 401b'!L:L,MATCH('Retirement Calculator'!A472,'Lorri 401b'!N:N,0),0)</f>
        <v>562694.07208983693</v>
      </c>
      <c r="S472" s="25">
        <f t="shared" ca="1" si="267"/>
        <v>97138.357115854975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-475926.1419734013</v>
      </c>
      <c r="R473" s="25">
        <f t="array" aca="1" ref="R473" ca="1">INDEX('Lorri 401b'!L:L,MATCH('Retirement Calculator'!A473,'Lorri 401b'!N:N,0),0)</f>
        <v>543293.09677765495</v>
      </c>
      <c r="S473" s="25">
        <f t="shared" ca="1" si="267"/>
        <v>67366.954804253648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-486339.77908531827</v>
      </c>
      <c r="R474" s="25">
        <f t="array" aca="1" ref="R474" ca="1">INDEX('Lorri 401b'!L:L,MATCH('Retirement Calculator'!A474,'Lorri 401b'!N:N,0),0)</f>
        <v>523811.28406833898</v>
      </c>
      <c r="S474" s="25">
        <f t="shared" ca="1" si="267"/>
        <v>37471.504983020714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-496796.8063518682</v>
      </c>
      <c r="R475" s="25">
        <f t="array" aca="1" ref="R475" ca="1">INDEX('Lorri 401b'!L:L,MATCH('Retirement Calculator'!A475,'Lorri 401b'!N:N,0),0)</f>
        <v>504248.29713940085</v>
      </c>
      <c r="S475" s="25">
        <f t="shared" ca="1" si="267"/>
        <v>7451.4907875326462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-507297.40456536209</v>
      </c>
      <c r="R476" s="25">
        <f t="array" aca="1" ref="R476" ca="1">INDEX('Lorri 401b'!L:L,MATCH('Retirement Calculator'!A476,'Lorri 401b'!N:N,0),0)</f>
        <v>484603.79776492546</v>
      </c>
      <c r="S476" s="25">
        <f t="shared" ca="1" si="267"/>
        <v>-22693.606800436624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-517841.7552714122</v>
      </c>
      <c r="R477" s="25">
        <f t="array" aca="1" ref="R477" ca="1">INDEX('Lorri 401b'!L:L,MATCH('Retirement Calculator'!A477,'Lorri 401b'!N:N,0),0)</f>
        <v>464877.44630972313</v>
      </c>
      <c r="S477" s="25">
        <f t="shared" ca="1" si="267"/>
        <v>-52964.308961689065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-528430.04077207088</v>
      </c>
      <c r="R478" s="25">
        <f t="array" aca="1" ref="R478" ca="1">INDEX('Lorri 401b'!L:L,MATCH('Retirement Calculator'!A478,'Lorri 401b'!N:N,0),0)</f>
        <v>445068.90172345744</v>
      </c>
      <c r="S478" s="25">
        <f t="shared" ca="1" si="267"/>
        <v>-83361.139048613433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-539062.44412898226</v>
      </c>
      <c r="R479" s="25">
        <f t="array" aca="1" ref="R479" ca="1">INDEX('Lorri 401b'!L:L,MATCH('Retirement Calculator'!A479,'Lorri 401b'!N:N,0),0)</f>
        <v>425177.821534749</v>
      </c>
      <c r="S479" s="25">
        <f t="shared" ca="1" si="267"/>
        <v>-113884.62259423325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-549739.14916654746</v>
      </c>
      <c r="R480" s="25">
        <f t="array" aca="1" ref="R480" ca="1">INDEX('Lorri 401b'!L:L,MATCH('Retirement Calculator'!A480,'Lorri 401b'!N:N,0),0)</f>
        <v>405203.86184525426</v>
      </c>
      <c r="S480" s="25">
        <f t="shared" ca="1" si="267"/>
        <v>-144535.2873212932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-560460.34047510254</v>
      </c>
      <c r="R481" s="25">
        <f t="array" aca="1" ref="R481" ca="1">INDEX('Lorri 401b'!L:L,MATCH('Retirement Calculator'!A481,'Lorri 401b'!N:N,0),0)</f>
        <v>385146.67732371995</v>
      </c>
      <c r="S481" s="25">
        <f t="shared" ca="1" si="267"/>
        <v>-175313.66315138259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-571226.20341410988</v>
      </c>
      <c r="R482" s="25">
        <f t="array" aca="1" ref="R482" ca="1">INDEX('Lorri 401b'!L:L,MATCH('Retirement Calculator'!A482,'Lorri 401b'!N:N,0),0)</f>
        <v>365005.92120001261</v>
      </c>
      <c r="S482" s="25">
        <f t="shared" ca="1" si="267"/>
        <v>-206220.28221409727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-582036.92411536316</v>
      </c>
      <c r="R483" s="25">
        <f t="array" aca="1" ref="R483" ca="1">INDEX('Lorri 401b'!L:L,MATCH('Retirement Calculator'!A483,'Lorri 401b'!N:N,0),0)</f>
        <v>344781.24525912316</v>
      </c>
      <c r="S483" s="25">
        <f t="shared" ca="1" si="267"/>
        <v>-237255.67885624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-592892.689486205</v>
      </c>
      <c r="R484" s="25">
        <f t="array" aca="1" ref="R484" ca="1">INDEX('Lorri 401b'!L:L,MATCH('Retirement Calculator'!A484,'Lorri 401b'!N:N,0),0)</f>
        <v>324472.29983514664</v>
      </c>
      <c r="S484" s="25">
        <f t="shared" ca="1" si="267"/>
        <v>-268420.38965105836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-603793.68721275858</v>
      </c>
      <c r="R485" s="25">
        <f t="array" aca="1" ref="R485" ca="1">INDEX('Lorri 401b'!L:L,MATCH('Retirement Calculator'!A485,'Lorri 401b'!N:N,0),0)</f>
        <v>304078.73380523687</v>
      </c>
      <c r="S485" s="25">
        <f t="shared" ca="1" si="267"/>
        <v>-299714.95340752171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-614740.10576317285</v>
      </c>
      <c r="R486" s="25">
        <f t="array" aca="1" ref="R486" ca="1">INDEX('Lorri 401b'!L:L,MATCH('Retirement Calculator'!A486,'Lorri 401b'!N:N,0),0)</f>
        <v>283600.19458353583</v>
      </c>
      <c r="S486" s="25">
        <f t="shared" ca="1" si="267"/>
        <v>-331139.91117963701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-625732.13439088047</v>
      </c>
      <c r="R487" s="25">
        <f t="array" aca="1" ref="R487" ca="1">INDEX('Lorri 401b'!L:L,MATCH('Retirement Calculator'!A487,'Lorri 401b'!N:N,0),0)</f>
        <v>263036.32811507769</v>
      </c>
      <c r="S487" s="25">
        <f t="shared" ca="1" si="267"/>
        <v>-362695.80627580278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-636769.96313787019</v>
      </c>
      <c r="R488" s="25">
        <f t="array" aca="1" ref="R488" ca="1">INDEX('Lorri 401b'!L:L,MATCH('Retirement Calculator'!A488,'Lorri 401b'!N:N,0),0)</f>
        <v>242386.77886966764</v>
      </c>
      <c r="S488" s="25">
        <f t="shared" ca="1" si="267"/>
        <v>-394383.18426820252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-647853.78283797239</v>
      </c>
      <c r="R489" s="25">
        <f t="array" aca="1" ref="R489" ca="1">INDEX('Lorri 401b'!L:L,MATCH('Retirement Calculator'!A489,'Lorri 401b'!N:N,0),0)</f>
        <v>221651.18983573507</v>
      </c>
      <c r="S489" s="25">
        <f t="shared" ca="1" si="267"/>
        <v>-426202.59300223732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-658983.78512015834</v>
      </c>
      <c r="R490" s="25">
        <f t="array" aca="1" ref="R490" ca="1">INDEX('Lorri 401b'!L:L,MATCH('Retirement Calculator'!A490,'Lorri 401b'!N:N,0),0)</f>
        <v>200829.20251416109</v>
      </c>
      <c r="S490" s="25">
        <f t="shared" ca="1" si="267"/>
        <v>-458154.58260599722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-670160.16241185344</v>
      </c>
      <c r="R491" s="25">
        <f t="array" aca="1" ref="R491" ca="1">INDEX('Lorri 401b'!L:L,MATCH('Retirement Calculator'!A491,'Lorri 401b'!N:N,0),0)</f>
        <v>179920.45691208055</v>
      </c>
      <c r="S491" s="25">
        <f t="shared" ca="1" si="267"/>
        <v>-490239.70549977291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-681383.10794226395</v>
      </c>
      <c r="R492" s="25">
        <f t="array" aca="1" ref="R492" ca="1">INDEX('Lorri 401b'!L:L,MATCH('Retirement Calculator'!A492,'Lorri 401b'!N:N,0),0)</f>
        <v>158924.59153665803</v>
      </c>
      <c r="S492" s="25">
        <f t="shared" ca="1" si="267"/>
        <v>-522458.51640560594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-692652.81574571785</v>
      </c>
      <c r="R493" s="25">
        <f t="array" aca="1" ref="R493" ca="1">INDEX('Lorri 401b'!L:L,MATCH('Retirement Calculator'!A493,'Lorri 401b'!N:N,0),0)</f>
        <v>137841.2433888379</v>
      </c>
      <c r="S493" s="25">
        <f t="shared" ca="1" si="267"/>
        <v>-554811.57235687994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-703969.48066501948</v>
      </c>
      <c r="R494" s="25">
        <f t="array" aca="1" ref="R494" ca="1">INDEX('Lorri 401b'!L:L,MATCH('Retirement Calculator'!A494,'Lorri 401b'!N:N,0),0)</f>
        <v>116670.04795706853</v>
      </c>
      <c r="S494" s="25">
        <f t="shared" ca="1" si="267"/>
        <v>-587299.43270795094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-715333.29835481814</v>
      </c>
      <c r="R495" s="25">
        <f t="array" aca="1" ref="R495" ca="1">INDEX('Lorri 401b'!L:L,MATCH('Retirement Calculator'!A495,'Lorri 401b'!N:N,0),0)</f>
        <v>95410.639211000118</v>
      </c>
      <c r="S495" s="25">
        <f t="shared" ca="1" si="267"/>
        <v>-619922.65914381808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-726744.46528499096</v>
      </c>
      <c r="R496" s="25">
        <f t="array" aca="1" ref="R496" ca="1">INDEX('Lorri 401b'!L:L,MATCH('Retirement Calculator'!A496,'Lorri 401b'!N:N,0),0)</f>
        <v>74062.649595156414</v>
      </c>
      <c r="S496" s="25">
        <f t="shared" ca="1" si="267"/>
        <v>-652681.81568983453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-738203.1787440395</v>
      </c>
      <c r="R497" s="25">
        <f t="array" aca="1" ref="R497" ca="1">INDEX('Lorri 401b'!L:L,MATCH('Retirement Calculator'!A497,'Lorri 401b'!N:N,0),0)</f>
        <v>52625.710022580031</v>
      </c>
      <c r="S497" s="25">
        <f t="shared" ca="1" si="267"/>
        <v>-685577.4687214595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-749709.63684250077</v>
      </c>
      <c r="R498" s="25">
        <f t="array" aca="1" ref="R498" ca="1">INDEX('Lorri 401b'!L:L,MATCH('Retirement Calculator'!A498,'Lorri 401b'!N:N,0),0)</f>
        <v>31099.449868451251</v>
      </c>
      <c r="S498" s="25">
        <f t="shared" ca="1" si="267"/>
        <v>-718610.18697404955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-761264.03851637233</v>
      </c>
      <c r="R499" s="25">
        <f t="array" aca="1" ref="R499" ca="1">INDEX('Lorri 401b'!L:L,MATCH('Retirement Calculator'!A499,'Lorri 401b'!N:N,0),0)</f>
        <v>9483.4969636802653</v>
      </c>
      <c r="S499" s="25">
        <f t="shared" ca="1" si="267"/>
        <v>-751780.54155269207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-772866.58353055164</v>
      </c>
      <c r="R500" s="25">
        <f t="array" aca="1" ref="R500" ca="1">INDEX('Lorri 401b'!L:L,MATCH('Retirement Calculator'!A500,'Lorri 401b'!N:N,0),0)</f>
        <v>-12222.522411527265</v>
      </c>
      <c r="S500" s="25">
        <f t="shared" ca="1" si="267"/>
        <v>-785089.10594207887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-784517.47248229</v>
      </c>
      <c r="R501" s="25">
        <f t="array" aca="1" ref="R501" ca="1">INDEX('Lorri 401b'!L:L,MATCH('Retirement Calculator'!A501,'Lorri 401b'!N:N,0),0)</f>
        <v>-34018.983534131497</v>
      </c>
      <c r="S501" s="25">
        <f t="shared" ca="1" si="267"/>
        <v>-818536.45601642155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-796216.90680466068</v>
      </c>
      <c r="R502" s="25">
        <f t="array" aca="1" ref="R502" ca="1">INDEX('Lorri 401b'!L:L,MATCH('Retirement Calculator'!A502,'Lorri 401b'!N:N,0),0)</f>
        <v>-55906.26324474658</v>
      </c>
      <c r="S502" s="25">
        <f t="shared" ca="1" si="267"/>
        <v>-852123.17004940729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-807965.08877004124</v>
      </c>
      <c r="R503" s="25">
        <f t="array" aca="1" ref="R503" ca="1">INDEX('Lorri 401b'!L:L,MATCH('Retirement Calculator'!A503,'Lorri 401b'!N:N,0),0)</f>
        <v>-77884.739954155884</v>
      </c>
      <c r="S503" s="25">
        <f t="shared" ca="1" si="267"/>
        <v>-885849.82872419711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-819762.22149361088</v>
      </c>
      <c r="R504" s="25">
        <f t="array" aca="1" ref="R504" ca="1">INDEX('Lorri 401b'!L:L,MATCH('Retirement Calculator'!A504,'Lorri 401b'!N:N,0),0)</f>
        <v>-99954.7936498544</v>
      </c>
      <c r="S504" s="25">
        <f t="shared" ca="1" si="267"/>
        <v>-919717.01514346525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-831608.508936862</v>
      </c>
      <c r="R505" s="25">
        <f t="array" aca="1" ref="R505" ca="1">INDEX('Lorri 401b'!L:L,MATCH('Retirement Calculator'!A505,'Lorri 401b'!N:N,0),0)</f>
        <v>-122116.80590261833</v>
      </c>
      <c r="S505" s="25">
        <f t="shared" ca="1" si="267"/>
        <v>-953725.31483948033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-843504.15591112664</v>
      </c>
      <c r="R506" s="25">
        <f t="array" aca="1" ref="R506" ca="1">INDEX('Lorri 401b'!L:L,MATCH('Retirement Calculator'!A506,'Lorri 401b'!N:N,0),0)</f>
        <v>-144371.15987310212</v>
      </c>
      <c r="S506" s="25">
        <f t="shared" ca="1" si="267"/>
        <v>-987875.31578422873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-855449.3680811174</v>
      </c>
      <c r="R507" s="25">
        <f t="array" aca="1" ref="R507" ca="1">INDEX('Lorri 401b'!L:L,MATCH('Retirement Calculator'!A507,'Lorri 401b'!N:N,0),0)</f>
        <v>-166718.24031846292</v>
      </c>
      <c r="S507" s="25">
        <f t="shared" ca="1" si="267"/>
        <v>-1022167.6083995803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-867444.35196848318</v>
      </c>
      <c r="R508" s="25">
        <f t="array" aca="1" ref="R508" ca="1">INDEX('Lorri 401b'!L:L,MATCH('Retirement Calculator'!A508,'Lorri 401b'!N:N,0),0)</f>
        <v>-189158.43359901273</v>
      </c>
      <c r="S508" s="25">
        <f t="shared" ca="1" si="267"/>
        <v>-1056602.785567496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-879489.31495537958</v>
      </c>
      <c r="R509" s="25">
        <f t="array" aca="1" ref="R509" ca="1">INDEX('Lorri 401b'!L:L,MATCH('Retirement Calculator'!A509,'Lorri 401b'!N:N,0),0)</f>
        <v>-211692.12768489815</v>
      </c>
      <c r="S509" s="25">
        <f t="shared" ca="1" si="267"/>
        <v>-1091181.4426402778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-891584.46528805478</v>
      </c>
      <c r="R510" s="25">
        <f t="array" aca="1" ref="R510" ca="1">INDEX('Lorri 401b'!L:L,MATCH('Retirement Calculator'!A510,'Lorri 401b'!N:N,0),0)</f>
        <v>-234319.71216280808</v>
      </c>
      <c r="S510" s="25">
        <f t="shared" ca="1" si="267"/>
        <v>-1125904.1774508629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-903730.01208044949</v>
      </c>
      <c r="R511" s="25">
        <f t="array" aca="1" ref="R511" ca="1">INDEX('Lorri 401b'!L:L,MATCH('Retirement Calculator'!A511,'Lorri 401b'!N:N,0),0)</f>
        <v>-257041.57824270931</v>
      </c>
      <c r="S511" s="25">
        <f t="shared" ca="1" si="267"/>
        <v>-1160771.5903231588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-915926.16531781247</v>
      </c>
      <c r="R512" s="25">
        <f t="array" aca="1" ref="R512" ca="1">INDEX('Lorri 401b'!L:L,MATCH('Retirement Calculator'!A512,'Lorri 401b'!N:N,0),0)</f>
        <v>-279858.11876461015</v>
      </c>
      <c r="S512" s="25">
        <f t="shared" ca="1" si="267"/>
        <v>-1195784.2840824225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-928173.13586033112</v>
      </c>
      <c r="R513" s="25">
        <f t="array" aca="1" ref="R513" ca="1">INDEX('Lorri 401b'!L:L,MATCH('Retirement Calculator'!A513,'Lorri 401b'!N:N,0),0)</f>
        <v>-302769.72820535221</v>
      </c>
      <c r="S513" s="25">
        <f t="shared" ca="1" si="267"/>
        <v>-1230942.8640656834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-940471.13544677699</v>
      </c>
      <c r="R514" s="25">
        <f t="array" aca="1" ref="R514" ca="1">INDEX('Lorri 401b'!L:L,MATCH('Retirement Calculator'!A514,'Lorri 401b'!N:N,0),0)</f>
        <v>-325776.80268543068</v>
      </c>
      <c r="S514" s="25">
        <f t="shared" ca="1" si="267"/>
        <v>-1266247.9381322076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-952820.37669816636</v>
      </c>
      <c r="R515" s="25">
        <f t="array" aca="1" ref="R515" ca="1">INDEX('Lorri 401b'!L:L,MATCH('Retirement Calculator'!A515,'Lorri 401b'!N:N,0),0)</f>
        <v>-348879.73997584282</v>
      </c>
      <c r="S515" s="25">
        <f t="shared" ca="1" si="267"/>
        <v>-1301700.1166740092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-965221.07312143652</v>
      </c>
      <c r="R516" s="25">
        <f t="array" aca="1" ref="R516" ca="1">INDEX('Lorri 401b'!L:L,MATCH('Retirement Calculator'!A516,'Lorri 401b'!N:N,0),0)</f>
        <v>-372078.93950496503</v>
      </c>
      <c r="S516" s="25">
        <f t="shared" ca="1" si="267"/>
        <v>-1337300.0126264016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-977673.43911313696</v>
      </c>
      <c r="R517" s="25">
        <f t="array" aca="1" ref="R517" ca="1">INDEX('Lorri 401b'!L:L,MATCH('Retirement Calculator'!A517,'Lorri 401b'!N:N,0),0)</f>
        <v>-395374.80236545857</v>
      </c>
      <c r="S517" s="25">
        <f t="shared" ca="1" si="267"/>
        <v>-1373048.2414785954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-990177.6899631361</v>
      </c>
      <c r="R518" s="25">
        <f t="array" aca="1" ref="R518" ca="1">INDEX('Lorri 401b'!L:L,MATCH('Retirement Calculator'!A518,'Lorri 401b'!N:N,0),0)</f>
        <v>-418767.73132120416</v>
      </c>
      <c r="S518" s="25">
        <f t="shared" ca="1" si="267"/>
        <v>-1408945.4212843403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-1002734.0418583436</v>
      </c>
      <c r="R519" s="25">
        <f t="array" aca="1" ref="R519" ca="1">INDEX('Lorri 401b'!L:L,MATCH('Retirement Calculator'!A519,'Lorri 401b'!N:N,0),0)</f>
        <v>-442258.1308142654</v>
      </c>
      <c r="S519" s="25">
        <f t="shared" ca="1" si="267"/>
        <v>-1444992.1726726091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-1015342.7118864479</v>
      </c>
      <c r="R520" s="25">
        <f t="array" aca="1" ref="R520" ca="1">INDEX('Lorri 401b'!L:L,MATCH('Retirement Calculator'!A520,'Lorri 401b'!N:N,0),0)</f>
        <v>-465846.40697188105</v>
      </c>
      <c r="S520" s="25">
        <f t="shared" ca="1" si="267"/>
        <v>-1481189.118858329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-1028003.9180396692</v>
      </c>
      <c r="R521" s="25">
        <f t="array" aca="1" ref="R521" ca="1">INDEX('Lorri 401b'!L:L,MATCH('Retirement Calculator'!A521,'Lorri 401b'!N:N,0),0)</f>
        <v>-489532.96761348675</v>
      </c>
      <c r="S521" s="25">
        <f t="shared" ref="S521:S775" ca="1" si="527">SUM(Q521:R521)</f>
        <v>-1517536.8856531559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-1040717.8792185289</v>
      </c>
      <c r="R522" s="25">
        <f t="array" aca="1" ref="R522" ca="1">INDEX('Lorri 401b'!L:L,MATCH('Retirement Calculator'!A522,'Lorri 401b'!N:N,0),0)</f>
        <v>-513318.22225776582</v>
      </c>
      <c r="S522" s="25">
        <f t="shared" ca="1" si="527"/>
        <v>-1554036.1014762947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-1053484.8152356339</v>
      </c>
      <c r="R523" s="25">
        <f t="array" aca="1" ref="R523" ca="1">INDEX('Lorri 401b'!L:L,MATCH('Retirement Calculator'!A523,'Lorri 401b'!N:N,0),0)</f>
        <v>-537202.58212972933</v>
      </c>
      <c r="S523" s="25">
        <f t="shared" ca="1" si="527"/>
        <v>-1590687.3973653633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-1066304.9468194768</v>
      </c>
      <c r="R524" s="25">
        <f t="array" aca="1" ref="R524" ca="1">INDEX('Lorri 401b'!L:L,MATCH('Retirement Calculator'!A524,'Lorri 401b'!N:N,0),0)</f>
        <v>-561186.46016782604</v>
      </c>
      <c r="S524" s="25">
        <f t="shared" ca="1" si="527"/>
        <v>-1627491.4069873029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-1079178.4956182523</v>
      </c>
      <c r="R525" s="25">
        <f t="array" aca="1" ref="R525" ca="1">INDEX('Lorri 401b'!L:L,MATCH('Retirement Calculator'!A525,'Lorri 401b'!N:N,0),0)</f>
        <v>-585270.27103108144</v>
      </c>
      <c r="S525" s="25">
        <f t="shared" ca="1" si="527"/>
        <v>-1664448.7666493338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-1092105.6842036895</v>
      </c>
      <c r="R526" s="25">
        <f t="array" aca="1" ref="R526" ca="1">INDEX('Lorri 401b'!L:L,MATCH('Retirement Calculator'!A526,'Lorri 401b'!N:N,0),0)</f>
        <v>-609454.43110626726</v>
      </c>
      <c r="S526" s="25">
        <f t="shared" ca="1" si="527"/>
        <v>-1701560.1153099567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-1105086.7360748993</v>
      </c>
      <c r="R527" s="25">
        <f t="array" aca="1" ref="R527" ca="1">INDEX('Lorri 401b'!L:L,MATCH('Retirement Calculator'!A527,'Lorri 401b'!N:N,0),0)</f>
        <v>-633739.35851509962</v>
      </c>
      <c r="S527" s="25">
        <f t="shared" ca="1" si="527"/>
        <v>-1738826.0945899989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-1118121.8756622393</v>
      </c>
      <c r="R528" s="25">
        <f t="array" aca="1" ref="R528" ca="1">INDEX('Lorri 401b'!L:L,MATCH('Retirement Calculator'!A528,'Lorri 401b'!N:N,0),0)</f>
        <v>-658125.47312146879</v>
      </c>
      <c r="S528" s="25">
        <f t="shared" ca="1" si="527"/>
        <v>-1776247.3487837082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-1131211.328331193</v>
      </c>
      <c r="R529" s="25">
        <f t="array" aca="1" ref="R529" ca="1">INDEX('Lorri 401b'!L:L,MATCH('Retirement Calculator'!A529,'Lorri 401b'!N:N,0),0)</f>
        <v>-682613.1965386977</v>
      </c>
      <c r="S529" s="25">
        <f t="shared" ca="1" si="527"/>
        <v>-1813824.5248698907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-1144355.3203862673</v>
      </c>
      <c r="R530" s="25">
        <f t="array" aca="1" ref="R530" ca="1">INDEX('Lorri 401b'!L:L,MATCH('Retirement Calculator'!A530,'Lorri 401b'!N:N,0),0)</f>
        <v>-707202.95213683182</v>
      </c>
      <c r="S530" s="25">
        <f t="shared" ca="1" si="527"/>
        <v>-1851558.2725230991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-1157554.0790749046</v>
      </c>
      <c r="R531" s="25">
        <f t="array" aca="1" ref="R531" ca="1">INDEX('Lorri 401b'!L:L,MATCH('Retirement Calculator'!A531,'Lorri 401b'!N:N,0),0)</f>
        <v>-731895.16504995816</v>
      </c>
      <c r="S531" s="25">
        <f t="shared" ca="1" si="527"/>
        <v>-1889449.2441248628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-1170807.8325914112</v>
      </c>
      <c r="R532" s="25">
        <f t="array" aca="1" ref="R532" ca="1">INDEX('Lorri 401b'!L:L,MATCH('Retirement Calculator'!A532,'Lorri 401b'!N:N,0),0)</f>
        <v>-756690.26218355575</v>
      </c>
      <c r="S532" s="25">
        <f t="shared" ca="1" si="527"/>
        <v>-1927498.0947749671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-1184116.8100809031</v>
      </c>
      <c r="R533" s="25">
        <f t="array" aca="1" ref="R533" ca="1">INDEX('Lorri 401b'!L:L,MATCH('Retirement Calculator'!A533,'Lorri 401b'!N:N,0),0)</f>
        <v>-781588.67222187668</v>
      </c>
      <c r="S533" s="25">
        <f t="shared" ca="1" si="527"/>
        <v>-1965705.4823027798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-1197481.2416432679</v>
      </c>
      <c r="R534" s="25">
        <f t="array" aca="1" ref="R534" ca="1">INDEX('Lorri 401b'!L:L,MATCH('Retirement Calculator'!A534,'Lorri 401b'!N:N,0),0)</f>
        <v>-806590.82563535741</v>
      </c>
      <c r="S534" s="25">
        <f t="shared" ca="1" si="527"/>
        <v>-2004072.0672786254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-1210901.3583371427</v>
      </c>
      <c r="R535" s="25">
        <f t="array" aca="1" ref="R535" ca="1">INDEX('Lorri 401b'!L:L,MATCH('Retirement Calculator'!A535,'Lorri 401b'!N:N,0),0)</f>
        <v>-831697.15468806087</v>
      </c>
      <c r="S535" s="25">
        <f t="shared" ca="1" si="527"/>
        <v>-2042598.5130252037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-1224377.3921839085</v>
      </c>
      <c r="R536" s="25">
        <f t="array" aca="1" ref="R536" ca="1">INDEX('Lorri 401b'!L:L,MATCH('Retirement Calculator'!A536,'Lorri 401b'!N:N,0),0)</f>
        <v>-856908.09344515065</v>
      </c>
      <c r="S536" s="25">
        <f t="shared" ca="1" si="527"/>
        <v>-2081285.4856290591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-1237909.5761717025</v>
      </c>
      <c r="R537" s="25">
        <f t="array" aca="1" ref="R537" ca="1">INDEX('Lorri 401b'!L:L,MATCH('Retirement Calculator'!A537,'Lorri 401b'!N:N,0),0)</f>
        <v>-882224.07778039505</v>
      </c>
      <c r="S537" s="25">
        <f t="shared" ca="1" si="527"/>
        <v>-2120133.6539520975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-1251498.1442594456</v>
      </c>
      <c r="R538" s="25">
        <f t="array" aca="1" ref="R538" ca="1">INDEX('Lorri 401b'!L:L,MATCH('Retirement Calculator'!A538,'Lorri 401b'!N:N,0),0)</f>
        <v>-907645.54538370296</v>
      </c>
      <c r="S538" s="25">
        <f t="shared" ca="1" si="527"/>
        <v>-2159143.6896431483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-1265143.3313808877</v>
      </c>
      <c r="R539" s="25">
        <f t="array" aca="1" ref="R539" ca="1">INDEX('Lorri 401b'!L:L,MATCH('Retirement Calculator'!A539,'Lorri 401b'!N:N,0),0)</f>
        <v>-933172.93576869136</v>
      </c>
      <c r="S539" s="25">
        <f t="shared" ca="1" si="527"/>
        <v>-2198316.2671495788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-1278845.3734486692</v>
      </c>
      <c r="R540" s="25">
        <f t="array" aca="1" ref="R540" ca="1">INDEX('Lorri 401b'!L:L,MATCH('Retirement Calculator'!A540,'Lorri 401b'!N:N,0),0)</f>
        <v>-958806.6902802838</v>
      </c>
      <c r="S540" s="25">
        <f t="shared" ca="1" si="527"/>
        <v>-2237652.0637289528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-1292604.5073583997</v>
      </c>
      <c r="R541" s="25">
        <f t="array" aca="1" ref="R541" ca="1">INDEX('Lorri 401b'!L:L,MATCH('Retirement Calculator'!A541,'Lorri 401b'!N:N,0),0)</f>
        <v>-984547.25210234127</v>
      </c>
      <c r="S541" s="25">
        <f t="shared" ca="1" si="527"/>
        <v>-2277151.7594607407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-1306420.9709927542</v>
      </c>
      <c r="R542" s="25">
        <f t="array" aca="1" ref="R542" ca="1">INDEX('Lorri 401b'!L:L,MATCH('Retirement Calculator'!A542,'Lorri 401b'!N:N,0),0)</f>
        <v>-1010395.0662653239</v>
      </c>
      <c r="S542" s="25">
        <f t="shared" ca="1" si="527"/>
        <v>-2316816.0372580783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-1320295.0032255852</v>
      </c>
      <c r="R543" s="25">
        <f t="array" aca="1" ref="R543" ca="1">INDEX('Lorri 401b'!L:L,MATCH('Retirement Calculator'!A543,'Lorri 401b'!N:N,0),0)</f>
        <v>-1036350.5796539857</v>
      </c>
      <c r="S543" s="25">
        <f t="shared" ca="1" si="527"/>
        <v>-2356645.5828795708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-1334226.843926053</v>
      </c>
      <c r="R544" s="25">
        <f t="array" aca="1" ref="R544" ca="1">INDEX('Lorri 401b'!L:L,MATCH('Retirement Calculator'!A544,'Lorri 401b'!N:N,0),0)</f>
        <v>-1062414.2410151002</v>
      </c>
      <c r="S544" s="25">
        <f t="shared" ca="1" si="527"/>
        <v>-2396641.0849411534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-1348216.7339627726</v>
      </c>
      <c r="R545" s="25">
        <f t="array" aca="1" ref="R545" ca="1">INDEX('Lorri 401b'!L:L,MATCH('Retirement Calculator'!A545,'Lorri 401b'!N:N,0),0)</f>
        <v>-1088586.5009652192</v>
      </c>
      <c r="S545" s="25">
        <f t="shared" ca="1" si="527"/>
        <v>-2436803.2349279919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-1362264.9152079786</v>
      </c>
      <c r="R546" s="25">
        <f t="array" aca="1" ref="R546" ca="1">INDEX('Lorri 401b'!L:L,MATCH('Retirement Calculator'!A546,'Lorri 401b'!N:N,0),0)</f>
        <v>-1114867.8119984639</v>
      </c>
      <c r="S546" s="25">
        <f t="shared" ca="1" si="527"/>
        <v>-2477132.7272064425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-1376371.6305417062</v>
      </c>
      <c r="R547" s="25">
        <f t="array" aca="1" ref="R547" ca="1">INDEX('Lorri 401b'!L:L,MATCH('Retirement Calculator'!A547,'Lorri 401b'!N:N,0),0)</f>
        <v>-1141258.6284943472</v>
      </c>
      <c r="S547" s="25">
        <f t="shared" ca="1" si="527"/>
        <v>-2517630.2590360534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-1390537.1238559911</v>
      </c>
      <c r="R548" s="25">
        <f t="array" aca="1" ref="R548" ca="1">INDEX('Lorri 401b'!L:L,MATCH('Retirement Calculator'!A548,'Lorri 401b'!N:N,0),0)</f>
        <v>-1167759.4067256299</v>
      </c>
      <c r="S548" s="25">
        <f t="shared" ca="1" si="527"/>
        <v>-2558296.530581621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-1404761.6400590856</v>
      </c>
      <c r="R549" s="25">
        <f t="array" aca="1" ref="R549" ca="1">INDEX('Lorri 401b'!L:L,MATCH('Retirement Calculator'!A549,'Lorri 401b'!N:N,0),0)</f>
        <v>-1194370.6048662097</v>
      </c>
      <c r="S549" s="25">
        <f t="shared" ca="1" si="527"/>
        <v>-2599132.244925295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-1419045.4250796929</v>
      </c>
      <c r="R550" s="25">
        <f t="array" aca="1" ref="R550" ca="1">INDEX('Lorri 401b'!L:L,MATCH('Retirement Calculator'!A550,'Lorri 401b'!N:N,0),0)</f>
        <v>-1221092.6829990419</v>
      </c>
      <c r="S550" s="25">
        <f t="shared" ca="1" si="527"/>
        <v>-2640138.1080787349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-1433388.7258712193</v>
      </c>
      <c r="R551" s="25">
        <f t="array" aca="1" ref="R551" ca="1">INDEX('Lorri 401b'!L:L,MATCH('Retirement Calculator'!A551,'Lorri 401b'!N:N,0),0)</f>
        <v>-1247926.1031240942</v>
      </c>
      <c r="S551" s="25">
        <f t="shared" ca="1" si="527"/>
        <v>-2681314.8289953135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-1447791.7904160437</v>
      </c>
      <c r="R552" s="25">
        <f t="array" aca="1" ref="R552" ca="1">INDEX('Lorri 401b'!L:L,MATCH('Retirement Calculator'!A552,'Lorri 401b'!N:N,0),0)</f>
        <v>-1274871.3291663341</v>
      </c>
      <c r="S552" s="25">
        <f t="shared" ca="1" si="527"/>
        <v>-2722663.1195823778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-1462254.8677298049</v>
      </c>
      <c r="R553" s="25">
        <f t="array" aca="1" ref="R553" ca="1">INDEX('Lorri 401b'!L:L,MATCH('Retirement Calculator'!A553,'Lorri 401b'!N:N,0),0)</f>
        <v>-1301928.8269837501</v>
      </c>
      <c r="S553" s="25">
        <f t="shared" ca="1" si="527"/>
        <v>-2764183.6947135553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-1476778.2078657069</v>
      </c>
      <c r="R554" s="25">
        <f t="array" aca="1" ref="R554" ca="1">INDEX('Lorri 401b'!L:L,MATCH('Retirement Calculator'!A554,'Lorri 401b'!N:N,0),0)</f>
        <v>-1329099.0643754052</v>
      </c>
      <c r="S554" s="25">
        <f t="shared" ca="1" si="527"/>
        <v>-2805877.2722411118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-1491362.0619188417</v>
      </c>
      <c r="R555" s="25">
        <f t="array" aca="1" ref="R555" ca="1">INDEX('Lorri 401b'!L:L,MATCH('Retirement Calculator'!A555,'Lorri 401b'!N:N,0),0)</f>
        <v>-1356382.5110895257</v>
      </c>
      <c r="S555" s="25">
        <f t="shared" ca="1" si="527"/>
        <v>-2847744.5730083673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-1506006.6820305313</v>
      </c>
      <c r="R556" s="25">
        <f t="array" aca="1" ref="R556" ca="1">INDEX('Lorri 401b'!L:L,MATCH('Retirement Calculator'!A556,'Lorri 401b'!N:N,0),0)</f>
        <v>-1383779.6388316215</v>
      </c>
      <c r="S556" s="25">
        <f t="shared" ca="1" si="527"/>
        <v>-2889786.3208621526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-1520712.3213926863</v>
      </c>
      <c r="R557" s="25">
        <f t="array" aca="1" ref="R557" ca="1">INDEX('Lorri 401b'!L:L,MATCH('Retirement Calculator'!A557,'Lorri 401b'!N:N,0),0)</f>
        <v>-1411290.9212726429</v>
      </c>
      <c r="S557" s="25">
        <f t="shared" ca="1" si="527"/>
        <v>-2932003.242665329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-1535479.2342521837</v>
      </c>
      <c r="R558" s="25">
        <f t="array" aca="1" ref="R558" ca="1">INDEX('Lorri 401b'!L:L,MATCH('Retirement Calculator'!A558,'Lorri 401b'!N:N,0),0)</f>
        <v>-1438916.8340571686</v>
      </c>
      <c r="S558" s="25">
        <f t="shared" ca="1" si="527"/>
        <v>-2974396.0683093523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-1550307.6759152622</v>
      </c>
      <c r="R559" s="25">
        <f t="array" aca="1" ref="R559" ca="1">INDEX('Lorri 401b'!L:L,MATCH('Retirement Calculator'!A559,'Lorri 401b'!N:N,0),0)</f>
        <v>-1466657.8548116297</v>
      </c>
      <c r="S559" s="25">
        <f t="shared" ca="1" si="527"/>
        <v>-3016965.5307268919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-1565197.9027519368</v>
      </c>
      <c r="R560" s="25">
        <f t="array" aca="1" ref="R560" ca="1">INDEX('Lorri 401b'!L:L,MATCH('Retirement Calculator'!A560,'Lorri 401b'!N:N,0),0)</f>
        <v>-1494514.4631525679</v>
      </c>
      <c r="S560" s="25">
        <f t="shared" ca="1" si="527"/>
        <v>-3059712.3659045044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-1580150.1722004309</v>
      </c>
      <c r="R561" s="25">
        <f t="array" aca="1" ref="R561" ca="1">INDEX('Lorri 401b'!L:L,MATCH('Retirement Calculator'!A561,'Lorri 401b'!N:N,0),0)</f>
        <v>-1522487.1406949265</v>
      </c>
      <c r="S561" s="25">
        <f t="shared" ca="1" si="527"/>
        <v>-3102637.3128953576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-1595164.7427716271</v>
      </c>
      <c r="R562" s="25">
        <f t="array" aca="1" ref="R562" ca="1">INDEX('Lorri 401b'!L:L,MATCH('Retirement Calculator'!A562,'Lorri 401b'!N:N,0),0)</f>
        <v>-1550576.3710603784</v>
      </c>
      <c r="S562" s="25">
        <f t="shared" ca="1" si="527"/>
        <v>-3145741.1138320053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-1610241.8740535367</v>
      </c>
      <c r="R563" s="25">
        <f t="array" aca="1" ref="R563" ca="1">INDEX('Lorri 401b'!L:L,MATCH('Retirement Calculator'!A563,'Lorri 401b'!N:N,0),0)</f>
        <v>-1578782.6398856861</v>
      </c>
      <c r="S563" s="25">
        <f t="shared" ca="1" si="527"/>
        <v>-3189024.5139392228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-1625381.8267157874</v>
      </c>
      <c r="R564" s="25">
        <f t="array" aca="1" ref="R564" ca="1">INDEX('Lorri 401b'!L:L,MATCH('Retirement Calculator'!A564,'Lorri 401b'!N:N,0),0)</f>
        <v>-1607106.4348310994</v>
      </c>
      <c r="S564" s="25">
        <f t="shared" ca="1" si="527"/>
        <v>-3232488.2615468865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-1640584.862514131</v>
      </c>
      <c r="R565" s="25">
        <f t="array" aca="1" ref="R565" ca="1">INDEX('Lorri 401b'!L:L,MATCH('Retirement Calculator'!A565,'Lorri 401b'!N:N,0),0)</f>
        <v>-1635548.2455887853</v>
      </c>
      <c r="S565" s="25">
        <f t="shared" ca="1" si="527"/>
        <v>-3276133.1081029163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-1655851.2442949677</v>
      </c>
      <c r="R566" s="25">
        <f t="array" aca="1" ref="R566" ca="1">INDEX('Lorri 401b'!L:L,MATCH('Retirement Calculator'!A566,'Lorri 401b'!N:N,0),0)</f>
        <v>-1664108.5638912949</v>
      </c>
      <c r="S566" s="25">
        <f t="shared" ca="1" si="527"/>
        <v>-3319959.8081862628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-1671181.2359998913</v>
      </c>
      <c r="R567" s="25">
        <f t="array" aca="1" ref="R567" ca="1">INDEX('Lorri 401b'!L:L,MATCH('Retirement Calculator'!A567,'Lorri 401b'!N:N,0),0)</f>
        <v>-1692787.8835200649</v>
      </c>
      <c r="S567" s="25">
        <f t="shared" ca="1" si="527"/>
        <v>-3363969.1195199564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-1686575.1026702519</v>
      </c>
      <c r="R568" s="25">
        <f t="array" aca="1" ref="R568" ca="1">INDEX('Lorri 401b'!L:L,MATCH('Retirement Calculator'!A568,'Lorri 401b'!N:N,0),0)</f>
        <v>-1721586.7003139548</v>
      </c>
      <c r="S568" s="25">
        <f t="shared" ca="1" si="527"/>
        <v>-3408161.8029842069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-1702033.110451739</v>
      </c>
      <c r="R569" s="25">
        <f t="array" aca="1" ref="R569" ca="1">INDEX('Lorri 401b'!L:L,MATCH('Retirement Calculator'!A569,'Lorri 401b'!N:N,0),0)</f>
        <v>-1750505.5121778192</v>
      </c>
      <c r="S569" s="25">
        <f t="shared" ca="1" si="527"/>
        <v>-3452538.6226295582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-1717555.5265989823</v>
      </c>
      <c r="R570" s="25">
        <f t="array" aca="1" ref="R570" ca="1">INDEX('Lorri 401b'!L:L,MATCH('Retirement Calculator'!A570,'Lorri 401b'!N:N,0),0)</f>
        <v>-1779544.8190911163</v>
      </c>
      <c r="S570" s="25">
        <f t="shared" ca="1" si="527"/>
        <v>-3497100.3456900986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-1733142.6194801724</v>
      </c>
      <c r="R571" s="25">
        <f t="array" aca="1" ref="R571" ca="1">INDEX('Lorri 401b'!L:L,MATCH('Retirement Calculator'!A571,'Lorri 401b'!N:N,0),0)</f>
        <v>-1808705.1231165521</v>
      </c>
      <c r="S571" s="25">
        <f t="shared" ca="1" si="527"/>
        <v>-3541847.7425967245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-1748794.6585817009</v>
      </c>
      <c r="R572" s="25">
        <f t="array" aca="1" ref="R572" ca="1">INDEX('Lorri 401b'!L:L,MATCH('Retirement Calculator'!A572,'Lorri 401b'!N:N,0),0)</f>
        <v>-1837986.9284087606</v>
      </c>
      <c r="S572" s="25">
        <f t="shared" ca="1" si="527"/>
        <v>-3586781.5869904617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-1764511.9145128191</v>
      </c>
      <c r="R573" s="25">
        <f t="array" aca="1" ref="R573" ca="1">INDEX('Lorri 401b'!L:L,MATCH('Retirement Calculator'!A573,'Lorri 401b'!N:N,0),0)</f>
        <v>-1867390.74122302</v>
      </c>
      <c r="S573" s="25">
        <f t="shared" ca="1" si="527"/>
        <v>-3631902.6557358392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-1780294.6590103169</v>
      </c>
      <c r="R574" s="25">
        <f t="array" aca="1" ref="R574" ca="1">INDEX('Lorri 401b'!L:L,MATCH('Retirement Calculator'!A574,'Lorri 401b'!N:N,0),0)</f>
        <v>-1896917.0699240055</v>
      </c>
      <c r="S574" s="25">
        <f t="shared" ca="1" si="527"/>
        <v>-3677211.7289343225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-1796143.164943221</v>
      </c>
      <c r="R575" s="25">
        <f t="array" aca="1" ref="R575" ca="1">INDEX('Lorri 401b'!L:L,MATCH('Retirement Calculator'!A575,'Lorri 401b'!N:N,0),0)</f>
        <v>-1926566.4249945786</v>
      </c>
      <c r="S575" s="25">
        <f t="shared" ca="1" si="527"/>
        <v>-3722709.5899377996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-1812057.7063175123</v>
      </c>
      <c r="R576" s="25">
        <f t="array" aca="1" ref="R576" ca="1">INDEX('Lorri 401b'!L:L,MATCH('Retirement Calculator'!A576,'Lorri 401b'!N:N,0),0)</f>
        <v>-1956339.3190446123</v>
      </c>
      <c r="S576" s="25">
        <f t="shared" ca="1" si="527"/>
        <v>-3768397.0253621247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-1828038.5582808631</v>
      </c>
      <c r="R577" s="25">
        <f t="array" aca="1" ref="R577" ca="1">INDEX('Lorri 401b'!L:L,MATCH('Retirement Calculator'!A577,'Lorri 401b'!N:N,0),0)</f>
        <v>-1986236.2668198545</v>
      </c>
      <c r="S577" s="25">
        <f t="shared" ca="1" si="527"/>
        <v>-3814274.8251007176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-1844085.9971273944</v>
      </c>
      <c r="R578" s="25">
        <f t="array" aca="1" ref="R578" ca="1">INDEX('Lorri 401b'!L:L,MATCH('Retirement Calculator'!A578,'Lorri 401b'!N:N,0),0)</f>
        <v>-2016257.7852108269</v>
      </c>
      <c r="S578" s="25">
        <f t="shared" ca="1" si="527"/>
        <v>-3860343.7823382216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-1860200.3003024531</v>
      </c>
      <c r="R579" s="25">
        <f t="array" aca="1" ref="R579" ca="1">INDEX('Lorri 401b'!L:L,MATCH('Retirement Calculator'!A579,'Lorri 401b'!N:N,0),0)</f>
        <v>-2046404.3932617616</v>
      </c>
      <c r="S579" s="25">
        <f t="shared" ca="1" si="527"/>
        <v>-3906604.6935642147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-1876381.7464074078</v>
      </c>
      <c r="R580" s="25">
        <f t="array" aca="1" ref="R580" ca="1">INDEX('Lorri 401b'!L:L,MATCH('Retirement Calculator'!A580,'Lorri 401b'!N:N,0),0)</f>
        <v>-2076676.6121795753</v>
      </c>
      <c r="S580" s="25">
        <f t="shared" ca="1" si="527"/>
        <v>-3953058.3585869828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-1892630.6152044665</v>
      </c>
      <c r="R581" s="25">
        <f t="array" aca="1" ref="R581" ca="1">INDEX('Lorri 401b'!L:L,MATCH('Retirement Calculator'!A581,'Lorri 401b'!N:N,0),0)</f>
        <v>-2107074.9653428793</v>
      </c>
      <c r="S581" s="25">
        <f t="shared" ca="1" si="527"/>
        <v>-3999705.5805473458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-1908947.1876215129</v>
      </c>
      <c r="R582" s="25">
        <f t="array" aca="1" ref="R582" ca="1">INDEX('Lorri 401b'!L:L,MATCH('Retirement Calculator'!A582,'Lorri 401b'!N:N,0),0)</f>
        <v>-2137599.9783110307</v>
      </c>
      <c r="S582" s="25">
        <f t="shared" ca="1" si="527"/>
        <v>-4046547.1659325436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-1925331.7457569637</v>
      </c>
      <c r="R583" s="25">
        <f t="array" aca="1" ref="R583" ca="1">INDEX('Lorri 401b'!L:L,MATCH('Retirement Calculator'!A583,'Lorri 401b'!N:N,0),0)</f>
        <v>-2168252.1788332164</v>
      </c>
      <c r="S583" s="25">
        <f t="shared" ca="1" si="527"/>
        <v>-4093583.9245901802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-1941784.5728846455</v>
      </c>
      <c r="R584" s="25">
        <f t="array" aca="1" ref="R584" ca="1">INDEX('Lorri 401b'!L:L,MATCH('Retirement Calculator'!A584,'Lorri 401b'!N:N,0),0)</f>
        <v>-2199032.0968575776</v>
      </c>
      <c r="S584" s="25">
        <f t="shared" ca="1" si="527"/>
        <v>-4140816.6697422229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-1958305.9534586926</v>
      </c>
      <c r="R585" s="25">
        <f t="array" aca="1" ref="R585" ca="1">INDEX('Lorri 401b'!L:L,MATCH('Retirement Calculator'!A585,'Lorri 401b'!N:N,0),0)</f>
        <v>-2229940.2645403738</v>
      </c>
      <c r="S585" s="25">
        <f t="shared" ca="1" si="527"/>
        <v>-4188246.2179990662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-1974896.1731184649</v>
      </c>
      <c r="R586" s="25">
        <f t="array" aca="1" ref="R586" ca="1">INDEX('Lorri 401b'!L:L,MATCH('Retirement Calculator'!A586,'Lorri 401b'!N:N,0),0)</f>
        <v>-2260977.2162551815</v>
      </c>
      <c r="S586" s="25">
        <f t="shared" ca="1" si="527"/>
        <v>-4235873.3893736461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-1991555.5186934862</v>
      </c>
      <c r="R587" s="25">
        <f t="array" aca="1" ref="R587" ca="1">INDEX('Lorri 401b'!L:L,MATCH('Retirement Calculator'!A587,'Lorri 401b'!N:N,0),0)</f>
        <v>-2292143.4886021344</v>
      </c>
      <c r="S587" s="25">
        <f t="shared" ca="1" si="527"/>
        <v>-4283699.0072956206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-2008284.2782084036</v>
      </c>
      <c r="R588" s="25">
        <f t="array" aca="1" ref="R588" ca="1">INDEX('Lorri 401b'!L:L,MATCH('Retirement Calculator'!A588,'Lorri 401b'!N:N,0),0)</f>
        <v>-2323439.6204171996</v>
      </c>
      <c r="S588" s="25">
        <f t="shared" ca="1" si="527"/>
        <v>-4331723.8986256029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-2025082.7408879665</v>
      </c>
      <c r="R589" s="25">
        <f t="array" aca="1" ref="R589" ca="1">INDEX('Lorri 401b'!L:L,MATCH('Retirement Calculator'!A589,'Lorri 401b'!N:N,0),0)</f>
        <v>-2354866.152781494</v>
      </c>
      <c r="S589" s="25">
        <f t="shared" ca="1" si="527"/>
        <v>-4379948.89366946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-2041951.1971620275</v>
      </c>
      <c r="R590" s="25">
        <f t="array" aca="1" ref="R590" ca="1">INDEX('Lorri 401b'!L:L,MATCH('Retirement Calculator'!A590,'Lorri 401b'!N:N,0),0)</f>
        <v>-2386423.6290306398</v>
      </c>
      <c r="S590" s="25">
        <f t="shared" ca="1" si="527"/>
        <v>-4428374.8261926677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-2058889.9386705637</v>
      </c>
      <c r="R591" s="25">
        <f t="array" aca="1" ref="R591" ca="1">INDEX('Lorri 401b'!L:L,MATCH('Retirement Calculator'!A591,'Lorri 401b'!N:N,0),0)</f>
        <v>-2418112.5947641572</v>
      </c>
      <c r="S591" s="25">
        <f t="shared" ca="1" si="527"/>
        <v>-4477002.5334347207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-2075899.2582687188</v>
      </c>
      <c r="R592" s="25">
        <f t="array" aca="1" ref="R592" ca="1">INDEX('Lorri 401b'!L:L,MATCH('Retirement Calculator'!A592,'Lorri 401b'!N:N,0),0)</f>
        <v>-2449933.5978548974</v>
      </c>
      <c r="S592" s="25">
        <f t="shared" ca="1" si="527"/>
        <v>-4525832.856123616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-2092979.4500318663</v>
      </c>
      <c r="R593" s="25">
        <f t="array" aca="1" ref="R593" ca="1">INDEX('Lorri 401b'!L:L,MATCH('Retirement Calculator'!A593,'Lorri 401b'!N:N,0),0)</f>
        <v>-2481887.1884585158</v>
      </c>
      <c r="S593" s="25">
        <f t="shared" ca="1" si="527"/>
        <v>-4574866.6384903826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-2110130.8092606938</v>
      </c>
      <c r="R594" s="25">
        <f t="array" aca="1" ref="R594" ca="1">INDEX('Lorri 401b'!L:L,MATCH('Retirement Calculator'!A594,'Lorri 401b'!N:N,0),0)</f>
        <v>-2513973.9190229825</v>
      </c>
      <c r="S594" s="25">
        <f t="shared" ca="1" si="527"/>
        <v>-4624104.7282836763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-2127353.632486308</v>
      </c>
      <c r="R595" s="25">
        <f t="array" aca="1" ref="R595" ca="1">INDEX('Lorri 401b'!L:L,MATCH('Retirement Calculator'!A595,'Lorri 401b'!N:N,0),0)</f>
        <v>-2546194.3442981346</v>
      </c>
      <c r="S595" s="25">
        <f t="shared" ca="1" si="527"/>
        <v>-4673547.9767844426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-2144648.2174753621</v>
      </c>
      <c r="R596" s="25">
        <f t="array" aca="1" ref="R596" ca="1">INDEX('Lorri 401b'!L:L,MATCH('Retirement Calculator'!A596,'Lorri 401b'!N:N,0),0)</f>
        <v>-2578549.0213452666</v>
      </c>
      <c r="S596" s="25">
        <f t="shared" ca="1" si="527"/>
        <v>-4723197.2388206292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-2162014.863235204</v>
      </c>
      <c r="R597" s="25">
        <f t="array" aca="1" ref="R597" ca="1">INDEX('Lorri 401b'!L:L,MATCH('Retirement Calculator'!A597,'Lorri 401b'!N:N,0),0)</f>
        <v>-2611038.5095467614</v>
      </c>
      <c r="S597" s="25">
        <f t="shared" ca="1" si="527"/>
        <v>-4773053.3727819659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-2179453.8700190452</v>
      </c>
      <c r="R598" s="25">
        <f t="array" aca="1" ref="R598" ca="1">INDEX('Lorri 401b'!L:L,MATCH('Retirement Calculator'!A598,'Lorri 401b'!N:N,0),0)</f>
        <v>-2643663.3706157627</v>
      </c>
      <c r="S598" s="25">
        <f t="shared" ca="1" si="527"/>
        <v>-4823117.2406348083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-2196965.5393311526</v>
      </c>
      <c r="R599" s="25">
        <f t="array" aca="1" ref="R599" ca="1">INDEX('Lorri 401b'!L:L,MATCH('Retirement Calculator'!A599,'Lorri 401b'!N:N,0),0)</f>
        <v>-2676424.1686058845</v>
      </c>
      <c r="S599" s="25">
        <f t="shared" ca="1" si="527"/>
        <v>-4873389.7079370376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-2214550.1739320606</v>
      </c>
      <c r="R600" s="25">
        <f t="array" aca="1" ref="R600" ca="1">INDEX('Lorri 401b'!L:L,MATCH('Retirement Calculator'!A600,'Lorri 401b'!N:N,0),0)</f>
        <v>-2709321.4699209654</v>
      </c>
      <c r="S600" s="25">
        <f t="shared" ca="1" si="527"/>
        <v>-4923871.6438530255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-2232208.0778438053</v>
      </c>
      <c r="R601" s="25">
        <f t="array" aca="1" ref="R601" ca="1">INDEX('Lorri 401b'!L:L,MATCH('Retirement Calculator'!A601,'Lorri 401b'!N:N,0),0)</f>
        <v>-2742355.8433248592</v>
      </c>
      <c r="S601" s="25">
        <f t="shared" ca="1" si="527"/>
        <v>-4974563.9211686645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-2249939.5563551825</v>
      </c>
      <c r="R602" s="25">
        <f t="array" aca="1" ref="R602" ca="1">INDEX('Lorri 401b'!L:L,MATCH('Retirement Calculator'!A602,'Lorri 401b'!N:N,0),0)</f>
        <v>-2775527.8599512689</v>
      </c>
      <c r="S602" s="25">
        <f t="shared" ca="1" si="527"/>
        <v>-5025467.416306451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-2267744.9160270239</v>
      </c>
      <c r="R603" s="25">
        <f t="array" aca="1" ref="R603" ca="1">INDEX('Lorri 401b'!L:L,MATCH('Retirement Calculator'!A603,'Lorri 401b'!N:N,0),0)</f>
        <v>-2808838.0933136223</v>
      </c>
      <c r="S603" s="25">
        <f t="shared" ca="1" si="527"/>
        <v>-5076583.0093406457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-2285624.4646974979</v>
      </c>
      <c r="R604" s="25">
        <f t="array" aca="1" ref="R604" ca="1">INDEX('Lorri 401b'!L:L,MATCH('Retirement Calculator'!A604,'Lorri 401b'!N:N,0),0)</f>
        <v>-2842287.1193149853</v>
      </c>
      <c r="S604" s="25">
        <f t="shared" ca="1" si="527"/>
        <v>-5127911.5840124832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-2303578.5114874323</v>
      </c>
      <c r="R605" s="25">
        <f t="array" aca="1" ref="R605" ca="1">INDEX('Lorri 401b'!L:L,MATCH('Retirement Calculator'!A605,'Lorri 401b'!N:N,0),0)</f>
        <v>-2875875.5162580209</v>
      </c>
      <c r="S605" s="25">
        <f t="shared" ca="1" si="527"/>
        <v>-5179454.0277454536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-2321607.3668056577</v>
      </c>
      <c r="R606" s="25">
        <f t="array" aca="1" ref="R606" ca="1">INDEX('Lorri 401b'!L:L,MATCH('Retirement Calculator'!A606,'Lorri 401b'!N:N,0),0)</f>
        <v>-2909603.8648549854</v>
      </c>
      <c r="S606" s="25">
        <f t="shared" ca="1" si="527"/>
        <v>-5231211.2316606436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-2339711.3423543759</v>
      </c>
      <c r="R607" s="25">
        <f t="array" aca="1" ref="R607" ca="1">INDEX('Lorri 401b'!L:L,MATCH('Retirement Calculator'!A607,'Lorri 401b'!N:N,0),0)</f>
        <v>-2943472.7482377705</v>
      </c>
      <c r="S607" s="25">
        <f t="shared" ca="1" si="527"/>
        <v>-5283184.0905921459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-2357890.7511345469</v>
      </c>
      <c r="R608" s="25">
        <f t="array" aca="1" ref="R608" ca="1">INDEX('Lorri 401b'!L:L,MATCH('Retirement Calculator'!A608,'Lorri 401b'!N:N,0),0)</f>
        <v>-2977482.7519679843</v>
      </c>
      <c r="S608" s="25">
        <f t="shared" ca="1" si="527"/>
        <v>-5335373.5031025317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-2376145.9074513023</v>
      </c>
      <c r="R609" s="25">
        <f t="array" aca="1" ref="R609" ca="1">INDEX('Lorri 401b'!L:L,MATCH('Retirement Calculator'!A609,'Lorri 401b'!N:N,0),0)</f>
        <v>-3011634.4640470739</v>
      </c>
      <c r="S609" s="25">
        <f t="shared" ca="1" si="527"/>
        <v>-5387780.3714983761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-2394477.1269193776</v>
      </c>
      <c r="R610" s="25">
        <f t="array" aca="1" ref="R610" ca="1">INDEX('Lorri 401b'!L:L,MATCH('Retirement Calculator'!A610,'Lorri 401b'!N:N,0),0)</f>
        <v>-3045928.4749264931</v>
      </c>
      <c r="S610" s="25">
        <f t="shared" ca="1" si="527"/>
        <v>-5440405.6018458707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-2412884.7264685696</v>
      </c>
      <c r="R611" s="25">
        <f t="array" aca="1" ref="R611" ca="1">INDEX('Lorri 401b'!L:L,MATCH('Retirement Calculator'!A611,'Lorri 401b'!N:N,0),0)</f>
        <v>-3080365.3775179097</v>
      </c>
      <c r="S611" s="25">
        <f t="shared" ca="1" si="527"/>
        <v>-5493250.1039864793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-2431369.0243492168</v>
      </c>
      <c r="R612" s="25">
        <f t="array" aca="1" ref="R612" ca="1">INDEX('Lorri 401b'!L:L,MATCH('Retirement Calculator'!A612,'Lorri 401b'!N:N,0),0)</f>
        <v>-3114945.7672034572</v>
      </c>
      <c r="S612" s="25">
        <f t="shared" ca="1" si="527"/>
        <v>-5546314.791552674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-2449930.3401377001</v>
      </c>
      <c r="R613" s="25">
        <f t="array" aca="1" ref="R613" ca="1">INDEX('Lorri 401b'!L:L,MATCH('Retirement Calculator'!A613,'Lorri 401b'!N:N,0),0)</f>
        <v>-3149670.2418460278</v>
      </c>
      <c r="S613" s="25">
        <f t="shared" ca="1" si="527"/>
        <v>-5599600.5819837283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-2468568.9947419683</v>
      </c>
      <c r="R614" s="25">
        <f t="array" aca="1" ref="R614" ca="1">INDEX('Lorri 401b'!L:L,MATCH('Retirement Calculator'!A614,'Lorri 401b'!N:N,0),0)</f>
        <v>-3184539.401799609</v>
      </c>
      <c r="S614" s="25">
        <f t="shared" ca="1" si="527"/>
        <v>-5653108.3965415768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-2487285.3104070877</v>
      </c>
      <c r="R615" s="25">
        <f t="array" aca="1" ref="R615" ca="1">INDEX('Lorri 401b'!L:L,MATCH('Retirement Calculator'!A615,'Lorri 401b'!N:N,0),0)</f>
        <v>-3219553.8499196637</v>
      </c>
      <c r="S615" s="25">
        <f t="shared" ca="1" si="527"/>
        <v>-5706839.1603267509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-2506079.6107208119</v>
      </c>
      <c r="R616" s="25">
        <f t="array" aca="1" ref="R616" ca="1">INDEX('Lorri 401b'!L:L,MATCH('Retirement Calculator'!A616,'Lorri 401b'!N:N,0),0)</f>
        <v>-3254714.1915735519</v>
      </c>
      <c r="S616" s="25">
        <f t="shared" ca="1" si="527"/>
        <v>-5760793.8022943642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-2524952.2206191765</v>
      </c>
      <c r="R617" s="25">
        <f t="array" aca="1" ref="R617" ca="1">INDEX('Lorri 401b'!L:L,MATCH('Retirement Calculator'!A617,'Lorri 401b'!N:N,0),0)</f>
        <v>-3290021.0346509977</v>
      </c>
      <c r="S617" s="25">
        <f t="shared" ca="1" si="527"/>
        <v>-5814973.2552701738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-2543903.4663921176</v>
      </c>
      <c r="R618" s="25">
        <f t="array" aca="1" ref="R618" ca="1">INDEX('Lorri 401b'!L:L,MATCH('Retirement Calculator'!A618,'Lorri 401b'!N:N,0),0)</f>
        <v>-3325474.9895746</v>
      </c>
      <c r="S618" s="25">
        <f t="shared" ca="1" si="527"/>
        <v>-5869378.4559667176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-2562933.6756891129</v>
      </c>
      <c r="R619" s="25">
        <f t="array" aca="1" ref="R619" ca="1">INDEX('Lorri 401b'!L:L,MATCH('Retirement Calculator'!A619,'Lorri 401b'!N:N,0),0)</f>
        <v>-3361076.669310384</v>
      </c>
      <c r="S619" s="25">
        <f t="shared" ca="1" si="527"/>
        <v>-5924010.3449994968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-2582043.1775248456</v>
      </c>
      <c r="R620" s="25">
        <f t="array" aca="1" ref="R620" ca="1">INDEX('Lorri 401b'!L:L,MATCH('Retirement Calculator'!A620,'Lorri 401b'!N:N,0),0)</f>
        <v>-3396826.6893784003</v>
      </c>
      <c r="S620" s="25">
        <f t="shared" ca="1" si="527"/>
        <v>-5978869.8669032454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-2601232.3022848936</v>
      </c>
      <c r="R621" s="25">
        <f t="array" aca="1" ref="R621" ca="1">INDEX('Lorri 401b'!L:L,MATCH('Retirement Calculator'!A621,'Lorri 401b'!N:N,0),0)</f>
        <v>-3432725.6678633667</v>
      </c>
      <c r="S621" s="25">
        <f t="shared" ca="1" si="527"/>
        <v>-6033957.9701482598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-2620501.3817314422</v>
      </c>
      <c r="R622" s="25">
        <f t="array" aca="1" ref="R622" ca="1">INDEX('Lorri 401b'!L:L,MATCH('Retirement Calculator'!A622,'Lorri 401b'!N:N,0),0)</f>
        <v>-3468774.2254253537</v>
      </c>
      <c r="S622" s="25">
        <f t="shared" ca="1" si="527"/>
        <v>-6089275.6071567964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-2639850.7490090178</v>
      </c>
      <c r="R623" s="25">
        <f t="array" aca="1" ref="R623" ca="1">INDEX('Lorri 401b'!L:L,MATCH('Retirement Calculator'!A623,'Lorri 401b'!N:N,0),0)</f>
        <v>-3504972.9853105159</v>
      </c>
      <c r="S623" s="25">
        <f t="shared" ca="1" si="527"/>
        <v>-6144823.7343195342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-2659280.7386502502</v>
      </c>
      <c r="R624" s="25">
        <f t="array" aca="1" ref="R624" ca="1">INDEX('Lorri 401b'!L:L,MATCH('Retirement Calculator'!A624,'Lorri 401b'!N:N,0),0)</f>
        <v>-3541322.5733618657</v>
      </c>
      <c r="S624" s="25">
        <f t="shared" ca="1" si="527"/>
        <v>-6200603.3120121155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-2678791.6865816545</v>
      </c>
      <c r="R625" s="25">
        <f t="array" aca="1" ref="R625" ca="1">INDEX('Lorri 401b'!L:L,MATCH('Retirement Calculator'!A625,'Lorri 401b'!N:N,0),0)</f>
        <v>-3577823.6180300964</v>
      </c>
      <c r="S625" s="25">
        <f t="shared" ca="1" si="527"/>
        <v>-6256615.3046117509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-2698383.9301294396</v>
      </c>
      <c r="R626" s="25">
        <f t="array" aca="1" ref="R626" ca="1">INDEX('Lorri 401b'!L:L,MATCH('Retirement Calculator'!A626,'Lorri 401b'!N:N,0),0)</f>
        <v>-3614476.7503844448</v>
      </c>
      <c r="S626" s="25">
        <f t="shared" ca="1" si="527"/>
        <v>-6312860.6805138849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-2718057.8080253401</v>
      </c>
      <c r="R627" s="25">
        <f t="array" aca="1" ref="R627" ca="1">INDEX('Lorri 401b'!L:L,MATCH('Retirement Calculator'!A627,'Lorri 401b'!N:N,0),0)</f>
        <v>-3651282.6041236031</v>
      </c>
      <c r="S627" s="25">
        <f t="shared" ca="1" si="527"/>
        <v>-6369340.4121489432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-2737813.6604124736</v>
      </c>
      <c r="R628" s="25">
        <f t="array" aca="1" ref="R628" ca="1">INDEX('Lorri 401b'!L:L,MATCH('Retirement Calculator'!A628,'Lorri 401b'!N:N,0),0)</f>
        <v>-3688241.8155866745</v>
      </c>
      <c r="S628" s="25">
        <f t="shared" ca="1" si="527"/>
        <v>-6426055.4759991486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-2757651.8288512202</v>
      </c>
      <c r="R629" s="25">
        <f t="array" aca="1" ref="R629" ca="1">INDEX('Lorri 401b'!L:L,MATCH('Retirement Calculator'!A629,'Lorri 401b'!N:N,0),0)</f>
        <v>-3725355.0237641754</v>
      </c>
      <c r="S629" s="25">
        <f t="shared" ca="1" si="527"/>
        <v>-6483006.8526153956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-2777572.6563251284</v>
      </c>
      <c r="R630" s="25">
        <f t="array" aca="1" ref="R630" ca="1">INDEX('Lorri 401b'!L:L,MATCH('Retirement Calculator'!A630,'Lorri 401b'!N:N,0),0)</f>
        <v>-3762622.8703090823</v>
      </c>
      <c r="S630" s="25">
        <f t="shared" ca="1" si="527"/>
        <v>-6540195.5266342107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-2797576.4872468445</v>
      </c>
      <c r="R631" s="25">
        <f t="array" aca="1" ref="R631" ca="1">INDEX('Lorri 401b'!L:L,MATCH('Retirement Calculator'!A631,'Lorri 401b'!N:N,0),0)</f>
        <v>-3800045.9995479262</v>
      </c>
      <c r="S631" s="25">
        <f t="shared" ca="1" si="527"/>
        <v>-6597622.4867947707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-2817663.6674640677</v>
      </c>
      <c r="R632" s="25">
        <f t="array" aca="1" ref="R632" ca="1">INDEX('Lorri 401b'!L:L,MATCH('Retirement Calculator'!A632,'Lorri 401b'!N:N,0),0)</f>
        <v>-3837625.0584919322</v>
      </c>
      <c r="S632" s="25">
        <f t="shared" ca="1" si="527"/>
        <v>-6655288.7259560004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-2837834.5442655291</v>
      </c>
      <c r="R633" s="25">
        <f t="array" aca="1" ref="R633" ca="1">INDEX('Lorri 401b'!L:L,MATCH('Retirement Calculator'!A633,'Lorri 401b'!N:N,0),0)</f>
        <v>-3875360.6968482048</v>
      </c>
      <c r="S633" s="25">
        <f t="shared" ca="1" si="527"/>
        <v>-6713195.2411137335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-2858089.4663869967</v>
      </c>
      <c r="R634" s="25">
        <f t="array" aca="1" ref="R634" ca="1">INDEX('Lorri 401b'!L:L,MATCH('Retirement Calculator'!A634,'Lorri 401b'!N:N,0),0)</f>
        <v>-3913253.5670309621</v>
      </c>
      <c r="S634" s="25">
        <f t="shared" ca="1" si="527"/>
        <v>-6771343.0334179588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-2878428.784017304</v>
      </c>
      <c r="R635" s="25">
        <f t="array" aca="1" ref="R635" ca="1">INDEX('Lorri 401b'!L:L,MATCH('Retirement Calculator'!A635,'Lorri 401b'!N:N,0),0)</f>
        <v>-3951304.3241728139</v>
      </c>
      <c r="S635" s="25">
        <f t="shared" ca="1" si="527"/>
        <v>-6829733.1081901174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-2898852.848804404</v>
      </c>
      <c r="R636" s="25">
        <f t="array" aca="1" ref="R636" ca="1">INDEX('Lorri 401b'!L:L,MATCH('Retirement Calculator'!A636,'Lorri 401b'!N:N,0),0)</f>
        <v>-3989513.6261360901</v>
      </c>
      <c r="S636" s="25">
        <f t="shared" ca="1" si="527"/>
        <v>-6888366.4749404937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-2919362.0138614504</v>
      </c>
      <c r="R637" s="25">
        <f t="array" aca="1" ref="R637" ca="1">INDEX('Lorri 401b'!L:L,MATCH('Retirement Calculator'!A637,'Lorri 401b'!N:N,0),0)</f>
        <v>-4027882.1335242135</v>
      </c>
      <c r="S637" s="25">
        <f t="shared" ca="1" si="527"/>
        <v>-6947244.1473856643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-2939956.6337729013</v>
      </c>
      <c r="R638" s="25">
        <f t="array" aca="1" ref="R638" ca="1">INDEX('Lorri 401b'!L:L,MATCH('Retirement Calculator'!A638,'Lorri 401b'!N:N,0),0)</f>
        <v>-4066410.5096931206</v>
      </c>
      <c r="S638" s="25">
        <f t="shared" ca="1" si="527"/>
        <v>-7006367.1434660219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-2960637.0646006498</v>
      </c>
      <c r="R639" s="25">
        <f t="array" aca="1" ref="R639" ca="1">INDEX('Lorri 401b'!L:L,MATCH('Retirement Calculator'!A639,'Lorri 401b'!N:N,0),0)</f>
        <v>-4105099.4207627317</v>
      </c>
      <c r="S639" s="25">
        <f t="shared" ca="1" si="527"/>
        <v>-7065736.485363381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-2981403.6638901806</v>
      </c>
      <c r="R640" s="25">
        <f t="array" aca="1" ref="R640" ca="1">INDEX('Lorri 401b'!L:L,MATCH('Retirement Calculator'!A640,'Lorri 401b'!N:N,0),0)</f>
        <v>-4143949.5356284659</v>
      </c>
      <c r="S640" s="25">
        <f t="shared" ca="1" si="527"/>
        <v>-7125353.199518647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-3002256.7906767512</v>
      </c>
      <c r="R641" s="25">
        <f t="array" aca="1" ref="R641" ca="1">INDEX('Lorri 401b'!L:L,MATCH('Retirement Calculator'!A641,'Lorri 401b'!N:N,0),0)</f>
        <v>-4182961.5259728073</v>
      </c>
      <c r="S641" s="25">
        <f t="shared" ca="1" si="527"/>
        <v>-7185218.316649558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-3023196.8054915988</v>
      </c>
      <c r="R642" s="25">
        <f t="array" aca="1" ref="R642" ca="1">INDEX('Lorri 401b'!L:L,MATCH('Retirement Calculator'!A642,'Lorri 401b'!N:N,0),0)</f>
        <v>-4222136.0662769172</v>
      </c>
      <c r="S642" s="25">
        <f t="shared" ca="1" si="527"/>
        <v>-7245332.8717685156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-3044224.0703681749</v>
      </c>
      <c r="R643" s="25">
        <f t="array" aca="1" ref="R643" ca="1">INDEX('Lorri 401b'!L:L,MATCH('Retirement Calculator'!A643,'Lorri 401b'!N:N,0),0)</f>
        <v>-4261473.8338322937</v>
      </c>
      <c r="S643" s="25">
        <f t="shared" ca="1" si="527"/>
        <v>-7305697.9042004682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-3065338.9488484035</v>
      </c>
      <c r="R644" s="25">
        <f t="array" aca="1" ref="R644" ca="1">INDEX('Lorri 401b'!L:L,MATCH('Retirement Calculator'!A644,'Lorri 401b'!N:N,0),0)</f>
        <v>-4300975.5087524839</v>
      </c>
      <c r="S644" s="25">
        <f t="shared" ca="1" si="527"/>
        <v>-7366314.4576008879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-3086541.8059889665</v>
      </c>
      <c r="R645" s="25">
        <f t="array" aca="1" ref="R645" ca="1">INDEX('Lorri 401b'!L:L,MATCH('Retirement Calculator'!A645,'Lorri 401b'!N:N,0),0)</f>
        <v>-4340641.773984842</v>
      </c>
      <c r="S645" s="25">
        <f t="shared" ca="1" si="527"/>
        <v>-7427183.5799738085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-3107833.0083676153</v>
      </c>
      <c r="R646" s="25">
        <f t="array" aca="1" ref="R646" ca="1">INDEX('Lorri 401b'!L:L,MATCH('Retirement Calculator'!A646,'Lorri 401b'!N:N,0),0)</f>
        <v>-4380473.3153223349</v>
      </c>
      <c r="S646" s="25">
        <f t="shared" ca="1" si="527"/>
        <v>-7488306.3236899506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-3129212.9240895081</v>
      </c>
      <c r="R647" s="25">
        <f t="array" aca="1" ref="R647" ca="1">INDEX('Lorri 401b'!L:L,MATCH('Retirement Calculator'!A647,'Lorri 401b'!N:N,0),0)</f>
        <v>-4420470.8214154001</v>
      </c>
      <c r="S647" s="25">
        <f t="shared" ca="1" si="527"/>
        <v>-7549683.7455049083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-3150681.9227935756</v>
      </c>
      <c r="R648" s="25">
        <f t="array" aca="1" ref="R648" ca="1">INDEX('Lorri 401b'!L:L,MATCH('Retirement Calculator'!A648,'Lorri 401b'!N:N,0),0)</f>
        <v>-4460634.9837838532</v>
      </c>
      <c r="S648" s="25">
        <f t="shared" ca="1" si="527"/>
        <v>-7611316.9065774288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-3172240.3756589103</v>
      </c>
      <c r="R649" s="25">
        <f t="array" aca="1" ref="R649" ca="1">INDEX('Lorri 401b'!L:L,MATCH('Retirement Calculator'!A649,'Lorri 401b'!N:N,0),0)</f>
        <v>-4500966.496828842</v>
      </c>
      <c r="S649" s="25">
        <f t="shared" ca="1" si="527"/>
        <v>-7673206.8724877518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-3193888.6554111838</v>
      </c>
      <c r="R650" s="25">
        <f t="array" aca="1" ref="R650" ca="1">INDEX('Lorri 401b'!L:L,MATCH('Retirement Calculator'!A650,'Lorri 401b'!N:N,0),0)</f>
        <v>-4541466.0578448512</v>
      </c>
      <c r="S650" s="25">
        <f t="shared" ca="1" si="527"/>
        <v>-7735354.713256035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-3215627.1363290916</v>
      </c>
      <c r="R651" s="25">
        <f t="array" aca="1" ref="R651" ca="1">INDEX('Lorri 401b'!L:L,MATCH('Retirement Calculator'!A651,'Lorri 401b'!N:N,0),0)</f>
        <v>-4582134.3670317605</v>
      </c>
      <c r="S651" s="25">
        <f t="shared" ca="1" si="527"/>
        <v>-7797761.5033608526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-3237456.1942508244</v>
      </c>
      <c r="R652" s="25">
        <f t="array" aca="1" ref="R652" ca="1">INDEX('Lorri 401b'!L:L,MATCH('Retirement Calculator'!A652,'Lorri 401b'!N:N,0),0)</f>
        <v>-4622972.127506949</v>
      </c>
      <c r="S652" s="25">
        <f t="shared" ca="1" si="527"/>
        <v>-7860428.3217577729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-3259376.2065805644</v>
      </c>
      <c r="R653" s="25">
        <f t="array" aca="1" ref="R653" ca="1">INDEX('Lorri 401b'!L:L,MATCH('Retirement Calculator'!A653,'Lorri 401b'!N:N,0),0)</f>
        <v>-4663980.0453174505</v>
      </c>
      <c r="S653" s="25">
        <f t="shared" ca="1" si="527"/>
        <v>-7923356.2518980149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-3281387.5522950115</v>
      </c>
      <c r="R654" s="25">
        <f t="array" aca="1" ref="R654" ca="1">INDEX('Lorri 401b'!L:L,MATCH('Retirement Calculator'!A654,'Lorri 401b'!N:N,0),0)</f>
        <v>-4705158.8294521626</v>
      </c>
      <c r="S654" s="25">
        <f t="shared" ca="1" si="527"/>
        <v>-7986546.3817471741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-3303490.6119499356</v>
      </c>
      <c r="R655" s="25">
        <f t="array" aca="1" ref="R655" ca="1">INDEX('Lorri 401b'!L:L,MATCH('Retirement Calculator'!A655,'Lorri 401b'!N:N,0),0)</f>
        <v>-4746509.1918541025</v>
      </c>
      <c r="S655" s="25">
        <f t="shared" ca="1" si="527"/>
        <v>-8049999.8038040381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-3325685.7676867549</v>
      </c>
      <c r="R656" s="25">
        <f t="array" aca="1" ref="R656" ca="1">INDEX('Lorri 401b'!L:L,MATCH('Retirement Calculator'!A656,'Lorri 401b'!N:N,0),0)</f>
        <v>-4788031.8474327167</v>
      </c>
      <c r="S656" s="25">
        <f t="shared" ca="1" si="527"/>
        <v>-8113717.6151194721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-3347973.4032391445</v>
      </c>
      <c r="R657" s="25">
        <f t="array" aca="1" ref="R657" ca="1">INDEX('Lorri 401b'!L:L,MATCH('Retirement Calculator'!A657,'Lorri 401b'!N:N,0),0)</f>
        <v>-4829727.5140762422</v>
      </c>
      <c r="S657" s="25">
        <f t="shared" ca="1" si="527"/>
        <v>-8177700.9173153862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-3370353.903939669</v>
      </c>
      <c r="R658" s="25">
        <f t="array" aca="1" ref="R658" ca="1">INDEX('Lorri 401b'!L:L,MATCH('Retirement Calculator'!A658,'Lorri 401b'!N:N,0),0)</f>
        <v>-4871596.9126641154</v>
      </c>
      <c r="S658" s="25">
        <f t="shared" ca="1" si="527"/>
        <v>-8241950.8166037844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-3392827.6567264455</v>
      </c>
      <c r="R659" s="25">
        <f t="array" aca="1" ref="R659" ca="1">INDEX('Lorri 401b'!L:L,MATCH('Retirement Calculator'!A659,'Lorri 401b'!N:N,0),0)</f>
        <v>-4913640.7670794381</v>
      </c>
      <c r="S659" s="25">
        <f t="shared" ca="1" si="527"/>
        <v>-8306468.4238058832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-3415395.0501498338</v>
      </c>
      <c r="R660" s="25">
        <f t="array" aca="1" ref="R660" ca="1">INDEX('Lorri 401b'!L:L,MATCH('Retirement Calculator'!A660,'Lorri 401b'!N:N,0),0)</f>
        <v>-4955859.8042214913</v>
      </c>
      <c r="S660" s="25">
        <f t="shared" ca="1" si="527"/>
        <v>-8371254.8543713251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-3438056.474379153</v>
      </c>
      <c r="R661" s="25">
        <f t="array" aca="1" ref="R661" ca="1">INDEX('Lorri 401b'!L:L,MATCH('Retirement Calculator'!A661,'Lorri 401b'!N:N,0),0)</f>
        <v>-4998254.754018303</v>
      </c>
      <c r="S661" s="25">
        <f t="shared" ca="1" si="527"/>
        <v>-8436311.2283974551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-3460812.3212094274</v>
      </c>
      <c r="R662" s="25">
        <f t="array" aca="1" ref="R662" ca="1">INDEX('Lorri 401b'!L:L,MATCH('Retirement Calculator'!A662,'Lorri 401b'!N:N,0),0)</f>
        <v>-5040826.349439268</v>
      </c>
      <c r="S662" s="25">
        <f t="shared" ca="1" si="527"/>
        <v>-8501638.6706486959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-3483662.9840681613</v>
      </c>
      <c r="R663" s="25">
        <f t="array" aca="1" ref="R663" ca="1">INDEX('Lorri 401b'!L:L,MATCH('Retirement Calculator'!A663,'Lorri 401b'!N:N,0),0)</f>
        <v>-5083575.3265078207</v>
      </c>
      <c r="S663" s="25">
        <f t="shared" ca="1" si="527"/>
        <v>-8567238.3105759826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-3506608.8580221399</v>
      </c>
      <c r="R664" s="25">
        <f t="array" aca="1" ref="R664" ca="1">INDEX('Lorri 401b'!L:L,MATCH('Retirement Calculator'!A664,'Lorri 401b'!N:N,0),0)</f>
        <v>-5126502.424314159</v>
      </c>
      <c r="S664" s="25">
        <f t="shared" ca="1" si="527"/>
        <v>-8633111.2823362984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-3529650.3397842599</v>
      </c>
      <c r="R665" s="25">
        <f t="array" aca="1" ref="R665" ca="1">INDEX('Lorri 401b'!L:L,MATCH('Retirement Calculator'!A665,'Lorri 401b'!N:N,0),0)</f>
        <v>-5169608.3850280242</v>
      </c>
      <c r="S665" s="25">
        <f t="shared" ca="1" si="527"/>
        <v>-8699258.7248122841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-3552787.8277203888</v>
      </c>
      <c r="R666" s="25">
        <f t="array" aca="1" ref="R666" ca="1">INDEX('Lorri 401b'!L:L,MATCH('Retirement Calculator'!A666,'Lorri 401b'!N:N,0),0)</f>
        <v>-5212893.9539115299</v>
      </c>
      <c r="S666" s="25">
        <f t="shared" ca="1" si="527"/>
        <v>-8765681.7816319186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-3576021.7218562518</v>
      </c>
      <c r="R667" s="25">
        <f t="array" aca="1" ref="R667" ca="1">INDEX('Lorri 401b'!L:L,MATCH('Retirement Calculator'!A667,'Lorri 401b'!N:N,0),0)</f>
        <v>-5256359.8793320507</v>
      </c>
      <c r="S667" s="25">
        <f t="shared" ca="1" si="527"/>
        <v>-8832381.601188302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-3599352.4238843475</v>
      </c>
      <c r="R668" s="25">
        <f t="array" aca="1" ref="R668" ca="1">INDEX('Lorri 401b'!L:L,MATCH('Retirement Calculator'!A668,'Lorri 401b'!N:N,0),0)</f>
        <v>-5300006.912775157</v>
      </c>
      <c r="S668" s="25">
        <f t="shared" ca="1" si="527"/>
        <v>-8899359.3366595041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-3622780.3371708938</v>
      </c>
      <c r="R669" s="25">
        <f t="array" aca="1" ref="R669" ca="1">INDEX('Lorri 401b'!L:L,MATCH('Retirement Calculator'!A669,'Lorri 401b'!N:N,0),0)</f>
        <v>-5343835.8088576095</v>
      </c>
      <c r="S669" s="25">
        <f t="shared" ca="1" si="527"/>
        <v>-8966616.1460285038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-3646305.8667628006</v>
      </c>
      <c r="R670" s="25">
        <f t="array" aca="1" ref="R670" ca="1">INDEX('Lorri 401b'!L:L,MATCH('Retirement Calculator'!A670,'Lorri 401b'!N:N,0),0)</f>
        <v>-5387847.3253404051</v>
      </c>
      <c r="S670" s="25">
        <f t="shared" ca="1" si="527"/>
        <v>-9034153.1921032052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-3669929.4193946738</v>
      </c>
      <c r="R671" s="25">
        <f t="array" aca="1" ref="R671" ca="1">INDEX('Lorri 401b'!L:L,MATCH('Retirement Calculator'!A671,'Lorri 401b'!N:N,0),0)</f>
        <v>-5432042.2231418788</v>
      </c>
      <c r="S671" s="25">
        <f t="shared" ca="1" si="527"/>
        <v>-9101971.6425365526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-3693651.4034958463</v>
      </c>
      <c r="R672" s="25">
        <f t="array" aca="1" ref="R672" ca="1">INDEX('Lorri 401b'!L:L,MATCH('Retirement Calculator'!A672,'Lorri 401b'!N:N,0),0)</f>
        <v>-5476421.2663508588</v>
      </c>
      <c r="S672" s="25">
        <f t="shared" ca="1" si="527"/>
        <v>-9170072.6698467061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-3717472.2291974402</v>
      </c>
      <c r="R673" s="25">
        <f t="array" aca="1" ref="R673" ca="1">INDEX('Lorri 401b'!L:L,MATCH('Retirement Calculator'!A673,'Lorri 401b'!N:N,0),0)</f>
        <v>-5520985.2222398762</v>
      </c>
      <c r="S673" s="25">
        <f t="shared" ca="1" si="527"/>
        <v>-9238457.4514373168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-3741392.3083394575</v>
      </c>
      <c r="R674" s="25">
        <f t="array" aca="1" ref="R674" ca="1">INDEX('Lorri 401b'!L:L,MATCH('Retirement Calculator'!A674,'Lorri 401b'!N:N,0),0)</f>
        <v>-5565734.8612784315</v>
      </c>
      <c r="S674" s="25">
        <f t="shared" ca="1" si="527"/>
        <v>-9307127.1696178894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-3765412.0544778998</v>
      </c>
      <c r="R675" s="25">
        <f t="array" aca="1" ref="R675" ca="1">INDEX('Lorri 401b'!L:L,MATCH('Retirement Calculator'!A675,'Lorri 401b'!N:N,0),0)</f>
        <v>-5610670.957146314</v>
      </c>
      <c r="S675" s="25">
        <f t="shared" ca="1" si="527"/>
        <v>-9376083.0116242133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-3789531.882891919</v>
      </c>
      <c r="R676" s="25">
        <f t="array" aca="1" ref="R676" ca="1">INDEX('Lorri 401b'!L:L,MATCH('Retirement Calculator'!A676,'Lorri 401b'!N:N,0),0)</f>
        <v>-5655794.2867469797</v>
      </c>
      <c r="S676" s="25">
        <f t="shared" ca="1" si="527"/>
        <v>-9445326.1696388982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-3813752.2105909968</v>
      </c>
      <c r="R677" s="25">
        <f t="array" aca="1" ref="R677" ca="1">INDEX('Lorri 401b'!L:L,MATCH('Retirement Calculator'!A677,'Lorri 401b'!N:N,0),0)</f>
        <v>-5701105.6302209813</v>
      </c>
      <c r="S677" s="25">
        <f t="shared" ca="1" si="527"/>
        <v>-9514857.840811979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-3838073.456322154</v>
      </c>
      <c r="R678" s="25">
        <f t="array" aca="1" ref="R678" ca="1">INDEX('Lorri 401b'!L:L,MATCH('Retirement Calculator'!A678,'Lorri 401b'!N:N,0),0)</f>
        <v>-5746605.7709594583</v>
      </c>
      <c r="S678" s="25">
        <f t="shared" ca="1" si="527"/>
        <v>-9584679.2272816114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-3862496.0405771909</v>
      </c>
      <c r="R679" s="25">
        <f t="array" aca="1" ref="R679" ca="1">INDEX('Lorri 401b'!L:L,MATCH('Retirement Calculator'!A679,'Lorri 401b'!N:N,0),0)</f>
        <v>-5792295.4956176784</v>
      </c>
      <c r="S679" s="25">
        <f t="shared" ca="1" si="527"/>
        <v>-9654791.5361948684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-3887020.3855999573</v>
      </c>
      <c r="R680" s="25">
        <f t="array" aca="1" ref="R680" ca="1">INDEX('Lorri 401b'!L:L,MATCH('Retirement Calculator'!A680,'Lorri 401b'!N:N,0),0)</f>
        <v>-5838175.5941286413</v>
      </c>
      <c r="S680" s="25">
        <f t="shared" ca="1" si="527"/>
        <v>-9725195.9797285981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-3911646.9153936519</v>
      </c>
      <c r="R681" s="25">
        <f t="array" aca="1" ref="R681" ca="1">INDEX('Lorri 401b'!L:L,MATCH('Retirement Calculator'!A681,'Lorri 401b'!N:N,0),0)</f>
        <v>-5884246.859716733</v>
      </c>
      <c r="S681" s="25">
        <f t="shared" ca="1" si="527"/>
        <v>-9795893.7751103844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-3936376.0557281533</v>
      </c>
      <c r="R682" s="25">
        <f t="array" aca="1" ref="R682" ca="1">INDEX('Lorri 401b'!L:L,MATCH('Retirement Calculator'!A682,'Lorri 401b'!N:N,0),0)</f>
        <v>-5930510.0889114421</v>
      </c>
      <c r="S682" s="25">
        <f t="shared" ca="1" si="527"/>
        <v>-9866886.1446395963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-3961208.234147382</v>
      </c>
      <c r="R683" s="25">
        <f t="array" aca="1" ref="R683" ca="1">INDEX('Lorri 401b'!L:L,MATCH('Retirement Calculator'!A683,'Lorri 401b'!N:N,0),0)</f>
        <v>-5976966.0815611286</v>
      </c>
      <c r="S683" s="25">
        <f t="shared" ca="1" si="527"/>
        <v>-9938174.3157085106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-3986143.8799766907</v>
      </c>
      <c r="R684" s="25">
        <f t="array" aca="1" ref="R684" ca="1">INDEX('Lorri 401b'!L:L,MATCH('Retirement Calculator'!A684,'Lorri 401b'!N:N,0),0)</f>
        <v>-6023615.6408468559</v>
      </c>
      <c r="S684" s="25">
        <f t="shared" ca="1" si="527"/>
        <v>-10009759.520823546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-4011183.4243302881</v>
      </c>
      <c r="R685" s="25">
        <f t="array" aca="1" ref="R685" ca="1">INDEX('Lorri 401b'!L:L,MATCH('Retirement Calculator'!A685,'Lorri 401b'!N:N,0),0)</f>
        <v>-6070459.5732962741</v>
      </c>
      <c r="S685" s="25">
        <f t="shared" ca="1" si="527"/>
        <v>-10081642.997626562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-4036327.3001186922</v>
      </c>
      <c r="R686" s="25">
        <f t="array" aca="1" ref="R686" ca="1">INDEX('Lorri 401b'!L:L,MATCH('Retirement Calculator'!A686,'Lorri 401b'!N:N,0),0)</f>
        <v>-6117498.6887975642</v>
      </c>
      <c r="S686" s="25">
        <f t="shared" ca="1" si="527"/>
        <v>-10153825.988916256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-4061575.9420562149</v>
      </c>
      <c r="R687" s="25">
        <f t="array" aca="1" ref="R687" ca="1">INDEX('Lorri 401b'!L:L,MATCH('Retirement Calculator'!A687,'Lorri 401b'!N:N,0),0)</f>
        <v>-6164733.8006134434</v>
      </c>
      <c r="S687" s="25">
        <f t="shared" ca="1" si="527"/>
        <v>-10226309.742669659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-4086929.7866684771</v>
      </c>
      <c r="R688" s="25">
        <f t="array" aca="1" ref="R688" ca="1">INDEX('Lorri 401b'!L:L,MATCH('Retirement Calculator'!A688,'Lorri 401b'!N:N,0),0)</f>
        <v>-6212165.7253952222</v>
      </c>
      <c r="S688" s="25">
        <f t="shared" ca="1" si="527"/>
        <v>-10299095.512063699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-4112389.272299957</v>
      </c>
      <c r="R689" s="25">
        <f t="array" aca="1" ref="R689" ca="1">INDEX('Lorri 401b'!L:L,MATCH('Retirement Calculator'!A689,'Lorri 401b'!N:N,0),0)</f>
        <v>-6259795.2831969252</v>
      </c>
      <c r="S689" s="25">
        <f t="shared" ca="1" si="527"/>
        <v>-10372184.555496883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-4137954.839121568</v>
      </c>
      <c r="R690" s="25">
        <f t="array" aca="1" ref="R690" ca="1">INDEX('Lorri 401b'!L:L,MATCH('Retirement Calculator'!A690,'Lorri 401b'!N:N,0),0)</f>
        <v>-6307623.297489468</v>
      </c>
      <c r="S690" s="25">
        <f t="shared" ca="1" si="527"/>
        <v>-10445578.136611037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-4163626.9291382693</v>
      </c>
      <c r="R691" s="25">
        <f t="array" aca="1" ref="R691" ca="1">INDEX('Lorri 401b'!L:L,MATCH('Retirement Calculator'!A691,'Lorri 401b'!N:N,0),0)</f>
        <v>-6355650.5951748965</v>
      </c>
      <c r="S691" s="25">
        <f t="shared" ca="1" si="527"/>
        <v>-10519277.524313167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-4189405.9861967065</v>
      </c>
      <c r="R692" s="25">
        <f t="array" aca="1" ref="R692" ca="1">INDEX('Lorri 401b'!L:L,MATCH('Retirement Calculator'!A692,'Lorri 401b'!N:N,0),0)</f>
        <v>-6403878.0066006808</v>
      </c>
      <c r="S692" s="25">
        <f t="shared" ca="1" si="527"/>
        <v>-10593283.992797388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-4215292.4559928868</v>
      </c>
      <c r="R693" s="25">
        <f t="array" aca="1" ref="R693" ca="1">INDEX('Lorri 401b'!L:L,MATCH('Retirement Calculator'!A693,'Lorri 401b'!N:N,0),0)</f>
        <v>-6452306.365574073</v>
      </c>
      <c r="S693" s="25">
        <f t="shared" ca="1" si="527"/>
        <v>-10667598.82156696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-4241286.7860798854</v>
      </c>
      <c r="R694" s="25">
        <f t="array" aca="1" ref="R694" ca="1">INDEX('Lorri 401b'!L:L,MATCH('Retirement Calculator'!A694,'Lorri 401b'!N:N,0),0)</f>
        <v>-6500936.5093765212</v>
      </c>
      <c r="S694" s="25">
        <f t="shared" ca="1" si="527"/>
        <v>-10742223.295456406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-4267389.4258755799</v>
      </c>
      <c r="R695" s="25">
        <f t="array" aca="1" ref="R695" ca="1">INDEX('Lorri 401b'!L:L,MATCH('Retirement Calculator'!A695,'Lorri 401b'!N:N,0),0)</f>
        <v>-6549769.278778146</v>
      </c>
      <c r="S695" s="25">
        <f t="shared" ca="1" si="527"/>
        <v>-10817158.704653725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-4293600.8266704232</v>
      </c>
      <c r="R696" s="25">
        <f t="array" aca="1" ref="R696" ca="1">INDEX('Lorri 401b'!L:L,MATCH('Retirement Calculator'!A696,'Lorri 401b'!N:N,0),0)</f>
        <v>-6598805.5180522772</v>
      </c>
      <c r="S696" s="25">
        <f t="shared" ca="1" si="527"/>
        <v>-10892406.344722699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-4319921.4416352445</v>
      </c>
      <c r="R697" s="25">
        <f t="array" aca="1" ref="R697" ca="1">INDEX('Lorri 401b'!L:L,MATCH('Retirement Calculator'!A697,'Lorri 401b'!N:N,0),0)</f>
        <v>-6648046.0749900509</v>
      </c>
      <c r="S697" s="25">
        <f t="shared" ca="1" si="527"/>
        <v>-10967967.516625296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-4346351.7258290863</v>
      </c>
      <c r="R698" s="25">
        <f t="array" aca="1" ref="R698" ca="1">INDEX('Lorri 401b'!L:L,MATCH('Retirement Calculator'!A698,'Lorri 401b'!N:N,0),0)</f>
        <v>-6697491.8009150652</v>
      </c>
      <c r="S698" s="25">
        <f t="shared" ca="1" si="527"/>
        <v>-11043843.526744151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-4372892.1362070683</v>
      </c>
      <c r="R699" s="25">
        <f t="array" aca="1" ref="R699" ca="1">INDEX('Lorri 401b'!L:L,MATCH('Retirement Calculator'!A699,'Lorri 401b'!N:N,0),0)</f>
        <v>-6747143.5506981006</v>
      </c>
      <c r="S699" s="25">
        <f t="shared" ca="1" si="527"/>
        <v>-11120035.686905168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-4399543.1316282926</v>
      </c>
      <c r="R700" s="25">
        <f t="array" aca="1" ref="R700" ca="1">INDEX('Lorri 401b'!L:L,MATCH('Retirement Calculator'!A700,'Lorri 401b'!N:N,0),0)</f>
        <v>-6797002.1827718988</v>
      </c>
      <c r="S700" s="25">
        <f t="shared" ca="1" si="527"/>
        <v>-11196545.314400192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-4426305.1728637721</v>
      </c>
      <c r="R701" s="25">
        <f t="array" aca="1" ref="R701" ca="1">INDEX('Lorri 401b'!L:L,MATCH('Retirement Calculator'!A701,'Lorri 401b'!N:N,0),0)</f>
        <v>-6847068.5591460038</v>
      </c>
      <c r="S701" s="25">
        <f t="shared" ca="1" si="527"/>
        <v>-11273373.732009776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-4453178.7226043995</v>
      </c>
      <c r="R702" s="25">
        <f t="array" aca="1" ref="R702" ca="1">INDEX('Lorri 401b'!L:L,MATCH('Retirement Calculator'!A702,'Lorri 401b'!N:N,0),0)</f>
        <v>-6897343.5454216683</v>
      </c>
      <c r="S702" s="25">
        <f t="shared" ca="1" si="527"/>
        <v>-11350522.268026069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-4480164.2454689462</v>
      </c>
      <c r="R703" s="25">
        <f t="array" aca="1" ref="R703" ca="1">INDEX('Lorri 401b'!L:L,MATCH('Retirement Calculator'!A703,'Lorri 401b'!N:N,0),0)</f>
        <v>-6947828.0108068148</v>
      </c>
      <c r="S703" s="25">
        <f t="shared" ca="1" si="527"/>
        <v>-11427992.256275762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-4507262.2080120947</v>
      </c>
      <c r="R704" s="25">
        <f t="array" aca="1" ref="R704" ca="1">INDEX('Lorri 401b'!L:L,MATCH('Retirement Calculator'!A704,'Lorri 401b'!N:N,0),0)</f>
        <v>-6998522.8281310657</v>
      </c>
      <c r="S704" s="25">
        <f t="shared" ca="1" si="527"/>
        <v>-11505785.036143161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-4534473.0787325064</v>
      </c>
      <c r="R705" s="25">
        <f t="array" aca="1" ref="R705" ca="1">INDEX('Lorri 401b'!L:L,MATCH('Retirement Calculator'!A705,'Lorri 401b'!N:N,0),0)</f>
        <v>-7049428.8738608342</v>
      </c>
      <c r="S705" s="25">
        <f t="shared" ca="1" si="527"/>
        <v>-11583901.952593341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-4561797.3280809196</v>
      </c>
      <c r="R706" s="25">
        <f t="array" aca="1" ref="R706" ca="1">INDEX('Lorri 401b'!L:L,MATCH('Retirement Calculator'!A706,'Lorri 401b'!N:N,0),0)</f>
        <v>-7100547.0281144772</v>
      </c>
      <c r="S706" s="25">
        <f t="shared" ca="1" si="527"/>
        <v>-11662344.356195398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-4589235.4284682851</v>
      </c>
      <c r="R707" s="25">
        <f t="array" aca="1" ref="R707" ca="1">INDEX('Lorri 401b'!L:L,MATCH('Retirement Calculator'!A707,'Lorri 401b'!N:N,0),0)</f>
        <v>-7151878.1746775098</v>
      </c>
      <c r="S707" s="25">
        <f t="shared" ca="1" si="527"/>
        <v>-11741113.603145795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-4616787.8542739311</v>
      </c>
      <c r="R708" s="25">
        <f t="array" aca="1" ref="R708" ca="1">INDEX('Lorri 401b'!L:L,MATCH('Retirement Calculator'!A708,'Lorri 401b'!N:N,0),0)</f>
        <v>-7203423.2010178883</v>
      </c>
      <c r="S708" s="25">
        <f t="shared" ca="1" si="527"/>
        <v>-11820211.05529182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-4644455.0818537669</v>
      </c>
      <c r="R709" s="25">
        <f t="array" aca="1" ref="R709" ca="1">INDEX('Lorri 401b'!L:L,MATCH('Retirement Calculator'!A709,'Lorri 401b'!N:N,0),0)</f>
        <v>-7255182.9983013524</v>
      </c>
      <c r="S709" s="25">
        <f t="shared" ca="1" si="527"/>
        <v>-11899638.080155119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-4672237.5895485189</v>
      </c>
      <c r="R710" s="25">
        <f t="array" aca="1" ref="R710" ca="1">INDEX('Lorri 401b'!L:L,MATCH('Retirement Calculator'!A710,'Lorri 401b'!N:N,0),0)</f>
        <v>-7307158.4614068307</v>
      </c>
      <c r="S710" s="25">
        <f t="shared" ca="1" si="527"/>
        <v>-11979396.05095535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-4700135.8576919986</v>
      </c>
      <c r="R711" s="25">
        <f t="array" aca="1" ref="R711" ca="1">INDEX('Lorri 401b'!L:L,MATCH('Retirement Calculator'!A711,'Lorri 401b'!N:N,0),0)</f>
        <v>-7359350.4889419153</v>
      </c>
      <c r="S711" s="25">
        <f t="shared" ca="1" si="527"/>
        <v>-12059486.346633915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-4728150.3686194103</v>
      </c>
      <c r="R712" s="25">
        <f t="array" aca="1" ref="R712" ca="1">INDEX('Lorri 401b'!L:L,MATCH('Retirement Calculator'!A712,'Lorri 401b'!N:N,0),0)</f>
        <v>-7411759.9832583955</v>
      </c>
      <c r="S712" s="25">
        <f t="shared" ca="1" si="527"/>
        <v>-12139910.351877805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-4756281.6066756863</v>
      </c>
      <c r="R713" s="25">
        <f t="array" aca="1" ref="R713" ca="1">INDEX('Lorri 401b'!L:L,MATCH('Retirement Calculator'!A713,'Lorri 401b'!N:N,0),0)</f>
        <v>-7464387.8504678616</v>
      </c>
      <c r="S713" s="25">
        <f t="shared" ca="1" si="527"/>
        <v>-12220669.457143549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-4784530.0582238631</v>
      </c>
      <c r="R714" s="25">
        <f t="array" aca="1" ref="R714" ca="1">INDEX('Lorri 401b'!L:L,MATCH('Retirement Calculator'!A714,'Lorri 401b'!N:N,0),0)</f>
        <v>-7517235.0004573669</v>
      </c>
      <c r="S714" s="25">
        <f t="shared" ca="1" si="527"/>
        <v>-12301765.058681231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-4812896.2116534906</v>
      </c>
      <c r="R715" s="25">
        <f t="array" aca="1" ref="R715" ca="1">INDEX('Lorri 401b'!L:L,MATCH('Retirement Calculator'!A715,'Lorri 401b'!N:N,0),0)</f>
        <v>-7570302.3469051616</v>
      </c>
      <c r="S715" s="25">
        <f t="shared" ca="1" si="527"/>
        <v>-12383198.558558652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-4841380.5573890749</v>
      </c>
      <c r="R716" s="25">
        <f t="array" aca="1" ref="R716" ca="1">INDEX('Lorri 401b'!L:L,MATCH('Retirement Calculator'!A716,'Lorri 401b'!N:N,0),0)</f>
        <v>-7623590.8072964894</v>
      </c>
      <c r="S716" s="25">
        <f t="shared" ca="1" si="527"/>
        <v>-12464971.364685565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-4869983.5878985571</v>
      </c>
      <c r="R717" s="25">
        <f t="array" aca="1" ref="R717" ca="1">INDEX('Lorri 401b'!L:L,MATCH('Retirement Calculator'!A717,'Lorri 401b'!N:N,0),0)</f>
        <v>-7677101.3029394476</v>
      </c>
      <c r="S717" s="25">
        <f t="shared" ca="1" si="527"/>
        <v>-12547084.890838005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-4898705.7977018291</v>
      </c>
      <c r="R718" s="25">
        <f t="array" aca="1" ref="R718" ca="1">INDEX('Lorri 401b'!L:L,MATCH('Retirement Calculator'!A718,'Lorri 401b'!N:N,0),0)</f>
        <v>-7730834.7589809177</v>
      </c>
      <c r="S718" s="25">
        <f t="shared" ca="1" si="527"/>
        <v>-12629540.556682747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-4927547.6833792813</v>
      </c>
      <c r="R719" s="25">
        <f t="array" aca="1" ref="R719" ca="1">INDEX('Lorri 401b'!L:L,MATCH('Retirement Calculator'!A719,'Lorri 401b'!N:N,0),0)</f>
        <v>-7784792.1044225609</v>
      </c>
      <c r="S719" s="25">
        <f t="shared" ca="1" si="527"/>
        <v>-12712339.787801843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-4956509.7435803898</v>
      </c>
      <c r="R720" s="25">
        <f t="array" aca="1" ref="R720" ca="1">INDEX('Lorri 401b'!L:L,MATCH('Retirement Calculator'!A720,'Lorri 401b'!N:N,0),0)</f>
        <v>-7838974.2721368773</v>
      </c>
      <c r="S720" s="25">
        <f t="shared" ca="1" si="527"/>
        <v>-12795484.015717268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-4985592.4790323358</v>
      </c>
      <c r="R721" s="25">
        <f t="array" aca="1" ref="R721" ca="1">INDEX('Lorri 401b'!L:L,MATCH('Retirement Calculator'!A721,'Lorri 401b'!N:N,0),0)</f>
        <v>-7893382.198883337</v>
      </c>
      <c r="S721" s="25">
        <f t="shared" ca="1" si="527"/>
        <v>-12878974.677915674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-5014796.3925486654</v>
      </c>
      <c r="R722" s="25">
        <f t="array" aca="1" ref="R722" ca="1">INDEX('Lorri 401b'!L:L,MATCH('Retirement Calculator'!A722,'Lorri 401b'!N:N,0),0)</f>
        <v>-7948016.8253245736</v>
      </c>
      <c r="S722" s="25">
        <f t="shared" ca="1" si="527"/>
        <v>-12962813.217873238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-5044121.9890379794</v>
      </c>
      <c r="R723" s="25">
        <f t="array" aca="1" ref="R723" ca="1">INDEX('Lorri 401b'!L:L,MATCH('Retirement Calculator'!A723,'Lorri 401b'!N:N,0),0)</f>
        <v>-8002879.096042648</v>
      </c>
      <c r="S723" s="25">
        <f t="shared" ca="1" si="527"/>
        <v>-13047001.085080627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-5073569.7755126655</v>
      </c>
      <c r="R724" s="25">
        <f t="array" aca="1" ref="R724" ca="1">INDEX('Lorri 401b'!L:L,MATCH('Retirement Calculator'!A724,'Lorri 401b'!N:N,0),0)</f>
        <v>-8057969.9595553819</v>
      </c>
      <c r="S724" s="25">
        <f t="shared" ca="1" si="527"/>
        <v>-13131539.735068047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-5103140.2610976631</v>
      </c>
      <c r="R725" s="25">
        <f t="array" aca="1" ref="R725" ca="1">INDEX('Lorri 401b'!L:L,MATCH('Retirement Calculator'!A725,'Lorri 401b'!N:N,0),0)</f>
        <v>-8113290.368332752</v>
      </c>
      <c r="S725" s="25">
        <f t="shared" ca="1" si="527"/>
        <v>-13216430.629430415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-5132833.957039265</v>
      </c>
      <c r="R726" s="25">
        <f t="array" aca="1" ref="R726" ca="1">INDEX('Lorri 401b'!L:L,MATCH('Retirement Calculator'!A726,'Lorri 401b'!N:N,0),0)</f>
        <v>-8168841.2788133612</v>
      </c>
      <c r="S726" s="25">
        <f t="shared" ca="1" si="527"/>
        <v>-13301675.235852625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-5162651.3767139567</v>
      </c>
      <c r="R727" s="25">
        <f t="array" aca="1" ref="R727" ca="1">INDEX('Lorri 401b'!L:L,MATCH('Retirement Calculator'!A727,'Lorri 401b'!N:N,0),0)</f>
        <v>-8224623.6514209723</v>
      </c>
      <c r="S727" s="25">
        <f t="shared" ca="1" si="527"/>
        <v>-13387275.028134929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-5192593.035637293</v>
      </c>
      <c r="R728" s="25">
        <f t="array" aca="1" ref="R728" ca="1">INDEX('Lorri 401b'!L:L,MATCH('Retirement Calculator'!A728,'Lorri 401b'!N:N,0),0)</f>
        <v>-8280638.4505811157</v>
      </c>
      <c r="S728" s="25">
        <f t="shared" ca="1" si="527"/>
        <v>-13473231.486218408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-5222659.4514728095</v>
      </c>
      <c r="R729" s="25">
        <f t="array" aca="1" ref="R729" ca="1">INDEX('Lorri 401b'!L:L,MATCH('Retirement Calculator'!A729,'Lorri 401b'!N:N,0),0)</f>
        <v>-8336886.6447377596</v>
      </c>
      <c r="S729" s="25">
        <f t="shared" ca="1" si="527"/>
        <v>-13559546.096210569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-5252851.1440409739</v>
      </c>
      <c r="R730" s="25">
        <f t="array" aca="1" ref="R730" ca="1">INDEX('Lorri 401b'!L:L,MATCH('Retirement Calculator'!A730,'Lorri 401b'!N:N,0),0)</f>
        <v>-8393369.2063700557</v>
      </c>
      <c r="S730" s="25">
        <f t="shared" ca="1" si="527"/>
        <v>-13646220.35041103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-5283168.6353281727</v>
      </c>
      <c r="R731" s="25">
        <f t="array" aca="1" ref="R731" ca="1">INDEX('Lorri 401b'!L:L,MATCH('Retirement Calculator'!A731,'Lorri 401b'!N:N,0),0)</f>
        <v>-8450087.1120091546</v>
      </c>
      <c r="S731" s="25">
        <f t="shared" ca="1" si="527"/>
        <v>-13733255.747337326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-5313612.4494957346</v>
      </c>
      <c r="R732" s="25">
        <f t="array" aca="1" ref="R732" ca="1">INDEX('Lorri 401b'!L:L,MATCH('Retirement Calculator'!A732,'Lorri 401b'!N:N,0),0)</f>
        <v>-8507041.342255082</v>
      </c>
      <c r="S732" s="25">
        <f t="shared" ca="1" si="527"/>
        <v>-13820653.791750817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-5344183.1128889946</v>
      </c>
      <c r="R733" s="25">
        <f t="array" aca="1" ref="R733" ca="1">INDEX('Lorri 401b'!L:L,MATCH('Retirement Calculator'!A733,'Lorri 401b'!N:N,0),0)</f>
        <v>-8564232.881793702</v>
      </c>
      <c r="S733" s="25">
        <f t="shared" ca="1" si="527"/>
        <v>-13908415.994682696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-5374881.154046393</v>
      </c>
      <c r="R734" s="25">
        <f t="array" aca="1" ref="R734" ca="1">INDEX('Lorri 401b'!L:L,MATCH('Retirement Calculator'!A734,'Lorri 401b'!N:N,0),0)</f>
        <v>-8621662.7194137331</v>
      </c>
      <c r="S734" s="25">
        <f t="shared" ca="1" si="527"/>
        <v>-13996543.873460125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-5405707.1037086146</v>
      </c>
      <c r="R735" s="25">
        <f t="array" aca="1" ref="R735" ca="1">INDEX('Lorri 401b'!L:L,MATCH('Retirement Calculator'!A735,'Lorri 401b'!N:N,0),0)</f>
        <v>-8679331.8480238467</v>
      </c>
      <c r="S735" s="25">
        <f t="shared" ca="1" si="527"/>
        <v>-14085038.95173246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-5436661.4948277622</v>
      </c>
      <c r="R736" s="25">
        <f t="array" aca="1" ref="R736" ca="1">INDEX('Lorri 401b'!L:L,MATCH('Retirement Calculator'!A736,'Lorri 401b'!N:N,0),0)</f>
        <v>-8737241.2646698356</v>
      </c>
      <c r="S736" s="25">
        <f t="shared" ca="1" si="527"/>
        <v>-14173902.759497598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-5467744.8625765722</v>
      </c>
      <c r="R737" s="25">
        <f t="array" aca="1" ref="R737" ca="1">INDEX('Lorri 401b'!L:L,MATCH('Retirement Calculator'!A737,'Lorri 401b'!N:N,0),0)</f>
        <v>-8795391.9705518503</v>
      </c>
      <c r="S737" s="25">
        <f t="shared" ca="1" si="527"/>
        <v>-14263136.833128422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-5498957.7443576697</v>
      </c>
      <c r="R738" s="25">
        <f t="array" aca="1" ref="R738" ca="1">INDEX('Lorri 401b'!L:L,MATCH('Retirement Calculator'!A738,'Lorri 401b'!N:N,0),0)</f>
        <v>-8853784.9710417055</v>
      </c>
      <c r="S738" s="25">
        <f t="shared" ca="1" si="527"/>
        <v>-14352742.715399375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-5530300.6798128551</v>
      </c>
      <c r="R739" s="25">
        <f t="array" aca="1" ref="R739" ca="1">INDEX('Lorri 401b'!L:L,MATCH('Retirement Calculator'!A739,'Lorri 401b'!N:N,0),0)</f>
        <v>-8912421.2757002693</v>
      </c>
      <c r="S739" s="25">
        <f t="shared" ca="1" si="527"/>
        <v>-14442721.955513123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-5561774.2108324366</v>
      </c>
      <c r="R740" s="25">
        <f t="array" aca="1" ref="R740" ca="1">INDEX('Lorri 401b'!L:L,MATCH('Retirement Calculator'!A740,'Lorri 401b'!N:N,0),0)</f>
        <v>-8971301.8982949108</v>
      </c>
      <c r="S740" s="25">
        <f t="shared" ca="1" si="527"/>
        <v>-14533076.109127346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-5593378.8815645995</v>
      </c>
      <c r="R741" s="25">
        <f t="array" aca="1" ref="R741" ca="1">INDEX('Lorri 401b'!L:L,MATCH('Retirement Calculator'!A741,'Lorri 401b'!N:N,0),0)</f>
        <v>-9030427.8568170294</v>
      </c>
      <c r="S741" s="25">
        <f t="shared" ca="1" si="527"/>
        <v>-14623806.738381628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-5625115.2384248134</v>
      </c>
      <c r="R742" s="25">
        <f t="array" aca="1" ref="R742" ca="1">INDEX('Lorri 401b'!L:L,MATCH('Retirement Calculator'!A742,'Lorri 401b'!N:N,0),0)</f>
        <v>-9089800.1734996568</v>
      </c>
      <c r="S742" s="25">
        <f t="shared" ca="1" si="527"/>
        <v>-14714915.41192447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-5656983.8301052777</v>
      </c>
      <c r="R743" s="25">
        <f t="array" aca="1" ref="R743" ca="1">INDEX('Lorri 401b'!L:L,MATCH('Retirement Calculator'!A743,'Lorri 401b'!N:N,0),0)</f>
        <v>-9149419.874835128</v>
      </c>
      <c r="S743" s="25">
        <f t="shared" ca="1" si="527"/>
        <v>-14806403.704940405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-5688985.2075844109</v>
      </c>
      <c r="R744" s="25">
        <f t="array" aca="1" ref="R744" ca="1">INDEX('Lorri 401b'!L:L,MATCH('Retirement Calculator'!A744,'Lorri 401b'!N:N,0),0)</f>
        <v>-9209287.9915928319</v>
      </c>
      <c r="S744" s="25">
        <f t="shared" ca="1" si="527"/>
        <v>-14898273.199177243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-5721119.9241363741</v>
      </c>
      <c r="R745" s="25">
        <f t="array" aca="1" ref="R745" ca="1">INDEX('Lorri 401b'!L:L,MATCH('Retirement Calculator'!A745,'Lorri 401b'!N:N,0),0)</f>
        <v>-9269405.5588370264</v>
      </c>
      <c r="S745" s="25">
        <f t="shared" ca="1" si="527"/>
        <v>-14990525.482973401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-5753388.535340637</v>
      </c>
      <c r="R746" s="25">
        <f t="array" aca="1" ref="R746" ca="1">INDEX('Lorri 401b'!L:L,MATCH('Retirement Calculator'!A746,'Lorri 401b'!N:N,0),0)</f>
        <v>-9329773.6159447376</v>
      </c>
      <c r="S746" s="25">
        <f t="shared" ca="1" si="527"/>
        <v>-15083162.151285375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-5785791.5990915839</v>
      </c>
      <c r="R747" s="25">
        <f t="array" aca="1" ref="R747" ca="1">INDEX('Lorri 401b'!L:L,MATCH('Retirement Calculator'!A747,'Lorri 401b'!N:N,0),0)</f>
        <v>-9390393.2066237312</v>
      </c>
      <c r="S747" s="25">
        <f t="shared" ca="1" si="527"/>
        <v>-15176184.805715315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-5818329.67560816</v>
      </c>
      <c r="R748" s="25">
        <f t="array" aca="1" ref="R748" ca="1">INDEX('Lorri 401b'!L:L,MATCH('Retirement Calculator'!A748,'Lorri 401b'!N:N,0),0)</f>
        <v>-9451265.3789305538</v>
      </c>
      <c r="S748" s="25">
        <f t="shared" ca="1" si="527"/>
        <v>-15269595.054538714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-5851003.327443555</v>
      </c>
      <c r="R749" s="25">
        <f t="array" aca="1" ref="R749" ca="1">INDEX('Lorri 401b'!L:L,MATCH('Retirement Calculator'!A749,'Lorri 401b'!N:N,0),0)</f>
        <v>-9512391.1852886546</v>
      </c>
      <c r="S749" s="25">
        <f t="shared" ca="1" si="527"/>
        <v>-15363394.51273221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-5883813.1194949308</v>
      </c>
      <c r="R750" s="25">
        <f t="array" aca="1" ref="R750" ca="1">INDEX('Lorri 401b'!L:L,MATCH('Retirement Calculator'!A750,'Lorri 401b'!N:N,0),0)</f>
        <v>-9573771.6825065799</v>
      </c>
      <c r="S750" s="25">
        <f t="shared" ca="1" si="527"/>
        <v>-15457584.80200151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-5916759.6190131875</v>
      </c>
      <c r="R751" s="25">
        <f t="array" aca="1" ref="R751" ca="1">INDEX('Lorri 401b'!L:L,MATCH('Retirement Calculator'!A751,'Lorri 401b'!N:N,0),0)</f>
        <v>-9635407.9317962471</v>
      </c>
      <c r="S751" s="25">
        <f t="shared" ca="1" si="527"/>
        <v>-15552167.550809436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-5949843.3956127707</v>
      </c>
      <c r="R752" s="25">
        <f t="array" aca="1" ref="R752" ca="1">INDEX('Lorri 401b'!L:L,MATCH('Retirement Calculator'!A752,'Lorri 401b'!N:N,0),0)</f>
        <v>-9697300.9987912886</v>
      </c>
      <c r="S752" s="25">
        <f t="shared" ca="1" si="527"/>
        <v>-15647144.394404059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-5983065.021281519</v>
      </c>
      <c r="R753" s="25">
        <f t="array" aca="1" ref="R753" ca="1">INDEX('Lorri 401b'!L:L,MATCH('Retirement Calculator'!A753,'Lorri 401b'!N:N,0),0)</f>
        <v>-9759451.9535654765</v>
      </c>
      <c r="S753" s="25">
        <f t="shared" ca="1" si="527"/>
        <v>-15742516.974846996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-6016425.0703905532</v>
      </c>
      <c r="R754" s="25">
        <f t="array" aca="1" ref="R754" ca="1">INDEX('Lorri 401b'!L:L,MATCH('Retirement Calculator'!A754,'Lorri 401b'!N:N,0),0)</f>
        <v>-9821861.8706512228</v>
      </c>
      <c r="S754" s="25">
        <f t="shared" ca="1" si="527"/>
        <v>-15838286.941041775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-6049924.1197042083</v>
      </c>
      <c r="R755" s="25">
        <f t="array" aca="1" ref="R755" ca="1">INDEX('Lorri 401b'!L:L,MATCH('Retirement Calculator'!A755,'Lorri 401b'!N:N,0),0)</f>
        <v>-9884531.8290581591</v>
      </c>
      <c r="S755" s="25">
        <f t="shared" ca="1" si="527"/>
        <v>-15934455.948762368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-6083562.748390004</v>
      </c>
      <c r="R756" s="25">
        <f t="array" aca="1" ref="R756" ca="1">INDEX('Lorri 401b'!L:L,MATCH('Retirement Calculator'!A756,'Lorri 401b'!N:N,0),0)</f>
        <v>-9947462.9122917913</v>
      </c>
      <c r="S756" s="25">
        <f t="shared" ca="1" si="527"/>
        <v>-16031025.660681795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-6117341.5380286574</v>
      </c>
      <c r="R757" s="25">
        <f t="array" aca="1" ref="R757" ca="1">INDEX('Lorri 401b'!L:L,MATCH('Retirement Calculator'!A757,'Lorri 401b'!N:N,0),0)</f>
        <v>-10010656.20837223</v>
      </c>
      <c r="S757" s="25">
        <f t="shared" ca="1" si="527"/>
        <v>-16127997.746400887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-6151261.0726241386</v>
      </c>
      <c r="R758" s="25">
        <f t="array" aca="1" ref="R758" ca="1">INDEX('Lorri 401b'!L:L,MATCH('Retirement Calculator'!A758,'Lorri 401b'!N:N,0),0)</f>
        <v>-10074112.809853004</v>
      </c>
      <c r="S758" s="25">
        <f t="shared" ca="1" si="527"/>
        <v>-16225373.882477142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-6185321.9386137668</v>
      </c>
      <c r="R759" s="25">
        <f t="array" aca="1" ref="R759" ca="1">INDEX('Lorri 401b'!L:L,MATCH('Retirement Calculator'!A759,'Lorri 401b'!N:N,0),0)</f>
        <v>-10137833.813839948</v>
      </c>
      <c r="S759" s="25">
        <f t="shared" ca="1" si="527"/>
        <v>-16323155.752453715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-6219524.7248783521</v>
      </c>
      <c r="R760" s="25">
        <f t="array" aca="1" ref="R760" ca="1">INDEX('Lorri 401b'!L:L,MATCH('Retirement Calculator'!A760,'Lorri 401b'!N:N,0),0)</f>
        <v>-10201820.322010171</v>
      </c>
      <c r="S760" s="25">
        <f t="shared" ca="1" si="527"/>
        <v>-16421345.046888523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-6253870.0227523735</v>
      </c>
      <c r="R761" s="25">
        <f t="array" aca="1" ref="R761" ca="1">INDEX('Lorri 401b'!L:L,MATCH('Retirement Calculator'!A761,'Lorri 401b'!N:N,0),0)</f>
        <v>-10266073.440631103</v>
      </c>
      <c r="S761" s="25">
        <f t="shared" ca="1" si="527"/>
        <v>-16519943.463383477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-6288358.4260342028</v>
      </c>
      <c r="R762" s="25">
        <f t="array" aca="1" ref="R762" ca="1">INDEX('Lorri 401b'!L:L,MATCH('Retirement Calculator'!A762,'Lorri 401b'!N:N,0),0)</f>
        <v>-10330594.280579623</v>
      </c>
      <c r="S762" s="25">
        <f t="shared" ca="1" si="527"/>
        <v>-16618952.706613826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-6322990.5309963729</v>
      </c>
      <c r="R763" s="25">
        <f t="array" aca="1" ref="R763" ca="1">INDEX('Lorri 401b'!L:L,MATCH('Retirement Calculator'!A763,'Lorri 401b'!N:N,0),0)</f>
        <v>-10395383.95736126</v>
      </c>
      <c r="S763" s="25">
        <f t="shared" ca="1" si="527"/>
        <v>-16718374.488357633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-6357766.9363958854</v>
      </c>
      <c r="R764" s="25">
        <f t="array" aca="1" ref="R764" ca="1">INDEX('Lorri 401b'!L:L,MATCH('Retirement Calculator'!A764,'Lorri 401b'!N:N,0),0)</f>
        <v>-10460443.591129489</v>
      </c>
      <c r="S764" s="25">
        <f t="shared" ca="1" si="527"/>
        <v>-16818210.527525373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-6392688.2434845632</v>
      </c>
      <c r="R765" s="25">
        <f t="array" aca="1" ref="R765" ca="1">INDEX('Lorri 401b'!L:L,MATCH('Retirement Calculator'!A765,'Lorri 401b'!N:N,0),0)</f>
        <v>-10525774.306705086</v>
      </c>
      <c r="S765" s="25">
        <f t="shared" ca="1" si="527"/>
        <v>-16918462.550189648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-6427755.0560194431</v>
      </c>
      <c r="R766" s="25">
        <f t="array" aca="1" ref="R766" ca="1">INDEX('Lorri 401b'!L:L,MATCH('Retirement Calculator'!A766,'Lorri 401b'!N:N,0),0)</f>
        <v>-10591377.23359558</v>
      </c>
      <c r="S766" s="25">
        <f t="shared" ca="1" si="527"/>
        <v>-17019132.289615024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-6462967.9802732188</v>
      </c>
      <c r="R767" s="25">
        <f t="array" aca="1" ref="R767" ca="1">INDEX('Lorri 401b'!L:L,MATCH('Retirement Calculator'!A767,'Lorri 401b'!N:N,0),0)</f>
        <v>-10657253.506014785</v>
      </c>
      <c r="S767" s="25">
        <f t="shared" ca="1" si="527"/>
        <v>-17120221.486288004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-6498327.6250447184</v>
      </c>
      <c r="R768" s="25">
        <f t="array" aca="1" ref="R768" ca="1">INDEX('Lorri 401b'!L:L,MATCH('Retirement Calculator'!A768,'Lorri 401b'!N:N,0),0)</f>
        <v>-10723404.262902403</v>
      </c>
      <c r="S768" s="25">
        <f t="shared" ca="1" si="527"/>
        <v>-17221731.88794712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-6533834.6016694326</v>
      </c>
      <c r="R769" s="25">
        <f t="array" aca="1" ref="R769" ca="1">INDEX('Lorri 401b'!L:L,MATCH('Retirement Calculator'!A769,'Lorri 401b'!N:N,0),0)</f>
        <v>-10789830.64794372</v>
      </c>
      <c r="S769" s="25">
        <f t="shared" ca="1" si="527"/>
        <v>-17323665.249613151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-6569489.5240300829</v>
      </c>
      <c r="R770" s="25">
        <f t="array" aca="1" ref="R770" ca="1">INDEX('Lorri 401b'!L:L,MATCH('Retirement Calculator'!A770,'Lorri 401b'!N:N,0),0)</f>
        <v>-10856533.809589377</v>
      </c>
      <c r="S770" s="25">
        <f t="shared" ca="1" si="527"/>
        <v>-17426023.33361946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-6605293.0085672364</v>
      </c>
      <c r="R771" s="25">
        <f t="array" aca="1" ref="R771" ca="1">INDEX('Lorri 401b'!L:L,MATCH('Retirement Calculator'!A771,'Lorri 401b'!N:N,0),0)</f>
        <v>-10923514.901075222</v>
      </c>
      <c r="S771" s="25">
        <f t="shared" ca="1" si="527"/>
        <v>-17528807.909642458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-6641245.6742899613</v>
      </c>
      <c r="R772" s="25">
        <f t="array" aca="1" ref="R772" ca="1">INDEX('Lorri 401b'!L:L,MATCH('Retirement Calculator'!A772,'Lorri 401b'!N:N,0),0)</f>
        <v>-10990775.080442259</v>
      </c>
      <c r="S772" s="25">
        <f t="shared" ca="1" si="527"/>
        <v>-17632020.754732221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-6677348.1427865308</v>
      </c>
      <c r="R773" s="25">
        <f t="array" aca="1" ref="R773" ca="1">INDEX('Lorri 401b'!L:L,MATCH('Retirement Calculator'!A773,'Lorri 401b'!N:N,0),0)</f>
        <v>-11058315.510556659</v>
      </c>
      <c r="S773" s="25">
        <f t="shared" ca="1" si="527"/>
        <v>-17735663.65334319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-6713601.0382351689</v>
      </c>
      <c r="R774" s="25">
        <f t="array" aca="1" ref="R774" ca="1">INDEX('Lorri 401b'!L:L,MATCH('Retirement Calculator'!A774,'Lorri 401b'!N:N,0),0)</f>
        <v>-11126137.359129868</v>
      </c>
      <c r="S774" s="25">
        <f t="shared" ca="1" si="527"/>
        <v>-17839738.397365037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-6750004.9874148434</v>
      </c>
      <c r="R775" s="25">
        <f t="array" aca="1" ref="R775" ca="1">INDEX('Lorri 401b'!L:L,MATCH('Retirement Calculator'!A775,'Lorri 401b'!N:N,0),0)</f>
        <v>-11194241.7987388</v>
      </c>
      <c r="S775" s="25">
        <f t="shared" ca="1" si="527"/>
        <v>-17944246.786153644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-6786560.6197160995</v>
      </c>
      <c r="R776" s="25">
        <f t="array" aca="1" ref="R776" ca="1">INDEX('Lorri 401b'!L:L,MATCH('Retirement Calculator'!A776,'Lorri 401b'!N:N,0),0)</f>
        <v>-11262630.006846102</v>
      </c>
      <c r="S776" s="25">
        <f t="shared" ref="S776:S1030" ca="1" si="787">SUM(Q776:R776)</f>
        <v>-18049190.6265622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-6823268.5671519442</v>
      </c>
      <c r="R777" s="25">
        <f t="array" aca="1" ref="R777" ca="1">INDEX('Lorri 401b'!L:L,MATCH('Retirement Calculator'!A777,'Lorri 401b'!N:N,0),0)</f>
        <v>-11331303.165820517</v>
      </c>
      <c r="S777" s="25">
        <f t="shared" ca="1" si="787"/>
        <v>-18154571.732972462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-6860129.4643687718</v>
      </c>
      <c r="R778" s="25">
        <f t="array" aca="1" ref="R778" ca="1">INDEX('Lorri 401b'!L:L,MATCH('Retirement Calculator'!A778,'Lorri 401b'!N:N,0),0)</f>
        <v>-11400262.462957326</v>
      </c>
      <c r="S778" s="25">
        <f t="shared" ca="1" si="787"/>
        <v>-18260391.927326098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-6897143.9486573366</v>
      </c>
      <c r="R779" s="25">
        <f t="array" aca="1" ref="R779" ca="1">INDEX('Lorri 401b'!L:L,MATCH('Retirement Calculator'!A779,'Lorri 401b'!N:N,0),0)</f>
        <v>-11469509.090498872</v>
      </c>
      <c r="S779" s="25">
        <f t="shared" ca="1" si="787"/>
        <v>-18366653.03915621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-6934312.6599637698</v>
      </c>
      <c r="R780" s="25">
        <f t="array" aca="1" ref="R780" ca="1">INDEX('Lorri 401b'!L:L,MATCH('Retirement Calculator'!A780,'Lorri 401b'!N:N,0),0)</f>
        <v>-11539044.245655173</v>
      </c>
      <c r="S780" s="25">
        <f t="shared" ca="1" si="787"/>
        <v>-18473356.905618943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-6971636.2409006469</v>
      </c>
      <c r="R781" s="25">
        <f t="array" aca="1" ref="R781" ca="1">INDEX('Lorri 401b'!L:L,MATCH('Retirement Calculator'!A781,'Lorri 401b'!N:N,0),0)</f>
        <v>-11608869.130624626</v>
      </c>
      <c r="S781" s="25">
        <f t="shared" ca="1" si="787"/>
        <v>-18580505.371525273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-7009115.3367580939</v>
      </c>
      <c r="R782" s="25">
        <f t="array" aca="1" ref="R782" ca="1">INDEX('Lorri 401b'!L:L,MATCH('Retirement Calculator'!A782,'Lorri 401b'!N:N,0),0)</f>
        <v>-11678984.952614784</v>
      </c>
      <c r="S782" s="25">
        <f t="shared" ca="1" si="787"/>
        <v>-18688100.289372876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-7046750.5955149475</v>
      </c>
      <c r="R783" s="25">
        <f t="array" aca="1" ref="R783" ca="1">INDEX('Lorri 401b'!L:L,MATCH('Retirement Calculator'!A783,'Lorri 401b'!N:N,0),0)</f>
        <v>-11749392.923863236</v>
      </c>
      <c r="S783" s="25">
        <f t="shared" ca="1" si="787"/>
        <v>-18796143.519378185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-7084542.6678499542</v>
      </c>
      <c r="R784" s="25">
        <f t="array" aca="1" ref="R784" ca="1">INDEX('Lorri 401b'!L:L,MATCH('Retirement Calculator'!A784,'Lorri 401b'!N:N,0),0)</f>
        <v>-11820094.261658557</v>
      </c>
      <c r="S784" s="25">
        <f t="shared" ca="1" si="787"/>
        <v>-18904636.929508511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-7122492.2071530242</v>
      </c>
      <c r="R785" s="25">
        <f t="array" aca="1" ref="R785" ca="1">INDEX('Lorri 401b'!L:L,MATCH('Retirement Calculator'!A785,'Lorri 401b'!N:N,0),0)</f>
        <v>-11891090.188361358</v>
      </c>
      <c r="S785" s="25">
        <f t="shared" ca="1" si="787"/>
        <v>-19013582.395514384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-7160599.8695365228</v>
      </c>
      <c r="R786" s="25">
        <f t="array" aca="1" ref="R786" ca="1">INDEX('Lorri 401b'!L:L,MATCH('Retirement Calculator'!A786,'Lorri 401b'!N:N,0),0)</f>
        <v>-11962381.931425421</v>
      </c>
      <c r="S786" s="25">
        <f t="shared" ca="1" si="787"/>
        <v>-19122981.800961941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-7198866.3138466198</v>
      </c>
      <c r="R787" s="25">
        <f t="array" aca="1" ref="R787" ca="1">INDEX('Lorri 401b'!L:L,MATCH('Retirement Calculator'!A787,'Lorri 401b'!N:N,0),0)</f>
        <v>-12033970.723418916</v>
      </c>
      <c r="S787" s="25">
        <f t="shared" ca="1" si="787"/>
        <v>-19232837.037265535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-7237292.2016746756</v>
      </c>
      <c r="R788" s="25">
        <f t="array" aca="1" ref="R788" ca="1">INDEX('Lorri 401b'!L:L,MATCH('Retirement Calculator'!A788,'Lorri 401b'!N:N,0),0)</f>
        <v>-12105857.802045718</v>
      </c>
      <c r="S788" s="25">
        <f t="shared" ca="1" si="787"/>
        <v>-19343150.003720395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-7275878.1973686814</v>
      </c>
      <c r="R789" s="25">
        <f t="array" aca="1" ref="R789" ca="1">INDEX('Lorri 401b'!L:L,MATCH('Retirement Calculator'!A789,'Lorri 401b'!N:N,0),0)</f>
        <v>-12178044.410166798</v>
      </c>
      <c r="S789" s="25">
        <f t="shared" ca="1" si="787"/>
        <v>-19453922.607535481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-7314624.9680447457</v>
      </c>
      <c r="R790" s="25">
        <f t="array" aca="1" ref="R790" ca="1">INDEX('Lorri 401b'!L:L,MATCH('Retirement Calculator'!A790,'Lorri 401b'!N:N,0),0)</f>
        <v>-12250531.795821717</v>
      </c>
      <c r="S790" s="25">
        <f t="shared" ca="1" si="787"/>
        <v>-19565156.763866462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-7353533.1835986264</v>
      </c>
      <c r="R791" s="25">
        <f t="array" aca="1" ref="R791" ca="1">INDEX('Lorri 401b'!L:L,MATCH('Retirement Calculator'!A791,'Lorri 401b'!N:N,0),0)</f>
        <v>-12323321.212250197</v>
      </c>
      <c r="S791" s="25">
        <f t="shared" ca="1" si="787"/>
        <v>-19676854.395848826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-7392603.5167173157</v>
      </c>
      <c r="R792" s="25">
        <f t="array" aca="1" ref="R792" ca="1">INDEX('Lorri 401b'!L:L,MATCH('Retirement Calculator'!A792,'Lorri 401b'!N:N,0),0)</f>
        <v>-12396413.917913796</v>
      </c>
      <c r="S792" s="25">
        <f t="shared" ca="1" si="787"/>
        <v>-19789017.434631113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-7431836.6428906657</v>
      </c>
      <c r="R793" s="25">
        <f t="array" aca="1" ref="R793" ca="1">INDEX('Lorri 401b'!L:L,MATCH('Retirement Calculator'!A793,'Lorri 401b'!N:N,0),0)</f>
        <v>-12469811.17651766</v>
      </c>
      <c r="S793" s="25">
        <f t="shared" ca="1" si="787"/>
        <v>-19901647.819408327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-7471233.2404230712</v>
      </c>
      <c r="R794" s="25">
        <f t="array" aca="1" ref="R794" ca="1">INDEX('Lorri 401b'!L:L,MATCH('Retirement Calculator'!A794,'Lorri 401b'!N:N,0),0)</f>
        <v>-12543514.257032374</v>
      </c>
      <c r="S794" s="25">
        <f t="shared" ca="1" si="787"/>
        <v>-20014747.497455444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-7510793.9904451957</v>
      </c>
      <c r="R795" s="25">
        <f t="array" aca="1" ref="R795" ca="1">INDEX('Lorri 401b'!L:L,MATCH('Retirement Calculator'!A795,'Lorri 401b'!N:N,0),0)</f>
        <v>-12617524.433715899</v>
      </c>
      <c r="S795" s="25">
        <f t="shared" ca="1" si="787"/>
        <v>-20128318.424161095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-7550519.5769257452</v>
      </c>
      <c r="R796" s="25">
        <f t="array" aca="1" ref="R796" ca="1">INDEX('Lorri 401b'!L:L,MATCH('Retirement Calculator'!A796,'Lorri 401b'!N:N,0),0)</f>
        <v>-12691842.986135606</v>
      </c>
      <c r="S796" s="25">
        <f t="shared" ca="1" si="787"/>
        <v>-20242362.563061349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-7590410.6866832972</v>
      </c>
      <c r="R797" s="25">
        <f t="array" aca="1" ref="R797" ca="1">INDEX('Lorri 401b'!L:L,MATCH('Retirement Calculator'!A797,'Lorri 401b'!N:N,0),0)</f>
        <v>-12766471.199190395</v>
      </c>
      <c r="S797" s="25">
        <f t="shared" ca="1" si="787"/>
        <v>-20356881.88587369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-7630468.0093981726</v>
      </c>
      <c r="R798" s="25">
        <f t="array" aca="1" ref="R798" ca="1">INDEX('Lorri 401b'!L:L,MATCH('Retirement Calculator'!A798,'Lorri 401b'!N:N,0),0)</f>
        <v>-12841410.363132911</v>
      </c>
      <c r="S798" s="25">
        <f t="shared" ca="1" si="787"/>
        <v>-20471878.372531082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-7670692.2376243593</v>
      </c>
      <c r="R799" s="25">
        <f t="array" aca="1" ref="R799" ca="1">INDEX('Lorri 401b'!L:L,MATCH('Retirement Calculator'!A799,'Lorri 401b'!N:N,0),0)</f>
        <v>-12916661.773591856</v>
      </c>
      <c r="S799" s="25">
        <f t="shared" ca="1" si="787"/>
        <v>-20587354.011216216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-7711084.0668014884</v>
      </c>
      <c r="R800" s="25">
        <f t="array" aca="1" ref="R800" ca="1">INDEX('Lorri 401b'!L:L,MATCH('Retirement Calculator'!A800,'Lorri 401b'!N:N,0),0)</f>
        <v>-12992226.731594378</v>
      </c>
      <c r="S800" s="25">
        <f t="shared" ca="1" si="787"/>
        <v>-20703310.798395865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-7751644.1952668559</v>
      </c>
      <c r="R801" s="25">
        <f t="array" aca="1" ref="R801" ca="1">INDEX('Lorri 401b'!L:L,MATCH('Retirement Calculator'!A801,'Lorri 401b'!N:N,0),0)</f>
        <v>-13068106.543588579</v>
      </c>
      <c r="S801" s="25">
        <f t="shared" ca="1" si="787"/>
        <v>-20819750.738855436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-7792373.3242674954</v>
      </c>
      <c r="R802" s="25">
        <f t="array" aca="1" ref="R802" ca="1">INDEX('Lorri 401b'!L:L,MATCH('Retirement Calculator'!A802,'Lorri 401b'!N:N,0),0)</f>
        <v>-13144302.521466088</v>
      </c>
      <c r="S802" s="25">
        <f t="shared" ca="1" si="787"/>
        <v>-20936675.845733583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-7833272.1579723051</v>
      </c>
      <c r="R803" s="25">
        <f t="array" aca="1" ref="R803" ca="1">INDEX('Lorri 401b'!L:L,MATCH('Retirement Calculator'!A803,'Lorri 401b'!N:N,0),0)</f>
        <v>-13220815.982584752</v>
      </c>
      <c r="S803" s="25">
        <f t="shared" ca="1" si="787"/>
        <v>-21054088.140557058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-7874341.4034842178</v>
      </c>
      <c r="R804" s="25">
        <f t="array" aca="1" ref="R804" ca="1">INDEX('Lorri 401b'!L:L,MATCH('Retirement Calculator'!A804,'Lorri 401b'!N:N,0),0)</f>
        <v>-13297648.249791412</v>
      </c>
      <c r="S804" s="25">
        <f t="shared" ca="1" si="787"/>
        <v>-21171989.653275631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-7915581.7708524298</v>
      </c>
      <c r="R805" s="25">
        <f t="array" aca="1" ref="R805" ca="1">INDEX('Lorri 401b'!L:L,MATCH('Retirement Calculator'!A805,'Lorri 401b'!N:N,0),0)</f>
        <v>-13374800.651444767</v>
      </c>
      <c r="S805" s="25">
        <f t="shared" ca="1" si="787"/>
        <v>-21290382.422297195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-7956993.9730846761</v>
      </c>
      <c r="R806" s="25">
        <f t="array" aca="1" ref="R806" ca="1">INDEX('Lorri 401b'!L:L,MATCH('Retirement Calculator'!A806,'Lorri 401b'!N:N,0),0)</f>
        <v>-13452274.521438343</v>
      </c>
      <c r="S806" s="25">
        <f t="shared" ca="1" si="787"/>
        <v>-21409268.494523019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-7998578.7261595568</v>
      </c>
      <c r="R807" s="25">
        <f t="array" aca="1" ref="R807" ca="1">INDEX('Lorri 401b'!L:L,MATCH('Retirement Calculator'!A807,'Lorri 401b'!N:N,0),0)</f>
        <v>-13530071.199223559</v>
      </c>
      <c r="S807" s="25">
        <f t="shared" ca="1" si="787"/>
        <v>-21528649.925383117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-8040336.7490389161</v>
      </c>
      <c r="R808" s="25">
        <f t="array" aca="1" ref="R808" ca="1">INDEX('Lorri 401b'!L:L,MATCH('Retirement Calculator'!A808,'Lorri 401b'!N:N,0),0)</f>
        <v>-13608192.029832881</v>
      </c>
      <c r="S808" s="25">
        <f t="shared" ca="1" si="787"/>
        <v>-21648528.778871797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-8082268.7636802727</v>
      </c>
      <c r="R809" s="25">
        <f t="array" aca="1" ref="R809" ca="1">INDEX('Lorri 401b'!L:L,MATCH('Retirement Calculator'!A809,'Lorri 401b'!N:N,0),0)</f>
        <v>-13686638.363903075</v>
      </c>
      <c r="S809" s="25">
        <f t="shared" ca="1" si="787"/>
        <v>-21768907.127583347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-8124375.4950493015</v>
      </c>
      <c r="R810" s="25">
        <f t="array" aca="1" ref="R810" ca="1">INDEX('Lorri 401b'!L:L,MATCH('Retirement Calculator'!A810,'Lorri 401b'!N:N,0),0)</f>
        <v>-13765411.557698561</v>
      </c>
      <c r="S810" s="25">
        <f t="shared" ca="1" si="787"/>
        <v>-21889787.052747861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-8166657.671132368</v>
      </c>
      <c r="R811" s="25">
        <f t="array" aca="1" ref="R811" ca="1">INDEX('Lorri 401b'!L:L,MATCH('Retirement Calculator'!A811,'Lorri 401b'!N:N,0),0)</f>
        <v>-13844512.973134862</v>
      </c>
      <c r="S811" s="25">
        <f t="shared" ca="1" si="787"/>
        <v>-22011170.644267231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-8209116.0229491144</v>
      </c>
      <c r="R812" s="25">
        <f t="array" aca="1" ref="R812" ca="1">INDEX('Lorri 401b'!L:L,MATCH('Retirement Calculator'!A812,'Lorri 401b'!N:N,0),0)</f>
        <v>-13923943.977802148</v>
      </c>
      <c r="S812" s="25">
        <f t="shared" ca="1" si="787"/>
        <v>-22133060.000751264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-8251751.2845650967</v>
      </c>
      <c r="R813" s="25">
        <f t="array" aca="1" ref="R813" ca="1">INDEX('Lorri 401b'!L:L,MATCH('Retirement Calculator'!A813,'Lorri 401b'!N:N,0),0)</f>
        <v>-14003705.94498888</v>
      </c>
      <c r="S813" s="25">
        <f t="shared" ca="1" si="787"/>
        <v>-22255457.229553975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-8294564.1931044795</v>
      </c>
      <c r="R814" s="25">
        <f t="array" aca="1" ref="R814" ca="1">INDEX('Lorri 401b'!L:L,MATCH('Retirement Calculator'!A814,'Lorri 401b'!N:N,0),0)</f>
        <v>-14083800.253705557</v>
      </c>
      <c r="S814" s="25">
        <f t="shared" ca="1" si="787"/>
        <v>-22378364.446810037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-8337555.4887627764</v>
      </c>
      <c r="R815" s="25">
        <f t="array" aca="1" ref="R815" ca="1">INDEX('Lorri 401b'!L:L,MATCH('Retirement Calculator'!A815,'Lorri 401b'!N:N,0),0)</f>
        <v>-14164228.288708555</v>
      </c>
      <c r="S815" s="25">
        <f t="shared" ca="1" si="787"/>
        <v>-22501783.77747133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-8380725.9148196494</v>
      </c>
      <c r="R816" s="25">
        <f t="array" aca="1" ref="R816" ca="1">INDEX('Lorri 401b'!L:L,MATCH('Retirement Calculator'!A816,'Lorri 401b'!N:N,0),0)</f>
        <v>-14244991.440524064</v>
      </c>
      <c r="S816" s="25">
        <f t="shared" ca="1" si="787"/>
        <v>-22625717.355343714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-8424076.2176517583</v>
      </c>
      <c r="R817" s="25">
        <f t="array" aca="1" ref="R817" ca="1">INDEX('Lorri 401b'!L:L,MATCH('Retirement Calculator'!A817,'Lorri 401b'!N:N,0),0)</f>
        <v>-14326091.105472138</v>
      </c>
      <c r="S817" s="25">
        <f t="shared" ca="1" si="787"/>
        <v>-22750167.323123895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-8467607.1467456687</v>
      </c>
      <c r="R818" s="25">
        <f t="array" aca="1" ref="R818" ca="1">INDEX('Lorri 401b'!L:L,MATCH('Retirement Calculator'!A818,'Lorri 401b'!N:N,0),0)</f>
        <v>-14407528.68569083</v>
      </c>
      <c r="S818" s="25">
        <f t="shared" ca="1" si="787"/>
        <v>-22875135.832436498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-8511319.4547108039</v>
      </c>
      <c r="R819" s="25">
        <f t="array" aca="1" ref="R819" ca="1">INDEX('Lorri 401b'!L:L,MATCH('Retirement Calculator'!A819,'Lorri 401b'!N:N,0),0)</f>
        <v>-14489305.589160431</v>
      </c>
      <c r="S819" s="25">
        <f t="shared" ca="1" si="787"/>
        <v>-23000625.043871235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-8555213.8972924594</v>
      </c>
      <c r="R820" s="25">
        <f t="array" aca="1" ref="R820" ca="1">INDEX('Lorri 401b'!L:L,MATCH('Retirement Calculator'!A820,'Lorri 401b'!N:N,0),0)</f>
        <v>-14571423.229727823</v>
      </c>
      <c r="S820" s="25">
        <f t="shared" ca="1" si="787"/>
        <v>-23126637.127020285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-8599291.2333848719</v>
      </c>
      <c r="R821" s="25">
        <f t="array" aca="1" ref="R821" ca="1">INDEX('Lorri 401b'!L:L,MATCH('Retirement Calculator'!A821,'Lorri 401b'!N:N,0),0)</f>
        <v>-14653883.027130913</v>
      </c>
      <c r="S821" s="25">
        <f t="shared" ca="1" si="787"/>
        <v>-23253174.260515787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-8643552.2250443362</v>
      </c>
      <c r="R822" s="25">
        <f t="array" aca="1" ref="R822" ca="1">INDEX('Lorri 401b'!L:L,MATCH('Retirement Calculator'!A822,'Lorri 401b'!N:N,0),0)</f>
        <v>-14736686.407023182</v>
      </c>
      <c r="S822" s="25">
        <f t="shared" ca="1" si="787"/>
        <v>-23380238.632067516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-8687997.6375023816</v>
      </c>
      <c r="R823" s="25">
        <f t="array" aca="1" ref="R823" ca="1">INDEX('Lorri 401b'!L:L,MATCH('Retirement Calculator'!A823,'Lorri 401b'!N:N,0),0)</f>
        <v>-14819834.800998336</v>
      </c>
      <c r="S823" s="25">
        <f t="shared" ca="1" si="787"/>
        <v>-23507832.438500717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-8732628.2391790021</v>
      </c>
      <c r="R824" s="25">
        <f t="array" aca="1" ref="R824" ca="1">INDEX('Lorri 401b'!L:L,MATCH('Retirement Calculator'!A824,'Lorri 401b'!N:N,0),0)</f>
        <v>-14903329.646615053</v>
      </c>
      <c r="S824" s="25">
        <f t="shared" ca="1" si="787"/>
        <v>-23635957.885794055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-8777444.8016959429</v>
      </c>
      <c r="R825" s="25">
        <f t="array" aca="1" ref="R825" ca="1">INDEX('Lorri 401b'!L:L,MATCH('Retirement Calculator'!A825,'Lorri 401b'!N:N,0),0)</f>
        <v>-14987172.387421839</v>
      </c>
      <c r="S825" s="25">
        <f t="shared" ca="1" si="787"/>
        <v>-23764617.189117782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-8822448.0998900365</v>
      </c>
      <c r="R826" s="25">
        <f t="array" aca="1" ref="R826" ca="1">INDEX('Lorri 401b'!L:L,MATCH('Retirement Calculator'!A826,'Lorri 401b'!N:N,0),0)</f>
        <v>-15071364.472981988</v>
      </c>
      <c r="S826" s="25">
        <f t="shared" ca="1" si="787"/>
        <v>-23893812.572872024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-8867638.9118266068</v>
      </c>
      <c r="R827" s="25">
        <f t="array" aca="1" ref="R827" ca="1">INDEX('Lorri 401b'!L:L,MATCH('Retirement Calculator'!A827,'Lorri 401b'!N:N,0),0)</f>
        <v>-15155907.358898636</v>
      </c>
      <c r="S827" s="25">
        <f t="shared" ca="1" si="787"/>
        <v>-24023546.270725243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-8913018.0188129116</v>
      </c>
      <c r="R828" s="25">
        <f t="array" aca="1" ref="R828" ca="1">INDEX('Lorri 401b'!L:L,MATCH('Retirement Calculator'!A828,'Lorri 401b'!N:N,0),0)</f>
        <v>-15240802.506839937</v>
      </c>
      <c r="S828" s="25">
        <f t="shared" ca="1" si="787"/>
        <v>-24153820.525652848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-8958586.2054116596</v>
      </c>
      <c r="R829" s="25">
        <f t="array" aca="1" ref="R829" ca="1">INDEX('Lorri 401b'!L:L,MATCH('Retirement Calculator'!A829,'Lorri 401b'!N:N,0),0)</f>
        <v>-15326051.384564327</v>
      </c>
      <c r="S829" s="25">
        <f t="shared" ca="1" si="787"/>
        <v>-24284637.589975987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-9004344.2594545688</v>
      </c>
      <c r="R830" s="25">
        <f t="array" aca="1" ref="R830" ca="1">INDEX('Lorri 401b'!L:L,MATCH('Retirement Calculator'!A830,'Lorri 401b'!N:N,0),0)</f>
        <v>-15411655.465945901</v>
      </c>
      <c r="S830" s="25">
        <f t="shared" ca="1" si="787"/>
        <v>-24415999.72540047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-9050292.9720559902</v>
      </c>
      <c r="R831" s="25">
        <f t="array" aca="1" ref="R831" ca="1">INDEX('Lorri 401b'!L:L,MATCH('Retirement Calculator'!A831,'Lorri 401b'!N:N,0),0)</f>
        <v>-15497616.2309999</v>
      </c>
      <c r="S831" s="25">
        <f t="shared" ca="1" si="787"/>
        <v>-24547909.203055888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-9096433.1376265846</v>
      </c>
      <c r="R832" s="25">
        <f t="array" aca="1" ref="R832" ca="1">INDEX('Lorri 401b'!L:L,MATCH('Retirement Calculator'!A832,'Lorri 401b'!N:N,0),0)</f>
        <v>-15583935.16590829</v>
      </c>
      <c r="S832" s="25">
        <f t="shared" ca="1" si="787"/>
        <v>-24680368.303534873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-9142765.5538870562</v>
      </c>
      <c r="R833" s="25">
        <f t="array" aca="1" ref="R833" ca="1">INDEX('Lorri 401b'!L:L,MATCH('Retirement Calculator'!A833,'Lorri 401b'!N:N,0),0)</f>
        <v>-15670613.763045466</v>
      </c>
      <c r="S833" s="25">
        <f t="shared" ca="1" si="787"/>
        <v>-24813379.316932522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-9189291.0218819473</v>
      </c>
      <c r="R834" s="25">
        <f t="array" aca="1" ref="R834" ca="1">INDEX('Lorri 401b'!L:L,MATCH('Retirement Calculator'!A834,'Lorri 401b'!N:N,0),0)</f>
        <v>-15757653.521004045</v>
      </c>
      <c r="S834" s="25">
        <f t="shared" ca="1" si="787"/>
        <v>-24946944.542885993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-9236010.3459934834</v>
      </c>
      <c r="R835" s="25">
        <f t="array" aca="1" ref="R835" ca="1">INDEX('Lorri 401b'!L:L,MATCH('Retirement Calculator'!A835,'Lorri 401b'!N:N,0),0)</f>
        <v>-15845055.944620786</v>
      </c>
      <c r="S835" s="25">
        <f t="shared" ca="1" si="787"/>
        <v>-25081066.29061427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-9282924.3339554835</v>
      </c>
      <c r="R836" s="25">
        <f t="array" aca="1" ref="R836" ca="1">INDEX('Lorri 401b'!L:L,MATCH('Retirement Calculator'!A836,'Lorri 401b'!N:N,0),0)</f>
        <v>-15932822.545002596</v>
      </c>
      <c r="S836" s="25">
        <f t="shared" ca="1" si="787"/>
        <v>-25215746.87895808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-9330033.7968673259</v>
      </c>
      <c r="R837" s="25">
        <f t="array" aca="1" ref="R837" ca="1">INDEX('Lorri 401b'!L:L,MATCH('Retirement Calculator'!A837,'Lorri 401b'!N:N,0),0)</f>
        <v>-16020954.839552663</v>
      </c>
      <c r="S837" s="25">
        <f t="shared" ca="1" si="787"/>
        <v>-25350988.636419989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-9377339.5492079686</v>
      </c>
      <c r="R838" s="25">
        <f t="array" aca="1" ref="R838" ca="1">INDEX('Lorri 401b'!L:L,MATCH('Retirement Calculator'!A838,'Lorri 401b'!N:N,0),0)</f>
        <v>-16109454.35199669</v>
      </c>
      <c r="S838" s="25">
        <f t="shared" ca="1" si="787"/>
        <v>-25486793.901204661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-9424842.4088500291</v>
      </c>
      <c r="R839" s="25">
        <f t="array" aca="1" ref="R839" ca="1">INDEX('Lorri 401b'!L:L,MATCH('Retirement Calculator'!A839,'Lorri 401b'!N:N,0),0)</f>
        <v>-16198322.612409232</v>
      </c>
      <c r="S839" s="25">
        <f t="shared" ca="1" si="787"/>
        <v>-25623165.021259263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-9472543.1970739327</v>
      </c>
      <c r="R840" s="25">
        <f t="array" aca="1" ref="R840" ca="1">INDEX('Lorri 401b'!L:L,MATCH('Retirement Calculator'!A840,'Lorri 401b'!N:N,0),0)</f>
        <v>-16287561.15724016</v>
      </c>
      <c r="S840" s="25">
        <f t="shared" ca="1" si="787"/>
        <v>-25760104.354314093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-9520442.7385821026</v>
      </c>
      <c r="R841" s="25">
        <f t="array" aca="1" ref="R841" ca="1">INDEX('Lorri 401b'!L:L,MATCH('Retirement Calculator'!A841,'Lorri 401b'!N:N,0),0)</f>
        <v>-16377171.529341217</v>
      </c>
      <c r="S841" s="25">
        <f t="shared" ca="1" si="787"/>
        <v>-25897614.267923318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-9568541.8615132235</v>
      </c>
      <c r="R842" s="25">
        <f t="array" aca="1" ref="R842" ca="1">INDEX('Lorri 401b'!L:L,MATCH('Retirement Calculator'!A842,'Lorri 401b'!N:N,0),0)</f>
        <v>-16467155.277992696</v>
      </c>
      <c r="S842" s="25">
        <f t="shared" ca="1" si="787"/>
        <v>-26035697.139505919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-9616841.3974565566</v>
      </c>
      <c r="R843" s="25">
        <f t="array" aca="1" ref="R843" ca="1">INDEX('Lorri 401b'!L:L,MATCH('Retirement Calculator'!A843,'Lorri 401b'!N:N,0),0)</f>
        <v>-16557513.958930222</v>
      </c>
      <c r="S843" s="25">
        <f t="shared" ca="1" si="787"/>
        <v>-26174355.356386781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-9665342.1814663205</v>
      </c>
      <c r="R844" s="25">
        <f t="array" aca="1" ref="R844" ca="1">INDEX('Lorri 401b'!L:L,MATCH('Retirement Calculator'!A844,'Lorri 401b'!N:N,0),0)</f>
        <v>-16648249.134371655</v>
      </c>
      <c r="S844" s="25">
        <f t="shared" ca="1" si="787"/>
        <v>-26313591.315837976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-9714045.0520761255</v>
      </c>
      <c r="R845" s="25">
        <f t="array" aca="1" ref="R845" ca="1">INDEX('Lorri 401b'!L:L,MATCH('Retirement Calculator'!A845,'Lorri 401b'!N:N,0),0)</f>
        <v>-16739362.373044094</v>
      </c>
      <c r="S845" s="25">
        <f t="shared" ca="1" si="787"/>
        <v>-26453407.42512022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-9762950.8513134699</v>
      </c>
      <c r="R846" s="25">
        <f t="array" aca="1" ref="R846" ca="1">INDEX('Lorri 401b'!L:L,MATCH('Retirement Calculator'!A846,'Lorri 401b'!N:N,0),0)</f>
        <v>-16830855.250211</v>
      </c>
      <c r="S846" s="25">
        <f t="shared" ca="1" si="787"/>
        <v>-26593806.101524472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-9812060.4247143045</v>
      </c>
      <c r="R847" s="25">
        <f t="array" aca="1" ref="R847" ca="1">INDEX('Lorri 401b'!L:L,MATCH('Retirement Calculator'!A847,'Lorri 401b'!N:N,0),0)</f>
        <v>-16922729.347699434</v>
      </c>
      <c r="S847" s="25">
        <f t="shared" ca="1" si="787"/>
        <v>-26734789.772413738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-9861374.6213376429</v>
      </c>
      <c r="R848" s="25">
        <f t="array" aca="1" ref="R848" ca="1">INDEX('Lorri 401b'!L:L,MATCH('Retirement Calculator'!A848,'Lorri 401b'!N:N,0),0)</f>
        <v>-17014986.253927402</v>
      </c>
      <c r="S848" s="25">
        <f t="shared" ca="1" si="787"/>
        <v>-26876360.875265047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-9910894.2937802449</v>
      </c>
      <c r="R849" s="25">
        <f t="array" aca="1" ref="R849" ca="1">INDEX('Lorri 401b'!L:L,MATCH('Retirement Calculator'!A849,'Lorri 401b'!N:N,0),0)</f>
        <v>-17107627.56393132</v>
      </c>
      <c r="S849" s="25">
        <f t="shared" ca="1" si="787"/>
        <v>-27018521.857711565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-9960620.2981913574</v>
      </c>
      <c r="R850" s="25">
        <f t="array" aca="1" ref="R850" ca="1">INDEX('Lorri 401b'!L:L,MATCH('Retirement Calculator'!A850,'Lorri 401b'!N:N,0),0)</f>
        <v>-17200654.879393589</v>
      </c>
      <c r="S850" s="25">
        <f t="shared" ca="1" si="787"/>
        <v>-27161275.177584946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-10010553.494287517</v>
      </c>
      <c r="R851" s="25">
        <f t="array" aca="1" ref="R851" ca="1">INDEX('Lorri 401b'!L:L,MATCH('Retirement Calculator'!A851,'Lorri 401b'!N:N,0),0)</f>
        <v>-17294069.808670282</v>
      </c>
      <c r="S851" s="25">
        <f t="shared" ca="1" si="787"/>
        <v>-27304623.302957799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-10060694.74536741</v>
      </c>
      <c r="R852" s="25">
        <f t="array" aca="1" ref="R852" ca="1">INDEX('Lorri 401b'!L:L,MATCH('Retirement Calculator'!A852,'Lorri 401b'!N:N,0),0)</f>
        <v>-17387873.966818962</v>
      </c>
      <c r="S852" s="25">
        <f t="shared" ca="1" si="787"/>
        <v>-27448568.712186374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-10111044.918326803</v>
      </c>
      <c r="R853" s="25">
        <f t="array" aca="1" ref="R853" ca="1">INDEX('Lorri 401b'!L:L,MATCH('Retirement Calculator'!A853,'Lorri 401b'!N:N,0),0)</f>
        <v>-17482068.975626595</v>
      </c>
      <c r="S853" s="25">
        <f t="shared" ca="1" si="787"/>
        <v>-27593113.893953398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-10161604.883673526</v>
      </c>
      <c r="R854" s="25">
        <f t="array" aca="1" ref="R854" ca="1">INDEX('Lorri 401b'!L:L,MATCH('Retirement Calculator'!A854,'Lorri 401b'!N:N,0),0)</f>
        <v>-17576656.463637594</v>
      </c>
      <c r="S854" s="25">
        <f t="shared" ca="1" si="787"/>
        <v>-27738261.34731112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-10212375.515542528</v>
      </c>
      <c r="R855" s="25">
        <f t="array" aca="1" ref="R855" ca="1">INDEX('Lorri 401b'!L:L,MATCH('Retirement Calculator'!A855,'Lorri 401b'!N:N,0),0)</f>
        <v>-17671638.066181973</v>
      </c>
      <c r="S855" s="25">
        <f t="shared" ca="1" si="787"/>
        <v>-27884013.581724502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-10263357.691710982</v>
      </c>
      <c r="R856" s="25">
        <f t="array" aca="1" ref="R856" ca="1">INDEX('Lorri 401b'!L:L,MATCH('Retirement Calculator'!A856,'Lorri 401b'!N:N,0),0)</f>
        <v>-17767015.425403617</v>
      </c>
      <c r="S856" s="25">
        <f t="shared" ca="1" si="787"/>
        <v>-28030373.1171146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-10314552.293613473</v>
      </c>
      <c r="R857" s="25">
        <f t="array" aca="1" ref="R857" ca="1">INDEX('Lorri 401b'!L:L,MATCH('Retirement Calculator'!A857,'Lorri 401b'!N:N,0),0)</f>
        <v>-17862790.190288689</v>
      </c>
      <c r="S857" s="25">
        <f t="shared" ca="1" si="787"/>
        <v>-28177342.483902164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-10365960.206357224</v>
      </c>
      <c r="R858" s="25">
        <f t="array" aca="1" ref="R858" ca="1">INDEX('Lorri 401b'!L:L,MATCH('Retirement Calculator'!A858,'Lorri 401b'!N:N,0),0)</f>
        <v>-17958964.016694114</v>
      </c>
      <c r="S858" s="25">
        <f t="shared" ca="1" si="787"/>
        <v>-28324924.223051339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-10417582.318737406</v>
      </c>
      <c r="R859" s="25">
        <f t="array" aca="1" ref="R859" ca="1">INDEX('Lorri 401b'!L:L,MATCH('Retirement Calculator'!A859,'Lorri 401b'!N:N,0),0)</f>
        <v>-18055538.567376226</v>
      </c>
      <c r="S859" s="25">
        <f t="shared" ca="1" si="787"/>
        <v>-28473120.886113632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-10469419.523252508</v>
      </c>
      <c r="R860" s="25">
        <f t="array" aca="1" ref="R860" ca="1">INDEX('Lorri 401b'!L:L,MATCH('Retirement Calculator'!A860,'Lorri 401b'!N:N,0),0)</f>
        <v>-18152515.512019515</v>
      </c>
      <c r="S860" s="25">
        <f t="shared" ca="1" si="787"/>
        <v>-28621935.035272025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-10521472.716119755</v>
      </c>
      <c r="R861" s="25">
        <f t="array" aca="1" ref="R861" ca="1">INDEX('Lorri 401b'!L:L,MATCH('Retirement Calculator'!A861,'Lorri 401b'!N:N,0),0)</f>
        <v>-18249896.527265485</v>
      </c>
      <c r="S861" s="25">
        <f t="shared" ca="1" si="787"/>
        <v>-28771369.24338524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-10573742.797290616</v>
      </c>
      <c r="R862" s="25">
        <f t="array" aca="1" ref="R862" ca="1">INDEX('Lorri 401b'!L:L,MATCH('Retirement Calculator'!A862,'Lorri 401b'!N:N,0),0)</f>
        <v>-18347683.296741646</v>
      </c>
      <c r="S862" s="25">
        <f t="shared" ca="1" si="787"/>
        <v>-28921426.094032262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-10626230.670466354</v>
      </c>
      <c r="R863" s="25">
        <f t="array" aca="1" ref="R863" ca="1">INDEX('Lorri 401b'!L:L,MATCH('Retirement Calculator'!A863,'Lorri 401b'!N:N,0),0)</f>
        <v>-18445877.511090625</v>
      </c>
      <c r="S863" s="25">
        <f t="shared" ca="1" si="787"/>
        <v>-29072108.181556977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-10678937.243113659</v>
      </c>
      <c r="R864" s="25">
        <f t="array" aca="1" ref="R864" ca="1">INDEX('Lorri 401b'!L:L,MATCH('Retirement Calculator'!A864,'Lorri 401b'!N:N,0),0)</f>
        <v>-18544480.86799939</v>
      </c>
      <c r="S864" s="25">
        <f t="shared" ca="1" si="787"/>
        <v>-29223418.111113049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-10731863.426480327</v>
      </c>
      <c r="R865" s="25">
        <f t="array" aca="1" ref="R865" ca="1">INDEX('Lorri 401b'!L:L,MATCH('Retirement Calculator'!A865,'Lorri 401b'!N:N,0),0)</f>
        <v>-18643495.072228611</v>
      </c>
      <c r="S865" s="25">
        <f t="shared" ca="1" si="787"/>
        <v>-29375358.498708937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-10785010.135611024</v>
      </c>
      <c r="R866" s="25">
        <f t="array" aca="1" ref="R866" ca="1">INDEX('Lorri 401b'!L:L,MATCH('Retirement Calculator'!A866,'Lorri 401b'!N:N,0),0)</f>
        <v>-18742921.835642118</v>
      </c>
      <c r="S866" s="25">
        <f t="shared" ca="1" si="787"/>
        <v>-29527931.971253142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-10838378.289363097</v>
      </c>
      <c r="R867" s="25">
        <f t="array" aca="1" ref="R867" ca="1">INDEX('Lorri 401b'!L:L,MATCH('Retirement Calculator'!A867,'Lorri 401b'!N:N,0),0)</f>
        <v>-18842762.877236515</v>
      </c>
      <c r="S867" s="25">
        <f t="shared" ca="1" si="787"/>
        <v>-29681141.166599613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-10891968.810422471</v>
      </c>
      <c r="R868" s="25">
        <f t="array" aca="1" ref="R868" ca="1">INDEX('Lorri 401b'!L:L,MATCH('Retirement Calculator'!A868,'Lorri 401b'!N:N,0),0)</f>
        <v>-18943019.923170891</v>
      </c>
      <c r="S868" s="25">
        <f t="shared" ca="1" si="787"/>
        <v>-29834988.73359336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-10945782.625319593</v>
      </c>
      <c r="R869" s="25">
        <f t="array" aca="1" ref="R869" ca="1">INDEX('Lorri 401b'!L:L,MATCH('Retirement Calculator'!A869,'Lorri 401b'!N:N,0),0)</f>
        <v>-19043694.706796657</v>
      </c>
      <c r="S869" s="25">
        <f t="shared" ca="1" si="787"/>
        <v>-29989477.33211625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-10999820.664445452</v>
      </c>
      <c r="R870" s="25">
        <f t="array" aca="1" ref="R870" ca="1">INDEX('Lorri 401b'!L:L,MATCH('Retirement Calculator'!A870,'Lorri 401b'!N:N,0),0)</f>
        <v>-19144788.968687531</v>
      </c>
      <c r="S870" s="25">
        <f t="shared" ca="1" si="787"/>
        <v>-30144609.633132983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-11054083.86206767</v>
      </c>
      <c r="R871" s="25">
        <f t="array" aca="1" ref="R871" ca="1">INDEX('Lorri 401b'!L:L,MATCH('Retirement Calculator'!A871,'Lorri 401b'!N:N,0),0)</f>
        <v>-19246304.456669617</v>
      </c>
      <c r="S871" s="25">
        <f t="shared" ca="1" si="787"/>
        <v>-30300388.318737287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-11108573.156346647</v>
      </c>
      <c r="R872" s="25">
        <f t="array" aca="1" ref="R872" ca="1">INDEX('Lorri 401b'!L:L,MATCH('Retirement Calculator'!A872,'Lorri 401b'!N:N,0),0)</f>
        <v>-19348242.925851628</v>
      </c>
      <c r="S872" s="25">
        <f t="shared" ca="1" si="787"/>
        <v>-30456816.082198277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-11163289.489351787</v>
      </c>
      <c r="R873" s="25">
        <f t="array" aca="1" ref="R873" ca="1">INDEX('Lorri 401b'!L:L,MATCH('Retirement Calculator'!A873,'Lorri 401b'!N:N,0),0)</f>
        <v>-19450606.13865523</v>
      </c>
      <c r="S873" s="25">
        <f t="shared" ca="1" si="787"/>
        <v>-30613895.628007017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-11218233.80707778</v>
      </c>
      <c r="R874" s="25">
        <f t="array" aca="1" ref="R874" ca="1">INDEX('Lorri 401b'!L:L,MATCH('Retirement Calculator'!A874,'Lorri 401b'!N:N,0),0)</f>
        <v>-19553395.864845514</v>
      </c>
      <c r="S874" s="25">
        <f t="shared" ca="1" si="787"/>
        <v>-30771629.671923295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-11273407.059460966</v>
      </c>
      <c r="R875" s="25">
        <f t="array" aca="1" ref="R875" ca="1">INDEX('Lorri 401b'!L:L,MATCH('Retirement Calculator'!A875,'Lorri 401b'!N:N,0),0)</f>
        <v>-19656613.881561592</v>
      </c>
      <c r="S875" s="25">
        <f t="shared" ca="1" si="787"/>
        <v>-30930020.94102256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-11328810.200395748</v>
      </c>
      <c r="R876" s="25">
        <f t="array" aca="1" ref="R876" ca="1">INDEX('Lorri 401b'!L:L,MATCH('Retirement Calculator'!A876,'Lorri 401b'!N:N,0),0)</f>
        <v>-19760261.973347321</v>
      </c>
      <c r="S876" s="25">
        <f t="shared" ca="1" si="787"/>
        <v>-31089072.173743069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-11384444.187751092</v>
      </c>
      <c r="R877" s="25">
        <f t="array" aca="1" ref="R877" ca="1">INDEX('Lorri 401b'!L:L,MATCH('Retirement Calculator'!A877,'Lorri 401b'!N:N,0),0)</f>
        <v>-19864341.932182156</v>
      </c>
      <c r="S877" s="25">
        <f t="shared" ca="1" si="787"/>
        <v>-31248786.119933248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-11440309.983387083</v>
      </c>
      <c r="R878" s="25">
        <f t="array" aca="1" ref="R878" ca="1">INDEX('Lorri 401b'!L:L,MATCH('Retirement Calculator'!A878,'Lorri 401b'!N:N,0),0)</f>
        <v>-19968855.557512134</v>
      </c>
      <c r="S878" s="25">
        <f t="shared" ca="1" si="787"/>
        <v>-31409165.540899217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-11496408.553171556</v>
      </c>
      <c r="R879" s="25">
        <f t="array" aca="1" ref="R879" ca="1">INDEX('Lorri 401b'!L:L,MATCH('Retirement Calculator'!A879,'Lorri 401b'!N:N,0),0)</f>
        <v>-20073804.656280991</v>
      </c>
      <c r="S879" s="25">
        <f t="shared" ca="1" si="787"/>
        <v>-31570213.209452547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-11552740.866996799</v>
      </c>
      <c r="R880" s="25">
        <f t="array" aca="1" ref="R880" ca="1">INDEX('Lorri 401b'!L:L,MATCH('Retirement Calculator'!A880,'Lorri 401b'!N:N,0),0)</f>
        <v>-20179191.042961381</v>
      </c>
      <c r="S880" s="25">
        <f t="shared" ca="1" si="787"/>
        <v>-31731931.90995818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-11609307.898796313</v>
      </c>
      <c r="R881" s="25">
        <f t="array" aca="1" ref="R881" ca="1">INDEX('Lorri 401b'!L:L,MATCH('Retirement Calculator'!A881,'Lorri 401b'!N:N,0),0)</f>
        <v>-20285016.539586276</v>
      </c>
      <c r="S881" s="25">
        <f t="shared" ca="1" si="787"/>
        <v>-31894324.438382588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-11666110.626561658</v>
      </c>
      <c r="R882" s="25">
        <f t="array" aca="1" ref="R882" ca="1">INDEX('Lorri 401b'!L:L,MATCH('Retirement Calculator'!A882,'Lorri 401b'!N:N,0),0)</f>
        <v>-20391282.975780439</v>
      </c>
      <c r="S882" s="25">
        <f t="shared" ca="1" si="787"/>
        <v>-32057393.602342099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-11723150.03235936</v>
      </c>
      <c r="R883" s="25">
        <f t="array" aca="1" ref="R883" ca="1">INDEX('Lorri 401b'!L:L,MATCH('Retirement Calculator'!A883,'Lorri 401b'!N:N,0),0)</f>
        <v>-20497992.18879208</v>
      </c>
      <c r="S883" s="25">
        <f t="shared" ca="1" si="787"/>
        <v>-32221142.221151441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-11780427.102347884</v>
      </c>
      <c r="R884" s="25">
        <f t="array" aca="1" ref="R884" ca="1">INDEX('Lorri 401b'!L:L,MATCH('Retirement Calculator'!A884,'Lorri 401b'!N:N,0),0)</f>
        <v>-20605146.023524601</v>
      </c>
      <c r="S884" s="25">
        <f t="shared" ca="1" si="787"/>
        <v>-32385573.125872485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-11837942.826794695</v>
      </c>
      <c r="R885" s="25">
        <f t="array" aca="1" ref="R885" ca="1">INDEX('Lorri 401b'!L:L,MATCH('Retirement Calculator'!A885,'Lorri 401b'!N:N,0),0)</f>
        <v>-20712746.332568508</v>
      </c>
      <c r="S885" s="25">
        <f t="shared" ca="1" si="787"/>
        <v>-32550689.159363203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-11895698.200093368</v>
      </c>
      <c r="R886" s="25">
        <f t="array" aca="1" ref="R886" ca="1">INDEX('Lorri 401b'!L:L,MATCH('Retirement Calculator'!A886,'Lorri 401b'!N:N,0),0)</f>
        <v>-20820794.97623343</v>
      </c>
      <c r="S886" s="25">
        <f t="shared" ca="1" si="787"/>
        <v>-32716493.176326796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-11953694.220780784</v>
      </c>
      <c r="R887" s="25">
        <f t="array" aca="1" ref="R887" ca="1">INDEX('Lorri 401b'!L:L,MATCH('Retirement Calculator'!A887,'Lorri 401b'!N:N,0),0)</f>
        <v>-20929293.822580293</v>
      </c>
      <c r="S887" s="25">
        <f t="shared" ca="1" si="787"/>
        <v>-32882988.043361075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-12011931.891554398</v>
      </c>
      <c r="R888" s="25">
        <f t="array" aca="1" ref="R888" ca="1">INDEX('Lorri 401b'!L:L,MATCH('Retirement Calculator'!A888,'Lorri 401b'!N:N,0),0)</f>
        <v>-21038244.7474536</v>
      </c>
      <c r="S888" s="25">
        <f t="shared" ca="1" si="787"/>
        <v>-33050176.639008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-12070412.219289569</v>
      </c>
      <c r="R889" s="25">
        <f t="array" aca="1" ref="R889" ca="1">INDEX('Lorri 401b'!L:L,MATCH('Retirement Calculator'!A889,'Lorri 401b'!N:N,0),0)</f>
        <v>-21147649.634513877</v>
      </c>
      <c r="S889" s="25">
        <f t="shared" ca="1" si="787"/>
        <v>-33218061.853803448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-12129136.215056971</v>
      </c>
      <c r="R890" s="25">
        <f t="array" aca="1" ref="R890" ca="1">INDEX('Lorri 401b'!L:L,MATCH('Retirement Calculator'!A890,'Lorri 401b'!N:N,0),0)</f>
        <v>-21257510.37527024</v>
      </c>
      <c r="S890" s="25">
        <f t="shared" ca="1" si="787"/>
        <v>-33386646.590327211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-12188104.89414007</v>
      </c>
      <c r="R891" s="25">
        <f t="array" aca="1" ref="R891" ca="1">INDEX('Lorri 401b'!L:L,MATCH('Retirement Calculator'!A891,'Lorri 401b'!N:N,0),0)</f>
        <v>-21367828.869113088</v>
      </c>
      <c r="S891" s="25">
        <f t="shared" ca="1" si="787"/>
        <v>-33555933.76325316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-12247319.276052682</v>
      </c>
      <c r="R892" s="25">
        <f t="array" aca="1" ref="R892" ca="1">INDEX('Lorri 401b'!L:L,MATCH('Retirement Calculator'!A892,'Lorri 401b'!N:N,0),0)</f>
        <v>-21478607.023346946</v>
      </c>
      <c r="S892" s="25">
        <f t="shared" ca="1" si="787"/>
        <v>-33725926.299399629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-12306780.384556595</v>
      </c>
      <c r="R893" s="25">
        <f t="array" aca="1" ref="R893" ca="1">INDEX('Lorri 401b'!L:L,MATCH('Retirement Calculator'!A893,'Lorri 401b'!N:N,0),0)</f>
        <v>-21589846.753223445</v>
      </c>
      <c r="S893" s="25">
        <f t="shared" ca="1" si="787"/>
        <v>-33896627.137780041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-12366489.247679276</v>
      </c>
      <c r="R894" s="25">
        <f t="array" aca="1" ref="R894" ca="1">INDEX('Lorri 401b'!L:L,MATCH('Retirement Calculator'!A894,'Lorri 401b'!N:N,0),0)</f>
        <v>-21701549.98197443</v>
      </c>
      <c r="S894" s="25">
        <f t="shared" ca="1" si="787"/>
        <v>-34068039.229653709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-12426446.897731634</v>
      </c>
      <c r="R895" s="25">
        <f t="array" aca="1" ref="R895" ca="1">INDEX('Lorri 401b'!L:L,MATCH('Retirement Calculator'!A895,'Lorri 401b'!N:N,0),0)</f>
        <v>-21813718.640845213</v>
      </c>
      <c r="S895" s="25">
        <f t="shared" ca="1" si="787"/>
        <v>-34240165.538576849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-12486654.371325877</v>
      </c>
      <c r="R896" s="25">
        <f t="array" aca="1" ref="R896" ca="1">INDEX('Lorri 401b'!L:L,MATCH('Retirement Calculator'!A896,'Lorri 401b'!N:N,0),0)</f>
        <v>-21926354.669127956</v>
      </c>
      <c r="S896" s="25">
        <f t="shared" ca="1" si="787"/>
        <v>-34413009.040453836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-12547112.709393429</v>
      </c>
      <c r="R897" s="25">
        <f t="array" aca="1" ref="R897" ca="1">INDEX('Lorri 401b'!L:L,MATCH('Retirement Calculator'!A897,'Lorri 401b'!N:N,0),0)</f>
        <v>-22039460.014195211</v>
      </c>
      <c r="S897" s="25">
        <f t="shared" ca="1" si="787"/>
        <v>-34586572.723588638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-12607822.95720293</v>
      </c>
      <c r="R898" s="25">
        <f t="array" aca="1" ref="R898" ca="1">INDEX('Lorri 401b'!L:L,MATCH('Retirement Calculator'!A898,'Lorri 401b'!N:N,0),0)</f>
        <v>-22153036.631533578</v>
      </c>
      <c r="S898" s="25">
        <f t="shared" ca="1" si="787"/>
        <v>-34760859.588736504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-12668786.164378304</v>
      </c>
      <c r="R899" s="25">
        <f t="array" aca="1" ref="R899" ca="1">INDEX('Lorri 401b'!L:L,MATCH('Retirement Calculator'!A899,'Lorri 401b'!N:N,0),0)</f>
        <v>-22267086.484777521</v>
      </c>
      <c r="S899" s="25">
        <f t="shared" ca="1" si="787"/>
        <v>-34935872.649155825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-12730003.384916909</v>
      </c>
      <c r="R900" s="25">
        <f t="array" aca="1" ref="R900" ca="1">INDEX('Lorri 401b'!L:L,MATCH('Retirement Calculator'!A900,'Lorri 401b'!N:N,0),0)</f>
        <v>-22381611.545743316</v>
      </c>
      <c r="S900" s="25">
        <f t="shared" ca="1" si="787"/>
        <v>-35111614.930660225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-12791475.677207757</v>
      </c>
      <c r="R901" s="25">
        <f t="array" aca="1" ref="R901" ca="1">INDEX('Lorri 401b'!L:L,MATCH('Retirement Calculator'!A901,'Lorri 401b'!N:N,0),0)</f>
        <v>-22496613.794463135</v>
      </c>
      <c r="S901" s="25">
        <f t="shared" ca="1" si="787"/>
        <v>-35288089.471670896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-12853204.104049817</v>
      </c>
      <c r="R902" s="25">
        <f t="array" aca="1" ref="R902" ca="1">INDEX('Lorri 401b'!L:L,MATCH('Retirement Calculator'!A902,'Lorri 401b'!N:N,0),0)</f>
        <v>-22612095.219219286</v>
      </c>
      <c r="S902" s="25">
        <f t="shared" ca="1" si="787"/>
        <v>-35465299.323269099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-12915189.732670385</v>
      </c>
      <c r="R903" s="25">
        <f t="array" aca="1" ref="R903" ca="1">INDEX('Lorri 401b'!L:L,MATCH('Retirement Calculator'!A903,'Lorri 401b'!N:N,0),0)</f>
        <v>-22728057.816578589</v>
      </c>
      <c r="S903" s="25">
        <f t="shared" ca="1" si="787"/>
        <v>-35643247.549248978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-12977433.63474354</v>
      </c>
      <c r="R904" s="25">
        <f t="array" aca="1" ref="R904" ca="1">INDEX('Lorri 401b'!L:L,MATCH('Retirement Calculator'!A904,'Lorri 401b'!N:N,0),0)</f>
        <v>-22844503.591426887</v>
      </c>
      <c r="S904" s="25">
        <f t="shared" ca="1" si="787"/>
        <v>-35821937.226170428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-13039936.886408666</v>
      </c>
      <c r="R905" s="25">
        <f t="array" aca="1" ref="R905" ca="1">INDEX('Lorri 401b'!L:L,MATCH('Retirement Calculator'!A905,'Lorri 401b'!N:N,0),0)</f>
        <v>-22961434.557003722</v>
      </c>
      <c r="S905" s="25">
        <f t="shared" ca="1" si="787"/>
        <v>-36001371.443412386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-13102700.568289064</v>
      </c>
      <c r="R906" s="25">
        <f t="array" aca="1" ref="R906" ca="1">INDEX('Lorri 401b'!L:L,MATCH('Retirement Calculator'!A906,'Lorri 401b'!N:N,0),0)</f>
        <v>-23078852.734937124</v>
      </c>
      <c r="S906" s="25">
        <f t="shared" ca="1" si="787"/>
        <v>-36181553.303226188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-13165725.76551063</v>
      </c>
      <c r="R907" s="25">
        <f t="array" aca="1" ref="R907" ca="1">INDEX('Lorri 401b'!L:L,MATCH('Retirement Calculator'!A907,'Lorri 401b'!N:N,0),0)</f>
        <v>-23196760.155278582</v>
      </c>
      <c r="S907" s="25">
        <f t="shared" ca="1" si="787"/>
        <v>-36362485.920789212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-13229013.567720618</v>
      </c>
      <c r="R908" s="25">
        <f t="array" aca="1" ref="R908" ca="1">INDEX('Lorri 401b'!L:L,MATCH('Retirement Calculator'!A908,'Lorri 401b'!N:N,0),0)</f>
        <v>-23315158.856538132</v>
      </c>
      <c r="S908" s="25">
        <f t="shared" ca="1" si="787"/>
        <v>-36544172.424258754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-13292565.069106482</v>
      </c>
      <c r="R909" s="25">
        <f t="array" aca="1" ref="R909" ca="1">INDEX('Lorri 401b'!L:L,MATCH('Retirement Calculator'!A909,'Lorri 401b'!N:N,0),0)</f>
        <v>-23434050.885719597</v>
      </c>
      <c r="S909" s="25">
        <f t="shared" ca="1" si="787"/>
        <v>-36726615.954826079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-13356381.368414788</v>
      </c>
      <c r="R910" s="25">
        <f t="array" aca="1" ref="R910" ca="1">INDEX('Lorri 401b'!L:L,MATCH('Retirement Calculator'!A910,'Lorri 401b'!N:N,0),0)</f>
        <v>-23553438.298355985</v>
      </c>
      <c r="S910" s="25">
        <f t="shared" ca="1" si="787"/>
        <v>-36909819.666770771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-13420463.568970211</v>
      </c>
      <c r="R911" s="25">
        <f t="array" aca="1" ref="R911" ca="1">INDEX('Lorri 401b'!L:L,MATCH('Retirement Calculator'!A911,'Lorri 401b'!N:N,0),0)</f>
        <v>-23673323.158545025</v>
      </c>
      <c r="S911" s="25">
        <f t="shared" ca="1" si="787"/>
        <v>-37093786.727515236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-13484812.778694615</v>
      </c>
      <c r="R912" s="25">
        <f t="array" aca="1" ref="R912" ca="1">INDEX('Lorri 401b'!L:L,MATCH('Retirement Calculator'!A912,'Lorri 401b'!N:N,0),0)</f>
        <v>-23793707.53898485</v>
      </c>
      <c r="S912" s="25">
        <f t="shared" ca="1" si="787"/>
        <v>-37278520.317679465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-13549430.110126203</v>
      </c>
      <c r="R913" s="25">
        <f t="array" aca="1" ref="R913" ca="1">INDEX('Lorri 401b'!L:L,MATCH('Retirement Calculator'!A913,'Lorri 401b'!N:N,0),0)</f>
        <v>-23914593.52100984</v>
      </c>
      <c r="S913" s="25">
        <f t="shared" ca="1" si="787"/>
        <v>-37464023.631136045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-13614316.680438757</v>
      </c>
      <c r="R914" s="25">
        <f t="array" aca="1" ref="R914" ca="1">INDEX('Lorri 401b'!L:L,MATCH('Retirement Calculator'!A914,'Lorri 401b'!N:N,0),0)</f>
        <v>-24035983.194626603</v>
      </c>
      <c r="S914" s="25">
        <f t="shared" ca="1" si="787"/>
        <v>-37650299.875065356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-13679473.611460947</v>
      </c>
      <c r="R915" s="25">
        <f t="array" aca="1" ref="R915" ca="1">INDEX('Lorri 401b'!L:L,MATCH('Retirement Calculator'!A915,'Lorri 401b'!N:N,0),0)</f>
        <v>-24157878.658550102</v>
      </c>
      <c r="S915" s="25">
        <f t="shared" ca="1" si="787"/>
        <v>-37837352.270011052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-13744902.029695729</v>
      </c>
      <c r="R916" s="25">
        <f t="array" aca="1" ref="R916" ca="1">INDEX('Lorri 401b'!L:L,MATCH('Retirement Calculator'!A916,'Lorri 401b'!N:N,0),0)</f>
        <v>-24280282.020239949</v>
      </c>
      <c r="S916" s="25">
        <f t="shared" ca="1" si="787"/>
        <v>-38025184.049935676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-13810603.066339822</v>
      </c>
      <c r="R917" s="25">
        <f t="array" aca="1" ref="R917" ca="1">INDEX('Lorri 401b'!L:L,MATCH('Retirement Calculator'!A917,'Lorri 401b'!N:N,0),0)</f>
        <v>-24403195.395936836</v>
      </c>
      <c r="S917" s="25">
        <f t="shared" ca="1" si="787"/>
        <v>-38213798.46227666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-13876577.857303267</v>
      </c>
      <c r="R918" s="25">
        <f t="array" aca="1" ref="R918" ca="1">INDEX('Lorri 401b'!L:L,MATCH('Retirement Calculator'!A918,'Lorri 401b'!N:N,0),0)</f>
        <v>-24526620.910699125</v>
      </c>
      <c r="S918" s="25">
        <f t="shared" ca="1" si="787"/>
        <v>-38403198.768002391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-13942827.543229058</v>
      </c>
      <c r="R919" s="25">
        <f t="array" aca="1" ref="R919" ca="1">INDEX('Lorri 401b'!L:L,MATCH('Retirement Calculator'!A919,'Lorri 401b'!N:N,0),0)</f>
        <v>-24650560.698439594</v>
      </c>
      <c r="S919" s="25">
        <f t="shared" ca="1" si="787"/>
        <v>-38593388.241668656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-14009353.269512875</v>
      </c>
      <c r="R920" s="25">
        <f t="array" aca="1" ref="R920" ca="1">INDEX('Lorri 401b'!L:L,MATCH('Retirement Calculator'!A920,'Lorri 401b'!N:N,0),0)</f>
        <v>-24775016.901962314</v>
      </c>
      <c r="S920" s="25">
        <f t="shared" ca="1" si="787"/>
        <v>-38784370.171475187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-14076156.186322873</v>
      </c>
      <c r="R921" s="25">
        <f t="array" aca="1" ref="R921" ca="1">INDEX('Lorri 401b'!L:L,MATCH('Retirement Calculator'!A921,'Lorri 401b'!N:N,0),0)</f>
        <v>-24899991.67299971</v>
      </c>
      <c r="S921" s="25">
        <f t="shared" ca="1" si="787"/>
        <v>-38976147.859322585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-14143237.44861958</v>
      </c>
      <c r="R922" s="25">
        <f t="array" aca="1" ref="R922" ca="1">INDEX('Lorri 401b'!L:L,MATCH('Retirement Calculator'!A922,'Lorri 401b'!N:N,0),0)</f>
        <v>-25025487.172249764</v>
      </c>
      <c r="S922" s="25">
        <f t="shared" ca="1" si="787"/>
        <v>-39168724.620869346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-14210598.216175856</v>
      </c>
      <c r="R923" s="25">
        <f t="array" aca="1" ref="R923" ca="1">INDEX('Lorri 401b'!L:L,MATCH('Retirement Calculator'!A923,'Lorri 401b'!N:N,0),0)</f>
        <v>-25151505.56941336</v>
      </c>
      <c r="S923" s="25">
        <f t="shared" ca="1" si="787"/>
        <v>-39362103.785589218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-14278239.653596951</v>
      </c>
      <c r="R924" s="25">
        <f t="array" aca="1" ref="R924" ca="1">INDEX('Lorri 401b'!L:L,MATCH('Retirement Calculator'!A924,'Lorri 401b'!N:N,0),0)</f>
        <v>-25278049.043231804</v>
      </c>
      <c r="S924" s="25">
        <f t="shared" ca="1" si="787"/>
        <v>-39556288.696828753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-14346162.930340633</v>
      </c>
      <c r="R925" s="25">
        <f t="array" aca="1" ref="R925" ca="1">INDEX('Lorri 401b'!L:L,MATCH('Retirement Calculator'!A925,'Lorri 401b'!N:N,0),0)</f>
        <v>-25405119.781524491</v>
      </c>
      <c r="S925" s="25">
        <f t="shared" ca="1" si="787"/>
        <v>-39751282.711865127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-14414369.220737413</v>
      </c>
      <c r="R926" s="25">
        <f t="array" aca="1" ref="R926" ca="1">INDEX('Lorri 401b'!L:L,MATCH('Retirement Calculator'!A926,'Lorri 401b'!N:N,0),0)</f>
        <v>-25532719.981226731</v>
      </c>
      <c r="S926" s="25">
        <f t="shared" ca="1" si="787"/>
        <v>-39947089.20196414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-14482859.704010846</v>
      </c>
      <c r="R927" s="25">
        <f t="array" aca="1" ref="R927" ca="1">INDEX('Lorri 401b'!L:L,MATCH('Retirement Calculator'!A927,'Lorri 401b'!N:N,0),0)</f>
        <v>-25660851.848427732</v>
      </c>
      <c r="S927" s="25">
        <f t="shared" ca="1" si="787"/>
        <v>-40143711.552438579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-14551635.56429792</v>
      </c>
      <c r="R928" s="25">
        <f t="array" aca="1" ref="R928" ca="1">INDEX('Lorri 401b'!L:L,MATCH('Retirement Calculator'!A928,'Lorri 401b'!N:N,0),0)</f>
        <v>-25789517.598408736</v>
      </c>
      <c r="S928" s="25">
        <f t="shared" ca="1" si="787"/>
        <v>-40341153.162706658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-14620697.990669522</v>
      </c>
      <c r="R929" s="25">
        <f t="array" aca="1" ref="R929" ca="1">INDEX('Lorri 401b'!L:L,MATCH('Retirement Calculator'!A929,'Lorri 401b'!N:N,0),0)</f>
        <v>-25918719.455681328</v>
      </c>
      <c r="S929" s="25">
        <f t="shared" ca="1" si="787"/>
        <v>-40539417.44635085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-14690048.177151008</v>
      </c>
      <c r="R930" s="25">
        <f t="array" aca="1" ref="R930" ca="1">INDEX('Lorri 401b'!L:L,MATCH('Retirement Calculator'!A930,'Lorri 401b'!N:N,0),0)</f>
        <v>-26048459.65402589</v>
      </c>
      <c r="S930" s="25">
        <f t="shared" ca="1" si="787"/>
        <v>-40738507.831176899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-14759687.322742831</v>
      </c>
      <c r="R931" s="25">
        <f t="array" aca="1" ref="R931" ca="1">INDEX('Lorri 401b'!L:L,MATCH('Retirement Calculator'!A931,'Lorri 401b'!N:N,0),0)</f>
        <v>-26178740.436530218</v>
      </c>
      <c r="S931" s="25">
        <f t="shared" ca="1" si="787"/>
        <v>-40938427.759273052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-14829616.631441288</v>
      </c>
      <c r="R932" s="25">
        <f t="array" aca="1" ref="R932" ca="1">INDEX('Lorri 401b'!L:L,MATCH('Retirement Calculator'!A932,'Lorri 401b'!N:N,0),0)</f>
        <v>-26309564.055628315</v>
      </c>
      <c r="S932" s="25">
        <f t="shared" ca="1" si="787"/>
        <v>-41139180.687069602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-14899837.31225932</v>
      </c>
      <c r="R933" s="25">
        <f t="array" aca="1" ref="R933" ca="1">INDEX('Lorri 401b'!L:L,MATCH('Retirement Calculator'!A933,'Lorri 401b'!N:N,0),0)</f>
        <v>-26440932.77313932</v>
      </c>
      <c r="S933" s="25">
        <f t="shared" ca="1" si="787"/>
        <v>-41340770.085398644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-14970350.579247428</v>
      </c>
      <c r="R934" s="25">
        <f t="array" aca="1" ref="R934" ca="1">INDEX('Lorri 401b'!L:L,MATCH('Retirement Calculator'!A934,'Lorri 401b'!N:N,0),0)</f>
        <v>-26572848.860306621</v>
      </c>
      <c r="S934" s="25">
        <f t="shared" ca="1" si="787"/>
        <v>-41543199.439554051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-15041157.651514653</v>
      </c>
      <c r="R935" s="25">
        <f t="array" aca="1" ref="R935" ca="1">INDEX('Lorri 401b'!L:L,MATCH('Retirement Calculator'!A935,'Lorri 401b'!N:N,0),0)</f>
        <v>-26705314.59783712</v>
      </c>
      <c r="S935" s="25">
        <f t="shared" ca="1" si="787"/>
        <v>-41746472.24935177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-15112259.753249658</v>
      </c>
      <c r="R936" s="25">
        <f t="array" aca="1" ref="R936" ca="1">INDEX('Lorri 401b'!L:L,MATCH('Retirement Calculator'!A936,'Lorri 401b'!N:N,0),0)</f>
        <v>-26838332.275940664</v>
      </c>
      <c r="S936" s="25">
        <f t="shared" ca="1" si="787"/>
        <v>-41950592.029190324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-15183658.113741893</v>
      </c>
      <c r="R937" s="25">
        <f t="array" aca="1" ref="R937" ca="1">INDEX('Lorri 401b'!L:L,MATCH('Retirement Calculator'!A937,'Lorri 401b'!N:N,0),0)</f>
        <v>-26971904.19436964</v>
      </c>
      <c r="S937" s="25">
        <f t="shared" ca="1" si="787"/>
        <v>-42155562.308111534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-15255353.967402846</v>
      </c>
      <c r="R938" s="25">
        <f t="array" aca="1" ref="R938" ca="1">INDEX('Lorri 401b'!L:L,MATCH('Retirement Calculator'!A938,'Lorri 401b'!N:N,0),0)</f>
        <v>-27106032.662458736</v>
      </c>
      <c r="S938" s="25">
        <f t="shared" ca="1" si="787"/>
        <v>-42361386.629861578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-15327348.553787386</v>
      </c>
      <c r="R939" s="25">
        <f t="array" aca="1" ref="R939" ca="1">INDEX('Lorri 401b'!L:L,MATCH('Retirement Calculator'!A939,'Lorri 401b'!N:N,0),0)</f>
        <v>-27240719.999164868</v>
      </c>
      <c r="S939" s="25">
        <f t="shared" ca="1" si="787"/>
        <v>-42568068.552952252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-15399643.117615195</v>
      </c>
      <c r="R940" s="25">
        <f t="array" aca="1" ref="R940" ca="1">INDEX('Lorri 401b'!L:L,MATCH('Retirement Calculator'!A940,'Lorri 401b'!N:N,0),0)</f>
        <v>-27375968.533107277</v>
      </c>
      <c r="S940" s="25">
        <f t="shared" ca="1" si="787"/>
        <v>-42775611.650722474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-15472238.908792287</v>
      </c>
      <c r="R941" s="25">
        <f t="array" aca="1" ref="R941" ca="1">INDEX('Lorri 401b'!L:L,MATCH('Retirement Calculator'!A941,'Lorri 401b'!N:N,0),0)</f>
        <v>-27511780.602607779</v>
      </c>
      <c r="S941" s="25">
        <f t="shared" ca="1" si="787"/>
        <v>-42984019.511400066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-15545137.182432616</v>
      </c>
      <c r="R942" s="25">
        <f t="array" aca="1" ref="R942" ca="1">INDEX('Lorri 401b'!L:L,MATCH('Retirement Calculator'!A942,'Lorri 401b'!N:N,0),0)</f>
        <v>-27648158.5557312</v>
      </c>
      <c r="S942" s="25">
        <f t="shared" ca="1" si="787"/>
        <v>-43193295.738163814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-15618339.19887978</v>
      </c>
      <c r="R943" s="25">
        <f t="array" aca="1" ref="R943" ca="1">INDEX('Lorri 401b'!L:L,MATCH('Retirement Calculator'!A943,'Lorri 401b'!N:N,0),0)</f>
        <v>-27785104.750325967</v>
      </c>
      <c r="S943" s="25">
        <f t="shared" ca="1" si="787"/>
        <v>-43403443.949205749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-15691846.223728808</v>
      </c>
      <c r="R944" s="25">
        <f t="array" aca="1" ref="R944" ca="1">INDEX('Lorri 401b'!L:L,MATCH('Retirement Calculator'!A944,'Lorri 401b'!N:N,0),0)</f>
        <v>-27922621.554064881</v>
      </c>
      <c r="S944" s="25">
        <f t="shared" ca="1" si="787"/>
        <v>-43614467.777793691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-15765659.527848039</v>
      </c>
      <c r="R945" s="25">
        <f t="array" aca="1" ref="R945" ca="1">INDEX('Lorri 401b'!L:L,MATCH('Retirement Calculator'!A945,'Lorri 401b'!N:N,0),0)</f>
        <v>-28060711.344486039</v>
      </c>
      <c r="S945" s="25">
        <f t="shared" ca="1" si="787"/>
        <v>-43826370.872334078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-15839780.3874011</v>
      </c>
      <c r="R946" s="25">
        <f t="array" aca="1" ref="R946" ca="1">INDEX('Lorri 401b'!L:L,MATCH('Retirement Calculator'!A946,'Lorri 401b'!N:N,0),0)</f>
        <v>-28199376.509033952</v>
      </c>
      <c r="S946" s="25">
        <f t="shared" ca="1" si="787"/>
        <v>-44039156.896435052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-15914210.083868966</v>
      </c>
      <c r="R947" s="25">
        <f t="array" aca="1" ref="R947" ca="1">INDEX('Lorri 401b'!L:L,MATCH('Retirement Calculator'!A947,'Lorri 401b'!N:N,0),0)</f>
        <v>-28338619.445100814</v>
      </c>
      <c r="S947" s="25">
        <f t="shared" ca="1" si="787"/>
        <v>-44252829.52896978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-15988949.904072113</v>
      </c>
      <c r="R948" s="25">
        <f t="array" aca="1" ref="R948" ca="1">INDEX('Lorri 401b'!L:L,MATCH('Retirement Calculator'!A948,'Lorri 401b'!N:N,0),0)</f>
        <v>-28478442.560067955</v>
      </c>
      <c r="S948" s="25">
        <f t="shared" ca="1" si="787"/>
        <v>-44467392.464140072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-16064001.140192775</v>
      </c>
      <c r="R949" s="25">
        <f t="array" aca="1" ref="R949" ca="1">INDEX('Lorri 401b'!L:L,MATCH('Retirement Calculator'!A949,'Lorri 401b'!N:N,0),0)</f>
        <v>-28618848.271347459</v>
      </c>
      <c r="S949" s="25">
        <f t="shared" ca="1" si="787"/>
        <v>-44682849.411540233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-16139365.089797273</v>
      </c>
      <c r="R950" s="25">
        <f t="array" aca="1" ref="R950" ca="1">INDEX('Lorri 401b'!L:L,MATCH('Retirement Calculator'!A950,'Lorri 401b'!N:N,0),0)</f>
        <v>-28759839.006423961</v>
      </c>
      <c r="S950" s="25">
        <f t="shared" ca="1" si="787"/>
        <v>-44899204.096221238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-16215043.055858457</v>
      </c>
      <c r="R951" s="25">
        <f t="array" aca="1" ref="R951" ca="1">INDEX('Lorri 401b'!L:L,MATCH('Retirement Calculator'!A951,'Lorri 401b'!N:N,0),0)</f>
        <v>-28901417.202896617</v>
      </c>
      <c r="S951" s="25">
        <f t="shared" ca="1" si="787"/>
        <v>-45116460.258755073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-16291036.346778229</v>
      </c>
      <c r="R952" s="25">
        <f t="array" aca="1" ref="R952" ca="1">INDEX('Lorri 401b'!L:L,MATCH('Retirement Calculator'!A952,'Lorri 401b'!N:N,0),0)</f>
        <v>-29043585.308521241</v>
      </c>
      <c r="S952" s="25">
        <f t="shared" ca="1" si="787"/>
        <v>-45334621.65529947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-16367346.276410166</v>
      </c>
      <c r="R953" s="25">
        <f t="array" aca="1" ref="R953" ca="1">INDEX('Lorri 401b'!L:L,MATCH('Retirement Calculator'!A953,'Lorri 401b'!N:N,0),0)</f>
        <v>-29186345.781252634</v>
      </c>
      <c r="S953" s="25">
        <f t="shared" ca="1" si="787"/>
        <v>-45553692.0576628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-16443974.164082237</v>
      </c>
      <c r="R954" s="25">
        <f t="array" aca="1" ref="R954" ca="1">INDEX('Lorri 401b'!L:L,MATCH('Retirement Calculator'!A954,'Lorri 401b'!N:N,0),0)</f>
        <v>-29329701.089287076</v>
      </c>
      <c r="S954" s="25">
        <f t="shared" ca="1" si="787"/>
        <v>-45773675.253369316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-16520921.334619608</v>
      </c>
      <c r="R955" s="25">
        <f t="array" aca="1" ref="R955" ca="1">INDEX('Lorri 401b'!L:L,MATCH('Retirement Calculator'!A955,'Lorri 401b'!N:N,0),0)</f>
        <v>-29473653.711104993</v>
      </c>
      <c r="S955" s="25">
        <f t="shared" ca="1" si="787"/>
        <v>-45994575.045724601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-16598189.118367551</v>
      </c>
      <c r="R956" s="25">
        <f t="array" aca="1" ref="R956" ca="1">INDEX('Lorri 401b'!L:L,MATCH('Retirement Calculator'!A956,'Lorri 401b'!N:N,0),0)</f>
        <v>-29618206.13551382</v>
      </c>
      <c r="S956" s="25">
        <f t="shared" ca="1" si="787"/>
        <v>-46216395.253881373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-16675778.851214444</v>
      </c>
      <c r="R957" s="25">
        <f t="array" aca="1" ref="R957" ca="1">INDEX('Lorri 401b'!L:L,MATCH('Retirement Calculator'!A957,'Lorri 401b'!N:N,0),0)</f>
        <v>-29763360.861691017</v>
      </c>
      <c r="S957" s="25">
        <f t="shared" ca="1" si="787"/>
        <v>-46439139.712905459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-16753691.874614866</v>
      </c>
      <c r="R958" s="25">
        <f t="array" aca="1" ref="R958" ca="1">INDEX('Lorri 401b'!L:L,MATCH('Retirement Calculator'!A958,'Lorri 401b'!N:N,0),0)</f>
        <v>-29909120.399227284</v>
      </c>
      <c r="S958" s="25">
        <f t="shared" ca="1" si="787"/>
        <v>-46662812.273842148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-16831929.535612788</v>
      </c>
      <c r="R959" s="25">
        <f t="array" aca="1" ref="R959" ca="1">INDEX('Lorri 401b'!L:L,MATCH('Retirement Calculator'!A959,'Lorri 401b'!N:N,0),0)</f>
        <v>-30055487.268169951</v>
      </c>
      <c r="S959" s="25">
        <f t="shared" ca="1" si="787"/>
        <v>-46887416.803782739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-16910493.186864868</v>
      </c>
      <c r="R960" s="25">
        <f t="array" aca="1" ref="R960" ca="1">INDEX('Lorri 401b'!L:L,MATCH('Retirement Calculator'!A960,'Lorri 401b'!N:N,0),0)</f>
        <v>-30202463.999066547</v>
      </c>
      <c r="S960" s="25">
        <f t="shared" ca="1" si="787"/>
        <v>-47112957.185931414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-16989384.186663833</v>
      </c>
      <c r="R961" s="25">
        <f t="array" aca="1" ref="R961" ca="1">INDEX('Lorri 401b'!L:L,MATCH('Retirement Calculator'!A961,'Lorri 401b'!N:N,0),0)</f>
        <v>-30350053.133008547</v>
      </c>
      <c r="S961" s="25">
        <f t="shared" ca="1" si="787"/>
        <v>-47339437.319672376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-17068603.898961958</v>
      </c>
      <c r="R962" s="25">
        <f t="array" aca="1" ref="R962" ca="1">INDEX('Lorri 401b'!L:L,MATCH('Retirement Calculator'!A962,'Lorri 401b'!N:N,0),0)</f>
        <v>-30498257.221675303</v>
      </c>
      <c r="S962" s="25">
        <f t="shared" ca="1" si="787"/>
        <v>-47566861.12063726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-17148153.693394657</v>
      </c>
      <c r="R963" s="25">
        <f t="array" aca="1" ref="R963" ca="1">INDEX('Lorri 401b'!L:L,MATCH('Retirement Calculator'!A963,'Lorri 401b'!N:N,0),0)</f>
        <v>-30647078.827378172</v>
      </c>
      <c r="S963" s="25">
        <f t="shared" ca="1" si="787"/>
        <v>-47795232.52077283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-17228034.945304163</v>
      </c>
      <c r="R964" s="25">
        <f t="array" aca="1" ref="R964" ca="1">INDEX('Lorri 401b'!L:L,MATCH('Retirement Calculator'!A964,'Lorri 401b'!N:N,0),0)</f>
        <v>-30796520.523104802</v>
      </c>
      <c r="S964" s="25">
        <f t="shared" ca="1" si="787"/>
        <v>-48024555.468408965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-17308249.03576329</v>
      </c>
      <c r="R965" s="25">
        <f t="array" aca="1" ref="R965" ca="1">INDEX('Lorri 401b'!L:L,MATCH('Retirement Calculator'!A965,'Lorri 401b'!N:N,0),0)</f>
        <v>-30946584.892563626</v>
      </c>
      <c r="S965" s="25">
        <f t="shared" ca="1" si="787"/>
        <v>-48254833.92832692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-17388797.351599328</v>
      </c>
      <c r="R966" s="25">
        <f t="array" aca="1" ref="R966" ca="1">INDEX('Lorri 401b'!L:L,MATCH('Retirement Calculator'!A966,'Lorri 401b'!N:N,0),0)</f>
        <v>-31097274.530228529</v>
      </c>
      <c r="S966" s="25">
        <f t="shared" ca="1" si="787"/>
        <v>-48486071.881827861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-17469681.285418019</v>
      </c>
      <c r="R967" s="25">
        <f t="array" aca="1" ref="R967" ca="1">INDEX('Lorri 401b'!L:L,MATCH('Retirement Calculator'!A967,'Lorri 401b'!N:N,0),0)</f>
        <v>-31248592.041383702</v>
      </c>
      <c r="S967" s="25">
        <f t="shared" ca="1" si="787"/>
        <v>-48718273.326801717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-17550902.235627621</v>
      </c>
      <c r="R968" s="25">
        <f t="array" aca="1" ref="R968" ca="1">INDEX('Lorri 401b'!L:L,MATCH('Retirement Calculator'!A968,'Lorri 401b'!N:N,0),0)</f>
        <v>-31400540.042168688</v>
      </c>
      <c r="S968" s="25">
        <f t="shared" ca="1" si="787"/>
        <v>-48951442.277796313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-17632461.606463097</v>
      </c>
      <c r="R969" s="25">
        <f t="array" aca="1" ref="R969" ca="1">INDEX('Lorri 401b'!L:L,MATCH('Retirement Calculator'!A969,'Lorri 401b'!N:N,0),0)</f>
        <v>-31553121.159623612</v>
      </c>
      <c r="S969" s="25">
        <f t="shared" ca="1" si="787"/>
        <v>-49185582.766086712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-17714360.808010384</v>
      </c>
      <c r="R970" s="25">
        <f t="array" aca="1" ref="R970" ca="1">INDEX('Lorri 401b'!L:L,MATCH('Retirement Calculator'!A970,'Lorri 401b'!N:N,0),0)</f>
        <v>-31706338.031734597</v>
      </c>
      <c r="S970" s="25">
        <f t="shared" ca="1" si="787"/>
        <v>-49420698.839744985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-17796601.256230786</v>
      </c>
      <c r="R971" s="25">
        <f t="array" aca="1" ref="R971" ca="1">INDEX('Lorri 401b'!L:L,MATCH('Retirement Calculator'!A971,'Lorri 401b'!N:N,0),0)</f>
        <v>-31860193.307479378</v>
      </c>
      <c r="S971" s="25">
        <f t="shared" ca="1" si="787"/>
        <v>-49656794.563710168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-17879184.372985441</v>
      </c>
      <c r="R972" s="25">
        <f t="array" aca="1" ref="R972" ca="1">INDEX('Lorri 401b'!L:L,MATCH('Retirement Calculator'!A972,'Lorri 401b'!N:N,0),0)</f>
        <v>-32014689.646873098</v>
      </c>
      <c r="S972" s="25">
        <f t="shared" ca="1" si="787"/>
        <v>-49893874.019858539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-17962111.586059906</v>
      </c>
      <c r="R973" s="25">
        <f t="array" aca="1" ref="R973" ca="1">INDEX('Lorri 401b'!L:L,MATCH('Retirement Calculator'!A973,'Lorri 401b'!N:N,0),0)</f>
        <v>-32169829.721014291</v>
      </c>
      <c r="S973" s="25">
        <f t="shared" ca="1" si="787"/>
        <v>-50131941.307074197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-18045384.32918885</v>
      </c>
      <c r="R974" s="25">
        <f t="array" aca="1" ref="R974" ca="1">INDEX('Lorri 401b'!L:L,MATCH('Retirement Calculator'!A974,'Lorri 401b'!N:N,0),0)</f>
        <v>-32325616.212131072</v>
      </c>
      <c r="S974" s="25">
        <f t="shared" ca="1" si="787"/>
        <v>-50371000.541319922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-18129004.042080831</v>
      </c>
      <c r="R975" s="25">
        <f t="array" aca="1" ref="R975" ca="1">INDEX('Lorri 401b'!L:L,MATCH('Retirement Calculator'!A975,'Lorri 401b'!N:N,0),0)</f>
        <v>-32482051.813627508</v>
      </c>
      <c r="S975" s="25">
        <f t="shared" ca="1" si="787"/>
        <v>-50611055.855708338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-18212972.170443192</v>
      </c>
      <c r="R976" s="25">
        <f t="array" aca="1" ref="R976" ca="1">INDEX('Lorri 401b'!L:L,MATCH('Retirement Calculator'!A976,'Lorri 401b'!N:N,0),0)</f>
        <v>-32639139.230130177</v>
      </c>
      <c r="S976" s="25">
        <f t="shared" ca="1" si="787"/>
        <v>-50852111.400573373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-18297290.166007064</v>
      </c>
      <c r="R977" s="25">
        <f t="array" aca="1" ref="R977" ca="1">INDEX('Lorri 401b'!L:L,MATCH('Retirement Calculator'!A977,'Lorri 401b'!N:N,0),0)</f>
        <v>-32796881.177534942</v>
      </c>
      <c r="S977" s="25">
        <f t="shared" ca="1" si="787"/>
        <v>-51094171.34354201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-18381959.486552455</v>
      </c>
      <c r="R978" s="25">
        <f t="array" aca="1" ref="R978" ca="1">INDEX('Lorri 401b'!L:L,MATCH('Retirement Calculator'!A978,'Lorri 401b'!N:N,0),0)</f>
        <v>-32955280.383053891</v>
      </c>
      <c r="S978" s="25">
        <f t="shared" ca="1" si="787"/>
        <v>-51337239.869606346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-18466981.595933449</v>
      </c>
      <c r="R979" s="25">
        <f t="array" aca="1" ref="R979" ca="1">INDEX('Lorri 401b'!L:L,MATCH('Retirement Calculator'!A979,'Lorri 401b'!N:N,0),0)</f>
        <v>-33114339.585262503</v>
      </c>
      <c r="S979" s="25">
        <f t="shared" ca="1" si="787"/>
        <v>-51581321.181195952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-18552357.964103531</v>
      </c>
      <c r="R980" s="25">
        <f t="array" aca="1" ref="R980" ca="1">INDEX('Lorri 401b'!L:L,MATCH('Retirement Calculator'!A980,'Lorri 401b'!N:N,0),0)</f>
        <v>-33274061.534146987</v>
      </c>
      <c r="S980" s="25">
        <f t="shared" ca="1" si="787"/>
        <v>-51826419.498250514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-18638090.067140989</v>
      </c>
      <c r="R981" s="25">
        <f t="array" aca="1" ref="R981" ca="1">INDEX('Lorri 401b'!L:L,MATCH('Retirement Calculator'!A981,'Lorri 401b'!N:N,0),0)</f>
        <v>-33434448.991151821</v>
      </c>
      <c r="S981" s="25">
        <f t="shared" ca="1" si="787"/>
        <v>-52072539.058292806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-18724179.387274437</v>
      </c>
      <c r="R982" s="25">
        <f t="array" aca="1" ref="R982" ca="1">INDEX('Lorri 401b'!L:L,MATCH('Retirement Calculator'!A982,'Lorri 401b'!N:N,0),0)</f>
        <v>-33595504.729227506</v>
      </c>
      <c r="S982" s="25">
        <f t="shared" ca="1" si="787"/>
        <v>-52319684.116501942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-18810627.412908439</v>
      </c>
      <c r="R983" s="25">
        <f t="array" aca="1" ref="R983" ca="1">INDEX('Lorri 401b'!L:L,MATCH('Retirement Calculator'!A983,'Lorri 401b'!N:N,0),0)</f>
        <v>-33757231.532878511</v>
      </c>
      <c r="S983" s="25">
        <f t="shared" ca="1" si="787"/>
        <v>-52567858.945786953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-18897435.638649251</v>
      </c>
      <c r="R984" s="25">
        <f t="array" aca="1" ref="R984" ca="1">INDEX('Lorri 401b'!L:L,MATCH('Retirement Calculator'!A984,'Lorri 401b'!N:N,0),0)</f>
        <v>-33919632.198211394</v>
      </c>
      <c r="S984" s="25">
        <f t="shared" ca="1" si="787"/>
        <v>-52817067.836860642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-18984605.565330651</v>
      </c>
      <c r="R985" s="25">
        <f t="array" aca="1" ref="R985" ca="1">INDEX('Lorri 401b'!L:L,MATCH('Retirement Calculator'!A985,'Lorri 401b'!N:N,0),0)</f>
        <v>-34082709.532983162</v>
      </c>
      <c r="S985" s="25">
        <f t="shared" ca="1" si="787"/>
        <v>-53067315.098313808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-19072138.70003989</v>
      </c>
      <c r="R986" s="25">
        <f t="array" aca="1" ref="R986" ca="1">INDEX('Lorri 401b'!L:L,MATCH('Retirement Calculator'!A986,'Lorri 401b'!N:N,0),0)</f>
        <v>-34246466.356649816</v>
      </c>
      <c r="S986" s="25">
        <f t="shared" ca="1" si="787"/>
        <v>-53318605.056689709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-19160036.55614375</v>
      </c>
      <c r="R987" s="25">
        <f t="array" aca="1" ref="R987" ca="1">INDEX('Lorri 401b'!L:L,MATCH('Retirement Calculator'!A987,'Lorri 401b'!N:N,0),0)</f>
        <v>-34410905.500415079</v>
      </c>
      <c r="S987" s="25">
        <f t="shared" ca="1" si="787"/>
        <v>-53570942.056558833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-19248300.65331471</v>
      </c>
      <c r="R988" s="25">
        <f t="array" aca="1" ref="R988" ca="1">INDEX('Lorri 401b'!L:L,MATCH('Retirement Calculator'!A988,'Lorri 401b'!N:N,0),0)</f>
        <v>-34576029.807279363</v>
      </c>
      <c r="S988" s="25">
        <f t="shared" ca="1" si="787"/>
        <v>-53824330.460594073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-19336932.517557215</v>
      </c>
      <c r="R989" s="25">
        <f t="array" aca="1" ref="R989" ca="1">INDEX('Lorri 401b'!L:L,MATCH('Retirement Calculator'!A989,'Lorri 401b'!N:N,0),0)</f>
        <v>-34741842.132088915</v>
      </c>
      <c r="S989" s="25">
        <f t="shared" ca="1" si="787"/>
        <v>-54078774.649646133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-19425933.681234062</v>
      </c>
      <c r="R990" s="25">
        <f t="array" aca="1" ref="R990" ca="1">INDEX('Lorri 401b'!L:L,MATCH('Retirement Calculator'!A990,'Lorri 401b'!N:N,0),0)</f>
        <v>-34908345.341585174</v>
      </c>
      <c r="S990" s="25">
        <f t="shared" ca="1" si="787"/>
        <v>-54334279.022819236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-19515305.683092896</v>
      </c>
      <c r="R991" s="25">
        <f t="array" aca="1" ref="R991" ca="1">INDEX('Lorri 401b'!L:L,MATCH('Retirement Calculator'!A991,'Lorri 401b'!N:N,0),0)</f>
        <v>-35075542.314454332</v>
      </c>
      <c r="S991" s="25">
        <f t="shared" ca="1" si="787"/>
        <v>-54590847.997547224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-19605050.068292808</v>
      </c>
      <c r="R992" s="25">
        <f t="array" aca="1" ref="R992" ca="1">INDEX('Lorri 401b'!L:L,MATCH('Retirement Calculator'!A992,'Lorri 401b'!N:N,0),0)</f>
        <v>-35243435.941377111</v>
      </c>
      <c r="S992" s="25">
        <f t="shared" ca="1" si="787"/>
        <v>-54848486.009669915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-19695168.388431054</v>
      </c>
      <c r="R993" s="25">
        <f t="array" aca="1" ref="R993" ca="1">INDEX('Lorri 401b'!L:L,MATCH('Retirement Calculator'!A993,'Lorri 401b'!N:N,0),0)</f>
        <v>-35412029.125078738</v>
      </c>
      <c r="S993" s="25">
        <f t="shared" ca="1" si="787"/>
        <v>-55107197.513509795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-19785662.201569878</v>
      </c>
      <c r="R994" s="25">
        <f t="array" aca="1" ref="R994" ca="1">INDEX('Lorri 401b'!L:L,MATCH('Retirement Calculator'!A994,'Lorri 401b'!N:N,0),0)</f>
        <v>-35581324.780379124</v>
      </c>
      <c r="S994" s="25">
        <f t="shared" ca="1" si="787"/>
        <v>-55366986.981949002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-19876533.072263446</v>
      </c>
      <c r="R995" s="25">
        <f t="array" aca="1" ref="R995" ca="1">INDEX('Lorri 401b'!L:L,MATCH('Retirement Calculator'!A995,'Lorri 401b'!N:N,0),0)</f>
        <v>-35751325.83424326</v>
      </c>
      <c r="S995" s="25">
        <f t="shared" ca="1" si="787"/>
        <v>-55627858.906506702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-19967782.571584903</v>
      </c>
      <c r="R996" s="25">
        <f t="array" aca="1" ref="R996" ca="1">INDEX('Lorri 401b'!L:L,MATCH('Retirement Calculator'!A996,'Lorri 401b'!N:N,0),0)</f>
        <v>-35922035.225831829</v>
      </c>
      <c r="S996" s="25">
        <f t="shared" ca="1" si="787"/>
        <v>-55889817.797416732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-20059412.277153533</v>
      </c>
      <c r="R997" s="25">
        <f t="array" aca="1" ref="R997" ca="1">INDEX('Lorri 401b'!L:L,MATCH('Retirement Calculator'!A997,'Lorri 401b'!N:N,0),0)</f>
        <v>-36093455.906552017</v>
      </c>
      <c r="S997" s="25">
        <f t="shared" ca="1" si="787"/>
        <v>-56152868.183705553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-20151423.773162033</v>
      </c>
      <c r="R998" s="25">
        <f t="array" aca="1" ref="R998" ca="1">INDEX('Lorri 401b'!L:L,MATCH('Retirement Calculator'!A998,'Lorri 401b'!N:N,0),0)</f>
        <v>-36265590.840108536</v>
      </c>
      <c r="S998" s="25">
        <f t="shared" ca="1" si="787"/>
        <v>-56417014.613270566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-20243818.650403902</v>
      </c>
      <c r="R999" s="25">
        <f t="array" aca="1" ref="R999" ca="1">INDEX('Lorri 401b'!L:L,MATCH('Retirement Calculator'!A999,'Lorri 401b'!N:N,0),0)</f>
        <v>-36438443.002554879</v>
      </c>
      <c r="S999" s="25">
        <f t="shared" ca="1" si="787"/>
        <v>-56682261.652958781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-20336598.506300945</v>
      </c>
      <c r="R1000" s="25">
        <f t="array" aca="1" ref="R1000" ca="1">INDEX('Lorri 401b'!L:L,MATCH('Retirement Calculator'!A1000,'Lorri 401b'!N:N,0),0)</f>
        <v>-36612015.382344745</v>
      </c>
      <c r="S1000" s="25">
        <f t="shared" ca="1" si="787"/>
        <v>-56948613.888645694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-20429764.944930892</v>
      </c>
      <c r="R1001" s="25">
        <f t="array" aca="1" ref="R1001" ca="1">INDEX('Lorri 401b'!L:L,MATCH('Retirement Calculator'!A1001,'Lorri 401b'!N:N,0),0)</f>
        <v>-36786310.980383739</v>
      </c>
      <c r="S1001" s="25">
        <f t="shared" ca="1" si="787"/>
        <v>-57216075.925314635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-20523319.57705513</v>
      </c>
      <c r="R1002" s="25">
        <f t="array" aca="1" ref="R1002" ca="1">INDEX('Lorri 401b'!L:L,MATCH('Retirement Calculator'!A1002,'Lorri 401b'!N:N,0),0)</f>
        <v>-36961332.810081229</v>
      </c>
      <c r="S1002" s="25">
        <f t="shared" ca="1" si="787"/>
        <v>-57484652.387136355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-20617264.020146552</v>
      </c>
      <c r="R1003" s="25">
        <f t="array" aca="1" ref="R1003" ca="1">INDEX('Lorri 401b'!L:L,MATCH('Retirement Calculator'!A1003,'Lorri 401b'!N:N,0),0)</f>
        <v>-37137083.897402458</v>
      </c>
      <c r="S1003" s="25">
        <f t="shared" ca="1" si="787"/>
        <v>-57754347.917549014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-20711599.898417521</v>
      </c>
      <c r="R1004" s="25">
        <f t="array" aca="1" ref="R1004" ca="1">INDEX('Lorri 401b'!L:L,MATCH('Retirement Calculator'!A1004,'Lorri 401b'!N:N,0),0)</f>
        <v>-37313567.280920856</v>
      </c>
      <c r="S1004" s="25">
        <f t="shared" ca="1" si="787"/>
        <v>-58025167.179338381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-20806328.842847954</v>
      </c>
      <c r="R1005" s="25">
        <f t="array" aca="1" ref="R1005" ca="1">INDEX('Lorri 401b'!L:L,MATCH('Retirement Calculator'!A1005,'Lorri 401b'!N:N,0),0)</f>
        <v>-37490786.011870578</v>
      </c>
      <c r="S1005" s="25">
        <f t="shared" ca="1" si="787"/>
        <v>-58297114.854718536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-20901452.491213515</v>
      </c>
      <c r="R1006" s="25">
        <f t="array" aca="1" ref="R1006" ca="1">INDEX('Lorri 401b'!L:L,MATCH('Retirement Calculator'!A1006,'Lorri 401b'!N:N,0),0)</f>
        <v>-37668743.154199257</v>
      </c>
      <c r="S1006" s="25">
        <f t="shared" ca="1" si="787"/>
        <v>-58570195.645412773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-20996972.488113932</v>
      </c>
      <c r="R1007" s="25">
        <f t="array" aca="1" ref="R1007" ca="1">INDEX('Lorri 401b'!L:L,MATCH('Retirement Calculator'!A1007,'Lorri 401b'!N:N,0),0)</f>
        <v>-37847441.784620978</v>
      </c>
      <c r="S1007" s="25">
        <f t="shared" ca="1" si="787"/>
        <v>-58844414.27273491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-21092890.485001434</v>
      </c>
      <c r="R1008" s="25">
        <f t="array" aca="1" ref="R1008" ca="1">INDEX('Lorri 401b'!L:L,MATCH('Retirement Calculator'!A1008,'Lorri 401b'!N:N,0),0)</f>
        <v>-38026884.992669456</v>
      </c>
      <c r="S1008" s="25">
        <f t="shared" ca="1" si="787"/>
        <v>-59119775.477670893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-21189208.140209299</v>
      </c>
      <c r="R1009" s="25">
        <f t="array" aca="1" ref="R1009" ca="1">INDEX('Lorri 401b'!L:L,MATCH('Retirement Calculator'!A1009,'Lorri 401b'!N:N,0),0)</f>
        <v>-38207075.880751468</v>
      </c>
      <c r="S1009" s="25">
        <f t="shared" ca="1" si="787"/>
        <v>-59396284.020960763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-21285927.118980531</v>
      </c>
      <c r="R1010" s="25">
        <f t="array" aca="1" ref="R1010" ca="1">INDEX('Lorri 401b'!L:L,MATCH('Retirement Calculator'!A1010,'Lorri 401b'!N:N,0),0)</f>
        <v>-38388017.564200491</v>
      </c>
      <c r="S1010" s="25">
        <f t="shared" ca="1" si="787"/>
        <v>-59673944.683181018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-21383049.093496643</v>
      </c>
      <c r="R1011" s="25">
        <f t="array" aca="1" ref="R1011" ca="1">INDEX('Lorri 401b'!L:L,MATCH('Retirement Calculator'!A1011,'Lorri 401b'!N:N,0),0)</f>
        <v>-38569713.171330549</v>
      </c>
      <c r="S1011" s="25">
        <f t="shared" ca="1" si="787"/>
        <v>-59952762.264827192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-21480575.74290657</v>
      </c>
      <c r="R1012" s="25">
        <f t="array" aca="1" ref="R1012" ca="1">INDEX('Lorri 401b'!L:L,MATCH('Retirement Calculator'!A1012,'Lorri 401b'!N:N,0),0)</f>
        <v>-38752165.843490317</v>
      </c>
      <c r="S1012" s="25">
        <f t="shared" ca="1" si="787"/>
        <v>-60232741.586396888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-21578508.753355708</v>
      </c>
      <c r="R1013" s="25">
        <f t="array" aca="1" ref="R1013" ca="1">INDEX('Lorri 401b'!L:L,MATCH('Retirement Calculator'!A1013,'Lorri 401b'!N:N,0),0)</f>
        <v>-38935378.735117413</v>
      </c>
      <c r="S1013" s="25">
        <f t="shared" ca="1" si="787"/>
        <v>-60513887.488473117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-21676849.81801505</v>
      </c>
      <c r="R1014" s="25">
        <f t="array" aca="1" ref="R1014" ca="1">INDEX('Lorri 401b'!L:L,MATCH('Retirement Calculator'!A1014,'Lorri 401b'!N:N,0),0)</f>
        <v>-39119355.013792954</v>
      </c>
      <c r="S1014" s="25">
        <f t="shared" ca="1" si="787"/>
        <v>-60796204.831808001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-21775600.637110472</v>
      </c>
      <c r="R1015" s="25">
        <f t="array" aca="1" ref="R1015" ca="1">INDEX('Lorri 401b'!L:L,MATCH('Retirement Calculator'!A1015,'Lorri 401b'!N:N,0),0)</f>
        <v>-39304097.860296316</v>
      </c>
      <c r="S1015" s="25">
        <f t="shared" ca="1" si="787"/>
        <v>-61079698.497406788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-21874762.917952124</v>
      </c>
      <c r="R1016" s="25">
        <f t="array" aca="1" ref="R1016" ca="1">INDEX('Lorri 401b'!L:L,MATCH('Retirement Calculator'!A1016,'Lorri 401b'!N:N,0),0)</f>
        <v>-39489610.468660109</v>
      </c>
      <c r="S1016" s="25">
        <f t="shared" ca="1" si="787"/>
        <v>-61364373.386612236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-21974338.37496395</v>
      </c>
      <c r="R1017" s="25">
        <f t="array" aca="1" ref="R1017" ca="1">INDEX('Lorri 401b'!L:L,MATCH('Retirement Calculator'!A1017,'Lorri 401b'!N:N,0),0)</f>
        <v>-39675896.046225414</v>
      </c>
      <c r="S1017" s="25">
        <f t="shared" ca="1" si="787"/>
        <v>-61650234.421189368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-22074328.729713324</v>
      </c>
      <c r="R1018" s="25">
        <f t="array" aca="1" ref="R1018" ca="1">INDEX('Lorri 401b'!L:L,MATCH('Retirement Calculator'!A1018,'Lorri 401b'!N:N,0),0)</f>
        <v>-39862957.813697241</v>
      </c>
      <c r="S1018" s="25">
        <f t="shared" ca="1" si="787"/>
        <v>-61937286.543410569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-22174735.710940823</v>
      </c>
      <c r="R1019" s="25">
        <f t="array" aca="1" ref="R1019" ca="1">INDEX('Lorri 401b'!L:L,MATCH('Retirement Calculator'!A1019,'Lorri 401b'!N:N,0),0)</f>
        <v>-40050799.0052002</v>
      </c>
      <c r="S1019" s="25">
        <f t="shared" ca="1" si="787"/>
        <v>-62225534.716141023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-22275561.054590102</v>
      </c>
      <c r="R1020" s="25">
        <f t="array" aca="1" ref="R1020" ca="1">INDEX('Lorri 401b'!L:L,MATCH('Retirement Calculator'!A1020,'Lorri 401b'!N:N,0),0)</f>
        <v>-40239422.86833442</v>
      </c>
      <c r="S1020" s="25">
        <f t="shared" ca="1" si="787"/>
        <v>-62514983.922924519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-22376806.503837921</v>
      </c>
      <c r="R1021" s="25">
        <f t="array" aca="1" ref="R1021" ca="1">INDEX('Lorri 401b'!L:L,MATCH('Retirement Calculator'!A1021,'Lorri 401b'!N:N,0),0)</f>
        <v>-40428832.664231703</v>
      </c>
      <c r="S1021" s="25">
        <f t="shared" ca="1" si="787"/>
        <v>-62805639.168069623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-22478473.809124272</v>
      </c>
      <c r="R1022" s="25">
        <f t="array" aca="1" ref="R1022" ca="1">INDEX('Lorri 401b'!L:L,MATCH('Retirement Calculator'!A1022,'Lorri 401b'!N:N,0),0)</f>
        <v>-40619031.66761189</v>
      </c>
      <c r="S1022" s="25">
        <f t="shared" ca="1" si="787"/>
        <v>-63097505.476736158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-22580564.728182651</v>
      </c>
      <c r="R1023" s="25">
        <f t="array" aca="1" ref="R1023" ca="1">INDEX('Lorri 401b'!L:L,MATCH('Retirement Calculator'!A1023,'Lorri 401b'!N:N,0),0)</f>
        <v>-40810023.166839495</v>
      </c>
      <c r="S1023" s="25">
        <f t="shared" ca="1" si="787"/>
        <v>-63390587.895022146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-22683081.026070438</v>
      </c>
      <c r="R1024" s="25">
        <f t="array" aca="1" ref="R1024" ca="1">INDEX('Lorri 401b'!L:L,MATCH('Retirement Calculator'!A1024,'Lorri 401b'!N:N,0),0)</f>
        <v>-41001810.463980548</v>
      </c>
      <c r="S1024" s="25">
        <f t="shared" ca="1" si="787"/>
        <v>-63684891.490050986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-22786024.475199424</v>
      </c>
      <c r="R1025" s="25">
        <f t="array" aca="1" ref="R1025" ca="1">INDEX('Lorri 401b'!L:L,MATCH('Retirement Calculator'!A1025,'Lorri 401b'!N:N,0),0)</f>
        <v>-41194396.874859691</v>
      </c>
      <c r="S1025" s="25">
        <f t="shared" ca="1" si="787"/>
        <v>-63980421.350059114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-22889396.855366446</v>
      </c>
      <c r="R1026" s="25">
        <f t="array" aca="1" ref="R1026" ca="1">INDEX('Lorri 401b'!L:L,MATCH('Retirement Calculator'!A1026,'Lorri 401b'!N:N,0),0)</f>
        <v>-41387785.729117498</v>
      </c>
      <c r="S1026" s="25">
        <f t="shared" ca="1" si="787"/>
        <v>-64277182.584483944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-22993199.953784164</v>
      </c>
      <c r="R1027" s="25">
        <f t="array" aca="1" ref="R1027" ca="1">INDEX('Lorri 401b'!L:L,MATCH('Retirement Calculator'!A1027,'Lorri 401b'!N:N,0),0)</f>
        <v>-41581980.370268039</v>
      </c>
      <c r="S1027" s="25">
        <f t="shared" ca="1" si="787"/>
        <v>-64575180.3240522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-23097435.565111957</v>
      </c>
      <c r="R1028" s="25">
        <f t="array" aca="1" ref="R1028" ca="1">INDEX('Lorri 401b'!L:L,MATCH('Retirement Calculator'!A1028,'Lorri 401b'!N:N,0),0)</f>
        <v>-41776984.155756712</v>
      </c>
      <c r="S1028" s="25">
        <f t="shared" ca="1" si="787"/>
        <v>-64874419.720868669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-23202105.491486952</v>
      </c>
      <c r="R1029" s="25">
        <f t="array" aca="1" ref="R1029" ca="1">INDEX('Lorri 401b'!L:L,MATCH('Retirement Calculator'!A1029,'Lorri 401b'!N:N,0),0)</f>
        <v>-41972800.457018256</v>
      </c>
      <c r="S1029" s="25">
        <f t="shared" ca="1" si="787"/>
        <v>-65174905.948505208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-23307211.542555172</v>
      </c>
      <c r="R1030" s="25">
        <f t="array" aca="1" ref="R1030" ca="1">INDEX('Lorri 401b'!L:L,MATCH('Retirement Calculator'!A1030,'Lorri 401b'!N:N,0),0)</f>
        <v>-42169432.65953505</v>
      </c>
      <c r="S1030" s="25">
        <f t="shared" ca="1" si="787"/>
        <v>-65476644.202090219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-23412755.535502844</v>
      </c>
      <c r="R1031" s="25">
        <f t="array" aca="1" ref="R1031" ca="1">INDEX('Lorri 401b'!L:L,MATCH('Retirement Calculator'!A1031,'Lorri 401b'!N:N,0),0)</f>
        <v>-42366884.162895665</v>
      </c>
      <c r="S1031" s="25">
        <f t="shared" ref="S1031:S1171" ca="1" si="1047">SUM(Q1031:R1031)</f>
        <v>-65779639.698398508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-23518739.295087799</v>
      </c>
      <c r="R1032" s="25">
        <f t="array" aca="1" ref="R1032" ca="1">INDEX('Lorri 401b'!L:L,MATCH('Retirement Calculator'!A1032,'Lorri 401b'!N:N,0),0)</f>
        <v>-42565158.380853616</v>
      </c>
      <c r="S1032" s="25">
        <f t="shared" ca="1" si="1047"/>
        <v>-66083897.675941415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-23625164.653671026</v>
      </c>
      <c r="R1033" s="25">
        <f t="array" aca="1" ref="R1033" ca="1">INDEX('Lorri 401b'!L:L,MATCH('Retirement Calculator'!A1033,'Lorri 401b'!N:N,0),0)</f>
        <v>-42764258.741386391</v>
      </c>
      <c r="S1033" s="25">
        <f t="shared" ca="1" si="1047"/>
        <v>-66389423.395057417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-23732033.451248348</v>
      </c>
      <c r="R1034" s="25">
        <f t="array" aca="1" ref="R1034" ca="1">INDEX('Lorri 401b'!L:L,MATCH('Retirement Calculator'!A1034,'Lorri 401b'!N:N,0),0)</f>
        <v>-42964188.686754726</v>
      </c>
      <c r="S1034" s="25">
        <f t="shared" ca="1" si="1047"/>
        <v>-66696222.138003074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-23839347.535482243</v>
      </c>
      <c r="R1035" s="25">
        <f t="array" aca="1" ref="R1035" ca="1">INDEX('Lorri 401b'!L:L,MATCH('Retirement Calculator'!A1035,'Lorri 401b'!N:N,0),0)</f>
        <v>-43164951.673562095</v>
      </c>
      <c r="S1035" s="25">
        <f t="shared" ca="1" si="1047"/>
        <v>-67004299.209044337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-23947108.761733778</v>
      </c>
      <c r="R1036" s="25">
        <f t="array" aca="1" ref="R1036" ca="1">INDEX('Lorri 401b'!L:L,MATCH('Retirement Calculator'!A1036,'Lorri 401b'!N:N,0),0)</f>
        <v>-43366551.172814488</v>
      </c>
      <c r="S1036" s="25">
        <f t="shared" ca="1" si="1047"/>
        <v>-67313659.934548259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-24055318.993094694</v>
      </c>
      <c r="R1037" s="25">
        <f t="array" aca="1" ref="R1037" ca="1">INDEX('Lorri 401b'!L:L,MATCH('Retirement Calculator'!A1037,'Lorri 401b'!N:N,0),0)</f>
        <v>-43568990.669980437</v>
      </c>
      <c r="S1037" s="25">
        <f t="shared" ca="1" si="1047"/>
        <v>-67624309.663075134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-24163980.100419614</v>
      </c>
      <c r="R1038" s="25">
        <f t="array" aca="1" ref="R1038" ca="1">INDEX('Lorri 401b'!L:L,MATCH('Retirement Calculator'!A1038,'Lorri 401b'!N:N,0),0)</f>
        <v>-43772273.665051244</v>
      </c>
      <c r="S1038" s="25">
        <f t="shared" ca="1" si="1047"/>
        <v>-67936253.765470862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-24273093.962358389</v>
      </c>
      <c r="R1039" s="25">
        <f t="array" aca="1" ref="R1039" ca="1">INDEX('Lorri 401b'!L:L,MATCH('Retirement Calculator'!A1039,'Lorri 401b'!N:N,0),0)</f>
        <v>-43976403.672601514</v>
      </c>
      <c r="S1039" s="25">
        <f t="shared" ca="1" si="1047"/>
        <v>-68249497.634959906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-24382662.465388574</v>
      </c>
      <c r="R1040" s="25">
        <f t="array" aca="1" ref="R1040" ca="1">INDEX('Lorri 401b'!L:L,MATCH('Retirement Calculator'!A1040,'Lorri 401b'!N:N,0),0)</f>
        <v>-44181384.221849911</v>
      </c>
      <c r="S1040" s="25">
        <f t="shared" ca="1" si="1047"/>
        <v>-68564046.687238485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-24492687.503848054</v>
      </c>
      <c r="R1041" s="25">
        <f t="array" aca="1" ref="R1041" ca="1">INDEX('Lorri 401b'!L:L,MATCH('Retirement Calculator'!A1041,'Lorri 401b'!N:N,0),0)</f>
        <v>-44387218.856720172</v>
      </c>
      <c r="S1041" s="25">
        <f t="shared" ca="1" si="1047"/>
        <v>-68879906.360568225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-24603170.97996778</v>
      </c>
      <c r="R1042" s="25">
        <f t="array" aca="1" ref="R1042" ca="1">INDEX('Lorri 401b'!L:L,MATCH('Retirement Calculator'!A1042,'Lorri 401b'!N:N,0),0)</f>
        <v>-44593911.135902397</v>
      </c>
      <c r="S1042" s="25">
        <f t="shared" ca="1" si="1047"/>
        <v>-69197082.115870178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-24714114.803904671</v>
      </c>
      <c r="R1043" s="25">
        <f t="array" aca="1" ref="R1043" ca="1">INDEX('Lorri 401b'!L:L,MATCH('Retirement Calculator'!A1043,'Lorri 401b'!N:N,0),0)</f>
        <v>-44801464.632914543</v>
      </c>
      <c r="S1043" s="25">
        <f t="shared" ca="1" si="1047"/>
        <v>-69515579.436819211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-24825520.893774632</v>
      </c>
      <c r="R1044" s="25">
        <f t="array" aca="1" ref="R1044" ca="1">INDEX('Lorri 401b'!L:L,MATCH('Retirement Calculator'!A1044,'Lorri 401b'!N:N,0),0)</f>
        <v>-45009882.936164245</v>
      </c>
      <c r="S1044" s="25">
        <f t="shared" ca="1" si="1047"/>
        <v>-69835403.829938874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-24937391.175685719</v>
      </c>
      <c r="R1045" s="25">
        <f t="array" aca="1" ref="R1045" ca="1">INDEX('Lorri 401b'!L:L,MATCH('Retirement Calculator'!A1045,'Lorri 401b'!N:N,0),0)</f>
        <v>-45219169.649010815</v>
      </c>
      <c r="S1045" s="25">
        <f t="shared" ca="1" si="1047"/>
        <v>-70156560.824696541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-25049727.583771434</v>
      </c>
      <c r="R1046" s="25">
        <f t="array" aca="1" ref="R1046" ca="1">INDEX('Lorri 401b'!L:L,MATCH('Retirement Calculator'!A1046,'Lorri 401b'!N:N,0),0)</f>
        <v>-45429328.389827579</v>
      </c>
      <c r="S1046" s="25">
        <f t="shared" ca="1" si="1047"/>
        <v>-70479055.973599017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-25162532.060224175</v>
      </c>
      <c r="R1047" s="25">
        <f t="array" aca="1" ref="R1047" ca="1">INDEX('Lorri 401b'!L:L,MATCH('Retirement Calculator'!A1047,'Lorri 401b'!N:N,0),0)</f>
        <v>-45640362.792064413</v>
      </c>
      <c r="S1047" s="25">
        <f t="shared" ca="1" si="1047"/>
        <v>-70802894.852288589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-25275806.555328801</v>
      </c>
      <c r="R1048" s="25">
        <f t="array" aca="1" ref="R1048" ca="1">INDEX('Lorri 401b'!L:L,MATCH('Retirement Calculator'!A1048,'Lorri 401b'!N:N,0),0)</f>
        <v>-45852276.504310571</v>
      </c>
      <c r="S1048" s="25">
        <f t="shared" ca="1" si="1047"/>
        <v>-71128083.059639364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-25389553.027496364</v>
      </c>
      <c r="R1049" s="25">
        <f t="array" aca="1" ref="R1049" ca="1">INDEX('Lorri 401b'!L:L,MATCH('Retirement Calculator'!A1049,'Lorri 401b'!N:N,0),0)</f>
        <v>-46065073.190357752</v>
      </c>
      <c r="S1049" s="25">
        <f t="shared" ca="1" si="1047"/>
        <v>-71454626.217854112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-25503773.44329796</v>
      </c>
      <c r="R1050" s="25">
        <f t="array" aca="1" ref="R1050" ca="1">INDEX('Lorri 401b'!L:L,MATCH('Retirement Calculator'!A1050,'Lorri 401b'!N:N,0),0)</f>
        <v>-46278756.529263467</v>
      </c>
      <c r="S1050" s="25">
        <f t="shared" ca="1" si="1047"/>
        <v>-71782529.972561419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-25618469.777498726</v>
      </c>
      <c r="R1051" s="25">
        <f t="array" aca="1" ref="R1051" ca="1">INDEX('Lorri 401b'!L:L,MATCH('Retirement Calculator'!A1051,'Lorri 401b'!N:N,0),0)</f>
        <v>-46493330.215414621</v>
      </c>
      <c r="S1051" s="25">
        <f t="shared" ca="1" si="1047"/>
        <v>-72111799.99291335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-25733644.013091996</v>
      </c>
      <c r="R1052" s="25">
        <f t="array" aca="1" ref="R1052" ca="1">INDEX('Lorri 401b'!L:L,MATCH('Retirement Calculator'!A1052,'Lorri 401b'!N:N,0),0)</f>
        <v>-46708797.958591402</v>
      </c>
      <c r="S1052" s="25">
        <f t="shared" ca="1" si="1047"/>
        <v>-72442441.971683398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-25849298.141333573</v>
      </c>
      <c r="R1053" s="25">
        <f t="array" aca="1" ref="R1053" ca="1">INDEX('Lorri 401b'!L:L,MATCH('Retirement Calculator'!A1053,'Lorri 401b'!N:N,0),0)</f>
        <v>-46925163.484031424</v>
      </c>
      <c r="S1053" s="25">
        <f t="shared" ca="1" si="1047"/>
        <v>-72774461.625364989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-25965434.161776155</v>
      </c>
      <c r="R1054" s="25">
        <f t="array" aca="1" ref="R1054" ca="1">INDEX('Lorri 401b'!L:L,MATCH('Retirement Calculator'!A1054,'Lorri 401b'!N:N,0),0)</f>
        <v>-47142430.532494113</v>
      </c>
      <c r="S1054" s="25">
        <f t="shared" ca="1" si="1047"/>
        <v>-73107864.694270268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-26082054.082303915</v>
      </c>
      <c r="R1055" s="25">
        <f t="array" aca="1" ref="R1055" ca="1">INDEX('Lorri 401b'!L:L,MATCH('Retirement Calculator'!A1055,'Lorri 401b'!N:N,0),0)</f>
        <v>-47360602.860325396</v>
      </c>
      <c r="S1055" s="25">
        <f t="shared" ca="1" si="1047"/>
        <v>-73442656.942629308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-26199159.919167209</v>
      </c>
      <c r="R1056" s="25">
        <f t="array" aca="1" ref="R1056" ca="1">INDEX('Lorri 401b'!L:L,MATCH('Retirement Calculator'!A1056,'Lorri 401b'!N:N,0),0)</f>
        <v>-47579684.239522643</v>
      </c>
      <c r="S1056" s="25">
        <f t="shared" ca="1" si="1047"/>
        <v>-73778844.158689857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-26316753.697017431</v>
      </c>
      <c r="R1057" s="25">
        <f t="array" aca="1" ref="R1057" ca="1">INDEX('Lorri 401b'!L:L,MATCH('Retirement Calculator'!A1057,'Lorri 401b'!N:N,0),0)</f>
        <v>-47799678.457799874</v>
      </c>
      <c r="S1057" s="25">
        <f t="shared" ca="1" si="1047"/>
        <v>-74116432.154817313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-26434837.448942032</v>
      </c>
      <c r="R1058" s="25">
        <f t="array" aca="1" ref="R1058" ca="1">INDEX('Lorri 401b'!L:L,MATCH('Retirement Calculator'!A1058,'Lorri 401b'!N:N,0),0)</f>
        <v>-48020589.318653263</v>
      </c>
      <c r="S1058" s="25">
        <f t="shared" ca="1" si="1047"/>
        <v>-74455426.767595291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-26553413.216499649</v>
      </c>
      <c r="R1059" s="25">
        <f t="array" aca="1" ref="R1059" ca="1">INDEX('Lorri 401b'!L:L,MATCH('Retirement Calculator'!A1059,'Lorri 401b'!N:N,0),0)</f>
        <v>-48242420.641426876</v>
      </c>
      <c r="S1059" s="25">
        <f t="shared" ca="1" si="1047"/>
        <v>-74795833.857926518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-26672483.049755424</v>
      </c>
      <c r="R1060" s="25">
        <f t="array" aca="1" ref="R1060" ca="1">INDEX('Lorri 401b'!L:L,MATCH('Retirement Calculator'!A1060,'Lorri 401b'!N:N,0),0)</f>
        <v>-48465176.261378713</v>
      </c>
      <c r="S1060" s="25">
        <f t="shared" ca="1" si="1047"/>
        <v>-75137659.31113413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-26792049.007316433</v>
      </c>
      <c r="R1061" s="25">
        <f t="array" aca="1" ref="R1061" ca="1">INDEX('Lorri 401b'!L:L,MATCH('Retirement Calculator'!A1061,'Lorri 401b'!N:N,0),0)</f>
        <v>-48688860.029747009</v>
      </c>
      <c r="S1061" s="25">
        <f t="shared" ca="1" si="1047"/>
        <v>-75480909.03706345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-26912113.156367276</v>
      </c>
      <c r="R1062" s="25">
        <f t="array" aca="1" ref="R1062" ca="1">INDEX('Lorri 401b'!L:L,MATCH('Retirement Calculator'!A1062,'Lorri 401b'!N:N,0),0)</f>
        <v>-48913475.813816845</v>
      </c>
      <c r="S1062" s="25">
        <f t="shared" ca="1" si="1047"/>
        <v>-75825588.970184118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-27032677.572705831</v>
      </c>
      <c r="R1063" s="25">
        <f t="array" aca="1" ref="R1063" ca="1">INDEX('Lorri 401b'!L:L,MATCH('Retirement Calculator'!A1063,'Lorri 401b'!N:N,0),0)</f>
        <v>-49139027.49698697</v>
      </c>
      <c r="S1063" s="25">
        <f t="shared" ca="1" si="1047"/>
        <v>-76171705.069692805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-27153744.340779133</v>
      </c>
      <c r="R1064" s="25">
        <f t="array" aca="1" ref="R1064" ca="1">INDEX('Lorri 401b'!L:L,MATCH('Retirement Calculator'!A1064,'Lorri 401b'!N:N,0),0)</f>
        <v>-49365518.978836969</v>
      </c>
      <c r="S1064" s="25">
        <f t="shared" ca="1" si="1047"/>
        <v>-76519263.319616109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-27275315.553719405</v>
      </c>
      <c r="R1065" s="25">
        <f t="array" aca="1" ref="R1065" ca="1">INDEX('Lorri 401b'!L:L,MATCH('Retirement Calculator'!A1065,'Lorri 401b'!N:N,0),0)</f>
        <v>-49592954.175194681</v>
      </c>
      <c r="S1065" s="25">
        <f t="shared" ca="1" si="1047"/>
        <v>-76868269.728914082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-27397393.313380264</v>
      </c>
      <c r="R1066" s="25">
        <f t="array" aca="1" ref="R1066" ca="1">INDEX('Lorri 401b'!L:L,MATCH('Retirement Calculator'!A1066,'Lorri 401b'!N:N,0),0)</f>
        <v>-49821337.018203877</v>
      </c>
      <c r="S1066" s="25">
        <f t="shared" ca="1" si="1047"/>
        <v>-77218730.331584141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-27519979.73037304</v>
      </c>
      <c r="R1067" s="25">
        <f t="array" aca="1" ref="R1067" ca="1">INDEX('Lorri 401b'!L:L,MATCH('Retirement Calculator'!A1067,'Lorri 401b'!N:N,0),0)</f>
        <v>-50050671.456392281</v>
      </c>
      <c r="S1067" s="25">
        <f t="shared" ca="1" si="1047"/>
        <v>-77570651.186765313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-27643076.924103286</v>
      </c>
      <c r="R1068" s="25">
        <f t="array" aca="1" ref="R1068" ca="1">INDEX('Lorri 401b'!L:L,MATCH('Retirement Calculator'!A1068,'Lorri 401b'!N:N,0),0)</f>
        <v>-50280961.454739802</v>
      </c>
      <c r="S1068" s="25">
        <f t="shared" ca="1" si="1047"/>
        <v>-77924038.378843084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-27766687.022807408</v>
      </c>
      <c r="R1069" s="25">
        <f t="array" aca="1" ref="R1069" ca="1">INDEX('Lorri 401b'!L:L,MATCH('Retirement Calculator'!A1069,'Lorri 401b'!N:N,0),0)</f>
        <v>-50512210.994747102</v>
      </c>
      <c r="S1069" s="25">
        <f t="shared" ca="1" si="1047"/>
        <v>-78278898.017554507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-27890812.163589466</v>
      </c>
      <c r="R1070" s="25">
        <f t="array" aca="1" ref="R1070" ca="1">INDEX('Lorri 401b'!L:L,MATCH('Retirement Calculator'!A1070,'Lorri 401b'!N:N,0),0)</f>
        <v>-50744424.074504435</v>
      </c>
      <c r="S1070" s="25">
        <f t="shared" ca="1" si="1047"/>
        <v>-78635236.238093898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-28015454.492458116</v>
      </c>
      <c r="R1071" s="25">
        <f t="array" aca="1" ref="R1071" ca="1">INDEX('Lorri 401b'!L:L,MATCH('Retirement Calculator'!A1071,'Lorri 401b'!N:N,0),0)</f>
        <v>-50977604.708760761</v>
      </c>
      <c r="S1071" s="25">
        <f t="shared" ca="1" si="1047"/>
        <v>-78993059.201218873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-28140616.16436372</v>
      </c>
      <c r="R1072" s="25">
        <f t="array" aca="1" ref="R1072" ca="1">INDEX('Lorri 401b'!L:L,MATCH('Retirement Calculator'!A1072,'Lorri 401b'!N:N,0),0)</f>
        <v>-51211756.928993151</v>
      </c>
      <c r="S1072" s="25">
        <f t="shared" ca="1" si="1047"/>
        <v>-79352373.093356878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-28266299.343235593</v>
      </c>
      <c r="R1073" s="25">
        <f t="array" aca="1" ref="R1073" ca="1">INDEX('Lorri 401b'!L:L,MATCH('Retirement Calculator'!A1073,'Lorri 401b'!N:N,0),0)</f>
        <v>-51446884.783476509</v>
      </c>
      <c r="S1073" s="25">
        <f t="shared" ca="1" si="1047"/>
        <v>-79713184.126712099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-28392506.202019434</v>
      </c>
      <c r="R1074" s="25">
        <f t="array" aca="1" ref="R1074" ca="1">INDEX('Lorri 401b'!L:L,MATCH('Retirement Calculator'!A1074,'Lorri 401b'!N:N,0),0)</f>
        <v>-51682992.33735355</v>
      </c>
      <c r="S1074" s="25">
        <f t="shared" ca="1" si="1047"/>
        <v>-80075498.539372981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-28519238.922714874</v>
      </c>
      <c r="R1075" s="25">
        <f t="array" aca="1" ref="R1075" ca="1">INDEX('Lorri 401b'!L:L,MATCH('Retirement Calculator'!A1075,'Lorri 401b'!N:N,0),0)</f>
        <v>-51920083.672705077</v>
      </c>
      <c r="S1075" s="25">
        <f t="shared" ca="1" si="1047"/>
        <v>-80439322.595419943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-28646499.696413212</v>
      </c>
      <c r="R1076" s="25">
        <f t="array" aca="1" ref="R1076" ca="1">INDEX('Lorri 401b'!L:L,MATCH('Retirement Calculator'!A1076,'Lorri 401b'!N:N,0),0)</f>
        <v>-52158162.88862057</v>
      </c>
      <c r="S1076" s="25">
        <f t="shared" ca="1" si="1047"/>
        <v>-80804662.585033774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-28774290.723335292</v>
      </c>
      <c r="R1077" s="25">
        <f t="array" aca="1" ref="R1077" ca="1">INDEX('Lorri 401b'!L:L,MATCH('Retirement Calculator'!A1077,'Lorri 401b'!N:N,0),0)</f>
        <v>-52397234.101269044</v>
      </c>
      <c r="S1077" s="25">
        <f t="shared" ca="1" si="1047"/>
        <v>-81171524.824604332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-28902614.212869547</v>
      </c>
      <c r="R1078" s="25">
        <f t="array" aca="1" ref="R1078" ca="1">INDEX('Lorri 401b'!L:L,MATCH('Retirement Calculator'!A1078,'Lorri 401b'!N:N,0),0)</f>
        <v>-52637301.443970218</v>
      </c>
      <c r="S1078" s="25">
        <f t="shared" ca="1" si="1047"/>
        <v>-81539915.656839758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-29031472.383610196</v>
      </c>
      <c r="R1079" s="25">
        <f t="array" aca="1" ref="R1079" ca="1">INDEX('Lorri 401b'!L:L,MATCH('Retirement Calculator'!A1079,'Lorri 401b'!N:N,0),0)</f>
        <v>-52878369.06726598</v>
      </c>
      <c r="S1079" s="25">
        <f t="shared" ca="1" si="1047"/>
        <v>-81909841.450876176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-29160867.463395599</v>
      </c>
      <c r="R1080" s="25">
        <f t="array" aca="1" ref="R1080" ca="1">INDEX('Lorri 401b'!L:L,MATCH('Retirement Calculator'!A1080,'Lorri 401b'!N:N,0),0)</f>
        <v>-53120441.138992146</v>
      </c>
      <c r="S1080" s="25">
        <f t="shared" ca="1" si="1047"/>
        <v>-82281308.602387741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-29290801.689346775</v>
      </c>
      <c r="R1081" s="25">
        <f t="array" aca="1" ref="R1081" ca="1">INDEX('Lorri 401b'!L:L,MATCH('Retirement Calculator'!A1081,'Lorri 401b'!N:N,0),0)</f>
        <v>-53363521.844350502</v>
      </c>
      <c r="S1081" s="25">
        <f t="shared" ca="1" si="1047"/>
        <v>-82654323.533697277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-29421277.30790608</v>
      </c>
      <c r="R1082" s="25">
        <f t="array" aca="1" ref="R1082" ca="1">INDEX('Lorri 401b'!L:L,MATCH('Retirement Calculator'!A1082,'Lorri 401b'!N:N,0),0)</f>
        <v>-53607615.385981187</v>
      </c>
      <c r="S1082" s="25">
        <f t="shared" ca="1" si="1047"/>
        <v>-83028892.693887264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-29552296.574876048</v>
      </c>
      <c r="R1083" s="25">
        <f t="array" aca="1" ref="R1083" ca="1">INDEX('Lorri 401b'!L:L,MATCH('Retirement Calculator'!A1083,'Lorri 401b'!N:N,0),0)</f>
        <v>-53852725.984035328</v>
      </c>
      <c r="S1083" s="25">
        <f t="shared" ca="1" si="1047"/>
        <v>-83405022.558911383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-29683861.755458392</v>
      </c>
      <c r="R1084" s="25">
        <f t="array" aca="1" ref="R1084" ca="1">INDEX('Lorri 401b'!L:L,MATCH('Retirement Calculator'!A1084,'Lorri 401b'!N:N,0),0)</f>
        <v>-54098857.876248032</v>
      </c>
      <c r="S1084" s="25">
        <f t="shared" ca="1" si="1047"/>
        <v>-83782719.631706417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-29815975.124293163</v>
      </c>
      <c r="R1085" s="25">
        <f t="array" aca="1" ref="R1085" ca="1">INDEX('Lorri 401b'!L:L,MATCH('Retirement Calculator'!A1085,'Lorri 401b'!N:N,0),0)</f>
        <v>-54346015.318011619</v>
      </c>
      <c r="S1085" s="25">
        <f t="shared" ca="1" si="1047"/>
        <v>-84161990.44230479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-29948638.965498079</v>
      </c>
      <c r="R1086" s="25">
        <f t="array" aca="1" ref="R1086" ca="1">INDEX('Lorri 401b'!L:L,MATCH('Retirement Calculator'!A1086,'Lorri 401b'!N:N,0),0)</f>
        <v>-54594202.58244922</v>
      </c>
      <c r="S1086" s="25">
        <f t="shared" ca="1" si="1047"/>
        <v>-84542841.547947302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-30081855.572708014</v>
      </c>
      <c r="R1087" s="25">
        <f t="array" aca="1" ref="R1087" ca="1">INDEX('Lorri 401b'!L:L,MATCH('Retirement Calculator'!A1087,'Lorri 401b'!N:N,0),0)</f>
        <v>-54843423.960488647</v>
      </c>
      <c r="S1087" s="25">
        <f t="shared" ca="1" si="1047"/>
        <v>-84925279.533196658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-30215627.249114659</v>
      </c>
      <c r="R1088" s="25">
        <f t="array" aca="1" ref="R1088" ca="1">INDEX('Lorri 401b'!L:L,MATCH('Retirement Calculator'!A1088,'Lorri 401b'!N:N,0),0)</f>
        <v>-55093683.760936573</v>
      </c>
      <c r="S1088" s="25">
        <f t="shared" ca="1" si="1047"/>
        <v>-85309311.010051236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-30349956.30750633</v>
      </c>
      <c r="R1089" s="25">
        <f t="array" aca="1" ref="R1089" ca="1">INDEX('Lorri 401b'!L:L,MATCH('Retirement Calculator'!A1089,'Lorri 401b'!N:N,0),0)</f>
        <v>-55344986.310553029</v>
      </c>
      <c r="S1089" s="25">
        <f t="shared" ca="1" si="1047"/>
        <v>-85694942.618059367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-30484845.070307966</v>
      </c>
      <c r="R1090" s="25">
        <f t="array" aca="1" ref="R1090" ca="1">INDEX('Lorri 401b'!L:L,MATCH('Retirement Calculator'!A1090,'Lorri 401b'!N:N,0),0)</f>
        <v>-55597335.954126224</v>
      </c>
      <c r="S1090" s="25">
        <f t="shared" ca="1" si="1047"/>
        <v>-86082181.024434194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-30620295.869621277</v>
      </c>
      <c r="R1091" s="25">
        <f t="array" aca="1" ref="R1091" ca="1">INDEX('Lorri 401b'!L:L,MATCH('Retirement Calculator'!A1091,'Lorri 401b'!N:N,0),0)</f>
        <v>-55850737.054547638</v>
      </c>
      <c r="S1091" s="25">
        <f t="shared" ca="1" si="1047"/>
        <v>-86471032.924168915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-30756311.047265057</v>
      </c>
      <c r="R1092" s="25">
        <f t="array" aca="1" ref="R1092" ca="1">INDEX('Lorri 401b'!L:L,MATCH('Retirement Calculator'!A1092,'Lorri 401b'!N:N,0),0)</f>
        <v>-56105193.992887475</v>
      </c>
      <c r="S1092" s="25">
        <f t="shared" ca="1" si="1047"/>
        <v>-86861505.040152535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-30892892.954815686</v>
      </c>
      <c r="R1093" s="25">
        <f t="array" aca="1" ref="R1093" ca="1">INDEX('Lorri 401b'!L:L,MATCH('Retirement Calculator'!A1093,'Lorri 401b'!N:N,0),0)</f>
        <v>-56360711.168470398</v>
      </c>
      <c r="S1093" s="25">
        <f t="shared" ca="1" si="1047"/>
        <v>-87253604.123286083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-31030043.953647777</v>
      </c>
      <c r="R1094" s="25">
        <f t="array" aca="1" ref="R1094" ca="1">INDEX('Lorri 401b'!L:L,MATCH('Retirement Calculator'!A1094,'Lorri 401b'!N:N,0),0)</f>
        <v>-56617292.998951577</v>
      </c>
      <c r="S1094" s="25">
        <f t="shared" ca="1" si="1047"/>
        <v>-87647336.952599347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-31167766.414975002</v>
      </c>
      <c r="R1095" s="25">
        <f t="array" aca="1" ref="R1095" ca="1">INDEX('Lorri 401b'!L:L,MATCH('Retirement Calculator'!A1095,'Lorri 401b'!N:N,0),0)</f>
        <v>-56874943.920393094</v>
      </c>
      <c r="S1095" s="25">
        <f t="shared" ca="1" si="1047"/>
        <v>-88042710.335368097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-31306062.71989109</v>
      </c>
      <c r="R1096" s="25">
        <f t="array" aca="1" ref="R1096" ca="1">INDEX('Lorri 401b'!L:L,MATCH('Retirement Calculator'!A1096,'Lorri 401b'!N:N,0),0)</f>
        <v>-57133668.38734062</v>
      </c>
      <c r="S1096" s="25">
        <f t="shared" ca="1" si="1047"/>
        <v>-88439731.107231706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-31444935.259410996</v>
      </c>
      <c r="R1097" s="25">
        <f t="array" aca="1" ref="R1097" ca="1">INDEX('Lorri 401b'!L:L,MATCH('Retirement Calculator'!A1097,'Lorri 401b'!N:N,0),0)</f>
        <v>-57393470.872900426</v>
      </c>
      <c r="S1097" s="25">
        <f t="shared" ca="1" si="1047"/>
        <v>-88838406.132311419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-31584386.434512235</v>
      </c>
      <c r="R1098" s="25">
        <f t="array" aca="1" ref="R1098" ca="1">INDEX('Lorri 401b'!L:L,MATCH('Retirement Calculator'!A1098,'Lorri 401b'!N:N,0),0)</f>
        <v>-57654355.868816733</v>
      </c>
      <c r="S1098" s="25">
        <f t="shared" ca="1" si="1047"/>
        <v>-89238742.303328961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-31724418.656176396</v>
      </c>
      <c r="R1099" s="25">
        <f t="array" aca="1" ref="R1099" ca="1">INDEX('Lorri 401b'!L:L,MATCH('Retirement Calculator'!A1099,'Lorri 401b'!N:N,0),0)</f>
        <v>-57916327.885549359</v>
      </c>
      <c r="S1099" s="25">
        <f t="shared" ca="1" si="1047"/>
        <v>-89640746.541725755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-31865034.345430825</v>
      </c>
      <c r="R1100" s="25">
        <f t="array" aca="1" ref="R1100" ca="1">INDEX('Lorri 401b'!L:L,MATCH('Retirement Calculator'!A1100,'Lorri 401b'!N:N,0),0)</f>
        <v>-58179391.452351704</v>
      </c>
      <c r="S1100" s="25">
        <f t="shared" ca="1" si="1047"/>
        <v>-90044425.797782525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-32006235.93339048</v>
      </c>
      <c r="R1101" s="25">
        <f t="array" aca="1" ref="R1101" ca="1">INDEX('Lorri 401b'!L:L,MATCH('Retirement Calculator'!A1101,'Lorri 401b'!N:N,0),0)</f>
        <v>-58443551.117349058</v>
      </c>
      <c r="S1101" s="25">
        <f t="shared" ca="1" si="1047"/>
        <v>-90449787.050739542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-32148025.861299966</v>
      </c>
      <c r="R1102" s="25">
        <f t="array" aca="1" ref="R1102" ca="1">INDEX('Lorri 401b'!L:L,MATCH('Retirement Calculator'!A1102,'Lorri 401b'!N:N,0),0)</f>
        <v>-58708811.447617233</v>
      </c>
      <c r="S1102" s="25">
        <f t="shared" ca="1" si="1047"/>
        <v>-90856837.308917195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-32290406.580575742</v>
      </c>
      <c r="R1103" s="25">
        <f t="array" aca="1" ref="R1103" ca="1">INDEX('Lorri 401b'!L:L,MATCH('Retirement Calculator'!A1103,'Lorri 401b'!N:N,0),0)</f>
        <v>-58975177.029261529</v>
      </c>
      <c r="S1103" s="25">
        <f t="shared" ca="1" si="1047"/>
        <v>-91265583.609837264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-32433380.552848499</v>
      </c>
      <c r="R1104" s="25">
        <f t="array" aca="1" ref="R1104" ca="1">INDEX('Lorri 401b'!L:L,MATCH('Retirement Calculator'!A1104,'Lorri 401b'!N:N,0),0)</f>
        <v>-59242652.467496008</v>
      </c>
      <c r="S1104" s="25">
        <f t="shared" ca="1" si="1047"/>
        <v>-91676033.020344511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-32576950.250005726</v>
      </c>
      <c r="R1105" s="25">
        <f t="array" aca="1" ref="R1105" ca="1">INDEX('Lorri 401b'!L:L,MATCH('Retirement Calculator'!A1105,'Lorri 401b'!N:N,0),0)</f>
        <v>-59511242.386723131</v>
      </c>
      <c r="S1105" s="25">
        <f t="shared" ca="1" si="1047"/>
        <v>-92088192.636728853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-32721118.154234443</v>
      </c>
      <c r="R1106" s="25">
        <f t="array" aca="1" ref="R1106" ca="1">INDEX('Lorri 401b'!L:L,MATCH('Retirement Calculator'!A1106,'Lorri 401b'!N:N,0),0)</f>
        <v>-59780951.430613697</v>
      </c>
      <c r="S1106" s="25">
        <f t="shared" ca="1" si="1047"/>
        <v>-92502069.584848136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-32865886.758064114</v>
      </c>
      <c r="R1107" s="25">
        <f t="array" aca="1" ref="R1107" ca="1">INDEX('Lorri 401b'!L:L,MATCH('Retirement Calculator'!A1107,'Lorri 401b'!N:N,0),0)</f>
        <v>-60051784.262187138</v>
      </c>
      <c r="S1107" s="25">
        <f t="shared" ca="1" si="1047"/>
        <v>-92917671.020251244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-33011258.56440974</v>
      </c>
      <c r="R1108" s="25">
        <f t="array" aca="1" ref="R1108" ca="1">INDEX('Lorri 401b'!L:L,MATCH('Retirement Calculator'!A1108,'Lorri 401b'!N:N,0),0)</f>
        <v>-60323745.563892141</v>
      </c>
      <c r="S1108" s="25">
        <f t="shared" ca="1" si="1047"/>
        <v>-93335004.128301889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-33157236.086615141</v>
      </c>
      <c r="R1109" s="25">
        <f t="array" aca="1" ref="R1109" ca="1">INDEX('Lorri 401b'!L:L,MATCH('Retirement Calculator'!A1109,'Lorri 401b'!N:N,0),0)</f>
        <v>-60596840.037687577</v>
      </c>
      <c r="S1109" s="25">
        <f t="shared" ca="1" si="1047"/>
        <v>-93754076.124302715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-33303821.848496396</v>
      </c>
      <c r="R1110" s="25">
        <f t="array" aca="1" ref="R1110" ca="1">INDEX('Lorri 401b'!L:L,MATCH('Retirement Calculator'!A1110,'Lorri 401b'!N:N,0),0)</f>
        <v>-60871072.40512383</v>
      </c>
      <c r="S1110" s="25">
        <f t="shared" ca="1" si="1047"/>
        <v>-94174894.253620222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-33451018.384385489</v>
      </c>
      <c r="R1111" s="25">
        <f t="array" aca="1" ref="R1111" ca="1">INDEX('Lorri 401b'!L:L,MATCH('Retirement Calculator'!A1111,'Lorri 401b'!N:N,0),0)</f>
        <v>-61146447.407424398</v>
      </c>
      <c r="S1111" s="25">
        <f t="shared" ca="1" si="1047"/>
        <v>-94597465.791809887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-33598828.23917412</v>
      </c>
      <c r="R1112" s="25">
        <f t="array" aca="1" ref="R1112" ca="1">INDEX('Lorri 401b'!L:L,MATCH('Retirement Calculator'!A1112,'Lorri 401b'!N:N,0),0)</f>
        <v>-61422969.80556789</v>
      </c>
      <c r="S1112" s="25">
        <f t="shared" ca="1" si="1047"/>
        <v>-95021798.044742018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-33747253.968357712</v>
      </c>
      <c r="R1113" s="25">
        <f t="array" aca="1" ref="R1113" ca="1">INDEX('Lorri 401b'!L:L,MATCH('Retirement Calculator'!A1113,'Lorri 401b'!N:N,0),0)</f>
        <v>-61700644.380370311</v>
      </c>
      <c r="S1113" s="25">
        <f t="shared" ca="1" si="1047"/>
        <v>-95447898.348728031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-33896298.138079569</v>
      </c>
      <c r="R1114" s="25">
        <f t="array" aca="1" ref="R1114" ca="1">INDEX('Lorri 401b'!L:L,MATCH('Retirement Calculator'!A1114,'Lorri 401b'!N:N,0),0)</f>
        <v>-61979475.932567745</v>
      </c>
      <c r="S1114" s="25">
        <f t="shared" ca="1" si="1047"/>
        <v>-95875774.070647314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-34045963.325175263</v>
      </c>
      <c r="R1115" s="25">
        <f t="array" aca="1" ref="R1115" ca="1">INDEX('Lorri 401b'!L:L,MATCH('Retirement Calculator'!A1115,'Lorri 401b'!N:N,0),0)</f>
        <v>-62259469.282899335</v>
      </c>
      <c r="S1115" s="25">
        <f t="shared" ca="1" si="1047"/>
        <v>-96305432.608074605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-34196252.117217191</v>
      </c>
      <c r="R1116" s="25">
        <f t="array" aca="1" ref="R1116" ca="1">INDEX('Lorri 401b'!L:L,MATCH('Retirement Calculator'!A1116,'Lorri 401b'!N:N,0),0)</f>
        <v>-62540629.272190638</v>
      </c>
      <c r="S1116" s="25">
        <f t="shared" ca="1" si="1047"/>
        <v>-96736881.389407828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-34347167.112559289</v>
      </c>
      <c r="R1117" s="25">
        <f t="array" aca="1" ref="R1117" ca="1">INDEX('Lorri 401b'!L:L,MATCH('Retirement Calculator'!A1117,'Lorri 401b'!N:N,0),0)</f>
        <v>-62822960.761437319</v>
      </c>
      <c r="S1117" s="25">
        <f t="shared" ca="1" si="1047"/>
        <v>-97170127.873996615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-34498710.920381986</v>
      </c>
      <c r="R1118" s="25">
        <f t="array" aca="1" ref="R1118" ca="1">INDEX('Lorri 401b'!L:L,MATCH('Retirement Calculator'!A1118,'Lorri 401b'!N:N,0),0)</f>
        <v>-63106468.631889194</v>
      </c>
      <c r="S1118" s="25">
        <f t="shared" ca="1" si="1047"/>
        <v>-97605179.552271187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-34650886.160737276</v>
      </c>
      <c r="R1119" s="25">
        <f t="array" aca="1" ref="R1119" ca="1">INDEX('Lorri 401b'!L:L,MATCH('Retirement Calculator'!A1119,'Lorri 401b'!N:N,0),0)</f>
        <v>-63391157.785134621</v>
      </c>
      <c r="S1119" s="25">
        <f t="shared" ca="1" si="1047"/>
        <v>-98042043.94587189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-34803695.464594044</v>
      </c>
      <c r="R1120" s="25">
        <f t="array" aca="1" ref="R1120" ca="1">INDEX('Lorri 401b'!L:L,MATCH('Retirement Calculator'!A1120,'Lorri 401b'!N:N,0),0)</f>
        <v>-63677033.143185236</v>
      </c>
      <c r="S1120" s="25">
        <f t="shared" ca="1" si="1047"/>
        <v>-98480728.607779279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-34957141.473883547</v>
      </c>
      <c r="R1121" s="25">
        <f t="array" aca="1" ref="R1121" ca="1">INDEX('Lorri 401b'!L:L,MATCH('Retirement Calculator'!A1121,'Lorri 401b'!N:N,0),0)</f>
        <v>-63964099.64856106</v>
      </c>
      <c r="S1121" s="25">
        <f t="shared" ca="1" si="1047"/>
        <v>-98921241.1224446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-35111226.84154509</v>
      </c>
      <c r="R1122" s="25">
        <f t="array" aca="1" ref="R1122" ca="1">INDEX('Lorri 401b'!L:L,MATCH('Retirement Calculator'!A1122,'Lorri 401b'!N:N,0),0)</f>
        <v>-64252362.264375955</v>
      </c>
      <c r="S1122" s="25">
        <f t="shared" ca="1" si="1047"/>
        <v>-99363589.105921045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-35265954.23157189</v>
      </c>
      <c r="R1123" s="25">
        <f t="array" aca="1" ref="R1123" ca="1">INDEX('Lorri 401b'!L:L,MATCH('Retirement Calculator'!A1123,'Lorri 401b'!N:N,0),0)</f>
        <v>-64541825.974423409</v>
      </c>
      <c r="S1123" s="25">
        <f t="shared" ca="1" si="1047"/>
        <v>-99807780.205995291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-35421326.319057137</v>
      </c>
      <c r="R1124" s="25">
        <f t="array" aca="1" ref="R1124" ca="1">INDEX('Lorri 401b'!L:L,MATCH('Retirement Calculator'!A1124,'Lorri 401b'!N:N,0),0)</f>
        <v>-64832495.78326273</v>
      </c>
      <c r="S1124" s="25">
        <f t="shared" ca="1" si="1047"/>
        <v>-100253822.10231987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-35577345.790240236</v>
      </c>
      <c r="R1125" s="25">
        <f t="array" aca="1" ref="R1125" ca="1">INDEX('Lorri 401b'!L:L,MATCH('Retirement Calculator'!A1125,'Lorri 401b'!N:N,0),0)</f>
        <v>-65124376.716305546</v>
      </c>
      <c r="S1125" s="25">
        <f t="shared" ca="1" si="1047"/>
        <v>-100701722.50654578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-35734015.342553265</v>
      </c>
      <c r="R1126" s="25">
        <f t="array" aca="1" ref="R1126" ca="1">INDEX('Lorri 401b'!L:L,MATCH('Retirement Calculator'!A1126,'Lorri 401b'!N:N,0),0)</f>
        <v>-65417473.819902711</v>
      </c>
      <c r="S1126" s="25">
        <f t="shared" ca="1" si="1047"/>
        <v>-101151489.16245598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-35891337.684667602</v>
      </c>
      <c r="R1127" s="25">
        <f t="array" aca="1" ref="R1127" ca="1">INDEX('Lorri 401b'!L:L,MATCH('Retirement Calculator'!A1127,'Lorri 401b'!N:N,0),0)</f>
        <v>-65711792.161431529</v>
      </c>
      <c r="S1127" s="25">
        <f t="shared" ca="1" si="1047"/>
        <v>-101603129.84609914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-36049315.536540747</v>
      </c>
      <c r="R1128" s="25">
        <f t="array" aca="1" ref="R1128" ca="1">INDEX('Lorri 401b'!L:L,MATCH('Retirement Calculator'!A1128,'Lorri 401b'!N:N,0),0)</f>
        <v>-66007336.829383381</v>
      </c>
      <c r="S1128" s="25">
        <f t="shared" ca="1" si="1047"/>
        <v>-102056652.36592412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-36207951.62946336</v>
      </c>
      <c r="R1129" s="25">
        <f t="array" aca="1" ref="R1129" ca="1">INDEX('Lorri 401b'!L:L,MATCH('Retirement Calculator'!A1129,'Lorri 401b'!N:N,0),0)</f>
        <v>-66304112.933451697</v>
      </c>
      <c r="S1129" s="25">
        <f t="shared" ca="1" si="1047"/>
        <v>-102512064.56291506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-36367248.706106484</v>
      </c>
      <c r="R1130" s="25">
        <f t="array" aca="1" ref="R1130" ca="1">INDEX('Lorri 401b'!L:L,MATCH('Retirement Calculator'!A1130,'Lorri 401b'!N:N,0),0)</f>
        <v>-66602125.6046203</v>
      </c>
      <c r="S1130" s="25">
        <f t="shared" ca="1" si="1047"/>
        <v>-102969374.31072679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-36527209.520568959</v>
      </c>
      <c r="R1131" s="25">
        <f t="array" aca="1" ref="R1131" ca="1">INDEX('Lorri 401b'!L:L,MATCH('Retirement Calculator'!A1131,'Lorri 401b'!N:N,0),0)</f>
        <v>-66901379.995252103</v>
      </c>
      <c r="S1131" s="25">
        <f t="shared" ca="1" si="1047"/>
        <v>-103428589.51582107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-36687836.838425025</v>
      </c>
      <c r="R1132" s="25">
        <f t="array" aca="1" ref="R1132" ca="1">INDEX('Lorri 401b'!L:L,MATCH('Retirement Calculator'!A1132,'Lorri 401b'!N:N,0),0)</f>
        <v>-67201881.279178202</v>
      </c>
      <c r="S1132" s="25">
        <f t="shared" ca="1" si="1047"/>
        <v>-103889718.11760323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-36849133.43677216</v>
      </c>
      <c r="R1133" s="25">
        <f t="array" aca="1" ref="R1133" ca="1">INDEX('Lorri 401b'!L:L,MATCH('Retirement Calculator'!A1133,'Lorri 401b'!N:N,0),0)</f>
        <v>-67503634.651787341</v>
      </c>
      <c r="S1133" s="25">
        <f t="shared" ca="1" si="1047"/>
        <v>-104352768.08855951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-37011102.104279071</v>
      </c>
      <c r="R1134" s="25">
        <f t="array" aca="1" ref="R1134" ca="1">INDEX('Lorri 401b'!L:L,MATCH('Retirement Calculator'!A1134,'Lorri 401b'!N:N,0),0)</f>
        <v>-67806645.330115691</v>
      </c>
      <c r="S1134" s="25">
        <f t="shared" ca="1" si="1047"/>
        <v>-104817747.43439476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-37173745.641233929</v>
      </c>
      <c r="R1135" s="25">
        <f t="array" aca="1" ref="R1135" ca="1">INDEX('Lorri 401b'!L:L,MATCH('Retirement Calculator'!A1135,'Lorri 401b'!N:N,0),0)</f>
        <v>-68110918.552937075</v>
      </c>
      <c r="S1135" s="25">
        <f t="shared" ca="1" si="1047"/>
        <v>-105284664.19417101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-37337066.859592766</v>
      </c>
      <c r="R1136" s="25">
        <f t="array" aca="1" ref="R1136" ca="1">INDEX('Lorri 401b'!L:L,MATCH('Retirement Calculator'!A1136,'Lorri 401b'!N:N,0),0)</f>
        <v>-68416459.580853537</v>
      </c>
      <c r="S1136" s="25">
        <f t="shared" ca="1" si="1047"/>
        <v>-105753526.4404463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-37501068.5830281</v>
      </c>
      <c r="R1137" s="25">
        <f t="array" aca="1" ref="R1137" ca="1">INDEX('Lorri 401b'!L:L,MATCH('Retirement Calculator'!A1137,'Lorri 401b'!N:N,0),0)</f>
        <v>-68723273.696386322</v>
      </c>
      <c r="S1137" s="25">
        <f t="shared" ca="1" si="1047"/>
        <v>-106224342.27941442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-37665753.646977745</v>
      </c>
      <c r="R1138" s="25">
        <f t="array" aca="1" ref="R1138" ca="1">INDEX('Lorri 401b'!L:L,MATCH('Retirement Calculator'!A1138,'Lorri 401b'!N:N,0),0)</f>
        <v>-69031366.204067156</v>
      </c>
      <c r="S1138" s="25">
        <f t="shared" ca="1" si="1047"/>
        <v>-106697119.85104489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-37831124.898693852</v>
      </c>
      <c r="R1139" s="25">
        <f t="array" aca="1" ref="R1139" ca="1">INDEX('Lorri 401b'!L:L,MATCH('Retirement Calculator'!A1139,'Lorri 401b'!N:N,0),0)</f>
        <v>-69340742.430529997</v>
      </c>
      <c r="S1139" s="25">
        <f t="shared" ca="1" si="1047"/>
        <v>-107171867.32922384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-37997185.197292104</v>
      </c>
      <c r="R1140" s="25">
        <f t="array" aca="1" ref="R1140" ca="1">INDEX('Lorri 401b'!L:L,MATCH('Retirement Calculator'!A1140,'Lorri 401b'!N:N,0),0)</f>
        <v>-69651407.724603102</v>
      </c>
      <c r="S1140" s="25">
        <f t="shared" ca="1" si="1047"/>
        <v>-107648592.92189521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-38163937.413801186</v>
      </c>
      <c r="R1141" s="25">
        <f t="array" aca="1" ref="R1141" ca="1">INDEX('Lorri 401b'!L:L,MATCH('Retirement Calculator'!A1141,'Lorri 401b'!N:N,0),0)</f>
        <v>-69963367.457401514</v>
      </c>
      <c r="S1141" s="25">
        <f t="shared" ca="1" si="1047"/>
        <v>-108127304.87120271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-38331384.431212388</v>
      </c>
      <c r="R1142" s="25">
        <f t="array" aca="1" ref="R1142" ca="1">INDEX('Lorri 401b'!L:L,MATCH('Retirement Calculator'!A1142,'Lorri 401b'!N:N,0),0)</f>
        <v>-70276627.022419915</v>
      </c>
      <c r="S1142" s="25">
        <f t="shared" ca="1" si="1047"/>
        <v>-108608011.4536323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-38499529.144529469</v>
      </c>
      <c r="R1143" s="25">
        <f t="array" aca="1" ref="R1143" ca="1">INDEX('Lorri 401b'!L:L,MATCH('Retirement Calculator'!A1143,'Lorri 401b'!N:N,0),0)</f>
        <v>-70591191.835625887</v>
      </c>
      <c r="S1143" s="25">
        <f t="shared" ca="1" si="1047"/>
        <v>-109090720.98015535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-38668374.460818708</v>
      </c>
      <c r="R1144" s="25">
        <f t="array" aca="1" ref="R1144" ca="1">INDEX('Lorri 401b'!L:L,MATCH('Retirement Calculator'!A1144,'Lorri 401b'!N:N,0),0)</f>
        <v>-70907067.335553557</v>
      </c>
      <c r="S1144" s="25">
        <f t="shared" ca="1" si="1047"/>
        <v>-109575441.79637226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-38837923.299259149</v>
      </c>
      <c r="R1145" s="25">
        <f t="array" aca="1" ref="R1145" ca="1">INDEX('Lorri 401b'!L:L,MATCH('Retirement Calculator'!A1145,'Lorri 401b'!N:N,0),0)</f>
        <v>-71224258.983397588</v>
      </c>
      <c r="S1145" s="25">
        <f t="shared" ca="1" si="1047"/>
        <v>-110062182.28265673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-39008178.591193095</v>
      </c>
      <c r="R1146" s="25">
        <f t="array" aca="1" ref="R1146" ca="1">INDEX('Lorri 401b'!L:L,MATCH('Retirement Calculator'!A1146,'Lorri 401b'!N:N,0),0)</f>
        <v>-71542772.263107643</v>
      </c>
      <c r="S1146" s="25">
        <f t="shared" ca="1" si="1047"/>
        <v>-110550950.85430074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-39179143.280176766</v>
      </c>
      <c r="R1147" s="25">
        <f t="array" aca="1" ref="R1147" ca="1">INDEX('Lorri 401b'!L:L,MATCH('Retirement Calculator'!A1147,'Lorri 401b'!N:N,0),0)</f>
        <v>-71862612.68148315</v>
      </c>
      <c r="S1147" s="25">
        <f t="shared" ca="1" si="1047"/>
        <v>-111041755.96165991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-39350820.3220312</v>
      </c>
      <c r="R1148" s="25">
        <f t="array" aca="1" ref="R1148" ca="1">INDEX('Lorri 401b'!L:L,MATCH('Retirement Calculator'!A1148,'Lorri 401b'!N:N,0),0)</f>
        <v>-72183785.768268555</v>
      </c>
      <c r="S1148" s="25">
        <f t="shared" ca="1" si="1047"/>
        <v>-111534606.09029976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-39523212.684893362</v>
      </c>
      <c r="R1149" s="25">
        <f t="array" aca="1" ref="R1149" ca="1">INDEX('Lorri 401b'!L:L,MATCH('Retirement Calculator'!A1149,'Lorri 401b'!N:N,0),0)</f>
        <v>-72506297.076248899</v>
      </c>
      <c r="S1149" s="25">
        <f t="shared" ca="1" si="1047"/>
        <v>-112029509.76114225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-39696323.349267446</v>
      </c>
      <c r="R1150" s="25">
        <f t="array" aca="1" ref="R1150" ca="1">INDEX('Lorri 401b'!L:L,MATCH('Retirement Calculator'!A1150,'Lorri 401b'!N:N,0),0)</f>
        <v>-72830152.181345835</v>
      </c>
      <c r="S1150" s="25">
        <f t="shared" ca="1" si="1047"/>
        <v>-112526475.53061327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-39870155.308076426</v>
      </c>
      <c r="R1151" s="25">
        <f t="array" aca="1" ref="R1151" ca="1">INDEX('Lorri 401b'!L:L,MATCH('Retirement Calculator'!A1151,'Lorri 401b'!N:N,0),0)</f>
        <v>-73155356.682714</v>
      </c>
      <c r="S1151" s="25">
        <f t="shared" ca="1" si="1047"/>
        <v>-113025511.99079043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-40044711.566713773</v>
      </c>
      <c r="R1152" s="25">
        <f t="array" aca="1" ref="R1152" ca="1">INDEX('Lorri 401b'!L:L,MATCH('Retirement Calculator'!A1152,'Lorri 401b'!N:N,0),0)</f>
        <v>-73481916.20283787</v>
      </c>
      <c r="S1152" s="25">
        <f t="shared" ca="1" si="1047"/>
        <v>-113526627.76955163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-40219995.143095441</v>
      </c>
      <c r="R1153" s="25">
        <f t="array" aca="1" ref="R1153" ca="1">INDEX('Lorri 401b'!L:L,MATCH('Retirement Calculator'!A1153,'Lorri 401b'!N:N,0),0)</f>
        <v>-73809836.387628928</v>
      </c>
      <c r="S1153" s="25">
        <f t="shared" ca="1" si="1047"/>
        <v>-114029831.53072438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-40396009.067712039</v>
      </c>
      <c r="R1154" s="25">
        <f t="array" aca="1" ref="R1154" ca="1">INDEX('Lorri 401b'!L:L,MATCH('Retirement Calculator'!A1154,'Lorri 401b'!N:N,0),0)</f>
        <v>-74139122.906523272</v>
      </c>
      <c r="S1154" s="25">
        <f t="shared" ca="1" si="1047"/>
        <v>-114535131.97423531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-40572756.3836812</v>
      </c>
      <c r="R1155" s="25">
        <f t="array" aca="1" ref="R1155" ca="1">INDEX('Lorri 401b'!L:L,MATCH('Retirement Calculator'!A1155,'Lorri 401b'!N:N,0),0)</f>
        <v>-74469781.452579677</v>
      </c>
      <c r="S1155" s="25">
        <f t="shared" ca="1" si="1047"/>
        <v>-115042537.83626089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-40750240.146800235</v>
      </c>
      <c r="R1156" s="25">
        <f t="array" aca="1" ref="R1156" ca="1">INDEX('Lorri 401b'!L:L,MATCH('Retirement Calculator'!A1156,'Lorri 401b'!N:N,0),0)</f>
        <v>-74801817.742577985</v>
      </c>
      <c r="S1156" s="25">
        <f t="shared" ca="1" si="1047"/>
        <v>-115552057.88937822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-40928463.425598934</v>
      </c>
      <c r="R1157" s="25">
        <f t="array" aca="1" ref="R1157" ca="1">INDEX('Lorri 401b'!L:L,MATCH('Retirement Calculator'!A1157,'Lorri 401b'!N:N,0),0)</f>
        <v>-75135237.517117962</v>
      </c>
      <c r="S1157" s="25">
        <f t="shared" ca="1" si="1047"/>
        <v>-116063700.9427169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-41107429.30139263</v>
      </c>
      <c r="R1158" s="25">
        <f t="array" aca="1" ref="R1158" ca="1">INDEX('Lorri 401b'!L:L,MATCH('Retirement Calculator'!A1158,'Lorri 401b'!N:N,0),0)</f>
        <v>-75470046.540718511</v>
      </c>
      <c r="S1158" s="25">
        <f t="shared" ca="1" si="1047"/>
        <v>-116577475.84211114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-41287140.868335463</v>
      </c>
      <c r="R1159" s="25">
        <f t="array" aca="1" ref="R1159" ca="1">INDEX('Lorri 401b'!L:L,MATCH('Retirement Calculator'!A1159,'Lorri 401b'!N:N,0),0)</f>
        <v>-75806250.601917401</v>
      </c>
      <c r="S1159" s="25">
        <f t="shared" ca="1" si="1047"/>
        <v>-117093391.47025287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-41467601.23347389</v>
      </c>
      <c r="R1160" s="25">
        <f t="array" aca="1" ref="R1160" ca="1">INDEX('Lorri 401b'!L:L,MATCH('Retirement Calculator'!A1160,'Lorri 401b'!N:N,0),0)</f>
        <v>-76143855.513371289</v>
      </c>
      <c r="S1160" s="25">
        <f t="shared" ca="1" si="1047"/>
        <v>-117611456.74684519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-41648813.516800396</v>
      </c>
      <c r="R1161" s="25">
        <f t="array" aca="1" ref="R1161" ca="1">INDEX('Lorri 401b'!L:L,MATCH('Retirement Calculator'!A1161,'Lorri 401b'!N:N,0),0)</f>
        <v>-76482867.111956239</v>
      </c>
      <c r="S1161" s="25">
        <f t="shared" ca="1" si="1047"/>
        <v>-118131680.62875664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-41830780.851307429</v>
      </c>
      <c r="R1162" s="25">
        <f t="array" aca="1" ref="R1162" ca="1">INDEX('Lorri 401b'!L:L,MATCH('Retirement Calculator'!A1162,'Lorri 401b'!N:N,0),0)</f>
        <v>-76823291.25886862</v>
      </c>
      <c r="S1162" s="25">
        <f t="shared" ca="1" si="1047"/>
        <v>-118654072.11017606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-42013506.383041576</v>
      </c>
      <c r="R1163" s="25">
        <f t="array" aca="1" ref="R1163" ca="1">INDEX('Lorri 401b'!L:L,MATCH('Retirement Calculator'!A1163,'Lorri 401b'!N:N,0),0)</f>
        <v>-77165133.839726463</v>
      </c>
      <c r="S1163" s="25">
        <f t="shared" ca="1" si="1047"/>
        <v>-119178640.22276804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-42196993.271157943</v>
      </c>
      <c r="R1164" s="25">
        <f t="array" aca="1" ref="R1164" ca="1">INDEX('Lorri 401b'!L:L,MATCH('Retirement Calculator'!A1164,'Lorri 401b'!N:N,0),0)</f>
        <v>-77508400.764671221</v>
      </c>
      <c r="S1164" s="25">
        <f t="shared" ca="1" si="1047"/>
        <v>-119705394.03582916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-42381244.687974796</v>
      </c>
      <c r="R1165" s="25">
        <f t="array" aca="1" ref="R1165" ca="1">INDEX('Lorri 401b'!L:L,MATCH('Retirement Calculator'!A1165,'Lorri 401b'!N:N,0),0)</f>
        <v>-77853097.968469918</v>
      </c>
      <c r="S1165" s="25">
        <f t="shared" ca="1" si="1047"/>
        <v>-120234342.65644471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-42566263.819028385</v>
      </c>
      <c r="R1166" s="25">
        <f t="array" aca="1" ref="R1166" ca="1">INDEX('Lorri 401b'!L:L,MATCH('Retirement Calculator'!A1166,'Lorri 401b'!N:N,0),0)</f>
        <v>-78199231.410617769</v>
      </c>
      <c r="S1166" s="25">
        <f t="shared" ca="1" si="1047"/>
        <v>-120765495.22964615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-42752053.863128036</v>
      </c>
      <c r="R1167" s="25">
        <f t="array" aca="1" ref="R1167" ca="1">INDEX('Lorri 401b'!L:L,MATCH('Retirement Calculator'!A1167,'Lorri 401b'!N:N,0),0)</f>
        <v>-78546807.075441241</v>
      </c>
      <c r="S1167" s="25">
        <f t="shared" ca="1" si="1047"/>
        <v>-121298860.93856928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-42938618.032411434</v>
      </c>
      <c r="R1168" s="25">
        <f t="array" aca="1" ref="R1168" ca="1">INDEX('Lorri 401b'!L:L,MATCH('Retirement Calculator'!A1168,'Lorri 401b'!N:N,0),0)</f>
        <v>-78895830.972201481</v>
      </c>
      <c r="S1168" s="25">
        <f t="shared" ca="1" si="1047"/>
        <v>-121834449.00461292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-43125959.552400179</v>
      </c>
      <c r="R1169" s="25">
        <f t="array" aca="1" ref="R1169" ca="1">INDEX('Lorri 401b'!L:L,MATCH('Retirement Calculator'!A1169,'Lorri 401b'!N:N,0),0)</f>
        <v>-79246309.135198221</v>
      </c>
      <c r="S1169" s="25">
        <f t="shared" ca="1" si="1047"/>
        <v>-122372268.68759841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-43314081.662055545</v>
      </c>
      <c r="R1170" s="25">
        <f t="array" aca="1" ref="R1170" ca="1">INDEX('Lorri 401b'!L:L,MATCH('Retirement Calculator'!A1170,'Lorri 401b'!N:N,0),0)</f>
        <v>-79598247.623874113</v>
      </c>
      <c r="S1170" s="25">
        <f t="shared" ca="1" si="1047"/>
        <v>-122912329.28592965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-43502987.613834471</v>
      </c>
      <c r="R1171" s="25">
        <f t="array" aca="1" ref="R1171" ca="1">INDEX('Lorri 401b'!L:L,MATCH('Retirement Calculator'!A1171,'Lorri 401b'!N:N,0),0)</f>
        <v>-79951652.522919491</v>
      </c>
      <c r="S1171" s="25">
        <f t="shared" ca="1" si="1047"/>
        <v>-123454640.13675396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53" activePane="bottomLeft" state="frozen"/>
      <selection pane="bottomLeft" activeCell="E94" sqref="E94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16.265753424657536</v>
      </c>
      <c r="R1" s="400"/>
      <c r="S1" s="400"/>
      <c r="T1" s="400"/>
      <c r="U1" s="400"/>
      <c r="V1" s="401">
        <f ca="1">(TODAY()-B16)/365</f>
        <v>16.761643835616439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19.016438356164382</v>
      </c>
      <c r="B2" s="338">
        <v>39356</v>
      </c>
      <c r="C2" s="338">
        <f ca="1">TODAY()</f>
        <v>46297</v>
      </c>
      <c r="D2" s="399">
        <f>-(SUM(D7:D82))</f>
        <v>-454496.24000000005</v>
      </c>
      <c r="E2" s="399">
        <f>(H83+L83+Q83+V83)*-1</f>
        <v>1125675.73</v>
      </c>
      <c r="F2" s="285">
        <f ca="1">D4</f>
        <v>0.11168631911277771</v>
      </c>
      <c r="G2" s="402">
        <f ca="1">(72/(F2*100))</f>
        <v>6.44662663896161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0.11168631911277771</v>
      </c>
      <c r="E4" s="400"/>
      <c r="F4" s="296"/>
      <c r="G4" s="296"/>
      <c r="H4" s="296"/>
      <c r="I4" s="400"/>
      <c r="J4" s="296">
        <f ca="1">XIRR(H8:H83,B8:B83)</f>
        <v>0.11388664841651919</v>
      </c>
      <c r="K4" s="296"/>
      <c r="L4" s="296"/>
      <c r="M4" s="296"/>
      <c r="N4" s="400"/>
      <c r="O4" s="296">
        <f ca="1">XIRR(L7:L83,B7:B83)</f>
        <v>0.10997055172920228</v>
      </c>
      <c r="P4" s="296"/>
      <c r="Q4" s="296"/>
      <c r="R4" s="400"/>
      <c r="S4" s="400"/>
      <c r="T4" s="296">
        <f ca="1">XIRR(Q18:Q83,B18:B83)</f>
        <v>0.11029158234596254</v>
      </c>
      <c r="U4" s="296"/>
      <c r="V4" s="296"/>
      <c r="W4" s="296"/>
      <c r="X4" s="400"/>
      <c r="Y4" s="296">
        <f ca="1">XIRR(V16:V83,B16:B83)</f>
        <v>0.10973491072654726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0"/>
      <c r="F5" s="560"/>
      <c r="G5" s="559"/>
      <c r="H5" s="568" t="s">
        <v>599</v>
      </c>
      <c r="I5" s="560"/>
      <c r="J5" s="560"/>
      <c r="K5" s="559"/>
      <c r="L5" s="569" t="s">
        <v>600</v>
      </c>
      <c r="M5" s="560"/>
      <c r="N5" s="560"/>
      <c r="O5" s="560"/>
      <c r="P5" s="559"/>
      <c r="Q5" s="568" t="s">
        <v>601</v>
      </c>
      <c r="R5" s="560"/>
      <c r="S5" s="560"/>
      <c r="T5" s="560"/>
      <c r="U5" s="559"/>
      <c r="V5" s="569" t="s">
        <v>602</v>
      </c>
      <c r="W5" s="560"/>
      <c r="X5" s="560"/>
      <c r="Y5" s="560"/>
      <c r="Z5" s="559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58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61</v>
      </c>
      <c r="B82" s="411">
        <v>46204</v>
      </c>
      <c r="C82" s="411">
        <v>46295</v>
      </c>
      <c r="D82" s="399">
        <f t="shared" si="0"/>
        <v>10040.169999999998</v>
      </c>
      <c r="E82" s="341">
        <f t="shared" si="87"/>
        <v>-7595.6499999999987</v>
      </c>
      <c r="F82" s="341">
        <f t="shared" si="87"/>
        <v>1125675.73</v>
      </c>
      <c r="G82" s="285">
        <f t="shared" si="4"/>
        <v>-6.731811345942397E-3</v>
      </c>
      <c r="H82" s="408">
        <v>2806.72</v>
      </c>
      <c r="I82" s="408">
        <v>-1093.21</v>
      </c>
      <c r="J82" s="408">
        <f t="shared" si="9"/>
        <v>442308.11999999994</v>
      </c>
      <c r="K82" s="412">
        <f t="shared" si="5"/>
        <v>-2.4733371512995865E-3</v>
      </c>
      <c r="L82" s="409">
        <v>580.29</v>
      </c>
      <c r="M82" s="409">
        <v>-61.08</v>
      </c>
      <c r="N82" s="409">
        <v>-3725.85</v>
      </c>
      <c r="O82" s="409">
        <f t="shared" si="82"/>
        <v>139937.84999999998</v>
      </c>
      <c r="P82" s="413">
        <f t="shared" si="7"/>
        <v>-2.5975943676365205E-2</v>
      </c>
      <c r="Q82" s="408">
        <v>4435.4399999999996</v>
      </c>
      <c r="R82" s="408">
        <v>-4.75</v>
      </c>
      <c r="S82" s="408">
        <v>-2088.39</v>
      </c>
      <c r="T82" s="408">
        <f t="shared" si="21"/>
        <v>415726.48999999993</v>
      </c>
      <c r="U82" s="412">
        <f t="shared" si="22"/>
        <v>-5.0249769063862105E-3</v>
      </c>
      <c r="V82" s="409">
        <v>2217.7199999999998</v>
      </c>
      <c r="W82" s="409">
        <v>-4.75</v>
      </c>
      <c r="X82" s="409">
        <v>-688.2</v>
      </c>
      <c r="Y82" s="409">
        <f t="shared" si="17"/>
        <v>127703.27000000006</v>
      </c>
      <c r="Z82" s="413">
        <f t="shared" si="18"/>
        <v>-5.4066641023900542E-3</v>
      </c>
    </row>
    <row r="83" spans="1:26" ht="11.25" customHeight="1" x14ac:dyDescent="0.3">
      <c r="A83" s="424"/>
      <c r="B83" s="411">
        <f ca="1">TODAY()</f>
        <v>46297</v>
      </c>
      <c r="C83" s="425"/>
      <c r="D83" s="426">
        <f>-F82</f>
        <v>-1125675.73</v>
      </c>
      <c r="E83" s="426"/>
      <c r="F83" s="426"/>
      <c r="G83" s="426"/>
      <c r="H83" s="426">
        <f>-J82</f>
        <v>-442308.11999999994</v>
      </c>
      <c r="I83" s="427"/>
      <c r="J83" s="426"/>
      <c r="K83" s="426"/>
      <c r="L83" s="426">
        <f>-O82</f>
        <v>-139937.84999999998</v>
      </c>
      <c r="M83" s="426"/>
      <c r="N83" s="427"/>
      <c r="O83" s="426"/>
      <c r="P83" s="426"/>
      <c r="Q83" s="426">
        <f>-T82</f>
        <v>-415726.48999999993</v>
      </c>
      <c r="R83" s="426"/>
      <c r="S83" s="426"/>
      <c r="T83" s="426"/>
      <c r="U83" s="426"/>
      <c r="V83" s="426">
        <f>-Y82</f>
        <v>-127703.27000000006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58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5.7289109105383693E-2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18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-5.9127817328263839E-2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2.1539468634307085E-2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46297</v>
      </c>
      <c r="D1" s="570" t="s">
        <v>622</v>
      </c>
      <c r="E1" s="559"/>
      <c r="F1" s="570" t="s">
        <v>623</v>
      </c>
      <c r="G1" s="559"/>
      <c r="H1" s="570" t="s">
        <v>624</v>
      </c>
      <c r="I1" s="559"/>
      <c r="J1" s="570" t="s">
        <v>625</v>
      </c>
      <c r="K1" s="559"/>
      <c r="L1" s="431"/>
      <c r="M1" s="431"/>
      <c r="N1" s="432">
        <f>R1/Q1</f>
        <v>0.22415375262239876</v>
      </c>
      <c r="O1" s="571" t="s">
        <v>626</v>
      </c>
      <c r="P1" s="553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13.664613278576317</v>
      </c>
      <c r="D3" s="429" t="s">
        <v>633</v>
      </c>
      <c r="E3" s="441">
        <f ca="1">'TSP-401K'!J4</f>
        <v>0.11388664841651919</v>
      </c>
      <c r="F3" s="429" t="s">
        <v>633</v>
      </c>
      <c r="G3" s="441">
        <f ca="1">'TSP-401K'!O4</f>
        <v>0.10997055172920228</v>
      </c>
      <c r="H3" s="429" t="s">
        <v>633</v>
      </c>
      <c r="I3" s="441">
        <f ca="1">'TSP-401K'!T4</f>
        <v>0.11029158234596254</v>
      </c>
      <c r="J3" s="429" t="s">
        <v>633</v>
      </c>
      <c r="K3" s="441">
        <f ca="1">'TSP-401K'!Y4</f>
        <v>0.10973491072654726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13.664613278576317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1125675.73</v>
      </c>
      <c r="D6" s="429" t="s">
        <v>637</v>
      </c>
      <c r="E6" s="445">
        <f>'TSP-401K'!H83*-1</f>
        <v>442308.11999999994</v>
      </c>
      <c r="F6" s="429" t="s">
        <v>637</v>
      </c>
      <c r="G6" s="445">
        <f>'TSP-401K'!L83*-1</f>
        <v>139937.84999999998</v>
      </c>
      <c r="H6" s="429" t="s">
        <v>637</v>
      </c>
      <c r="I6" s="445">
        <f>'TSP-401K'!Q83*-1</f>
        <v>415726.48999999993</v>
      </c>
      <c r="J6" s="429" t="s">
        <v>637</v>
      </c>
      <c r="K6" s="445">
        <f>'TSP-401K'!V83*-1</f>
        <v>127703.27000000006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6419337.3350487603</v>
      </c>
      <c r="D8" s="429" t="s">
        <v>639</v>
      </c>
      <c r="E8" s="445">
        <f ca="1">FV(E3/26,C3*26,-(E2*0.1)/26,-E6,1)</f>
        <v>2432255.0691399639</v>
      </c>
      <c r="F8" s="429" t="s">
        <v>639</v>
      </c>
      <c r="G8" s="445">
        <f ca="1">FV(G3/12,12*C3,-(G2*0.1)/12,-G6,1)</f>
        <v>681772.5237561618</v>
      </c>
      <c r="H8" s="429" t="s">
        <v>639</v>
      </c>
      <c r="I8" s="445">
        <f ca="1">FV(I3/24,C5*24,-(I2*0.1)/24,-I6,1)</f>
        <v>2429127.3911709902</v>
      </c>
      <c r="J8" s="429" t="s">
        <v>639</v>
      </c>
      <c r="K8" s="445">
        <f ca="1">FV(K3/24,C5*24,-(K2*0.055)/24,-K6,1)</f>
        <v>876182.35098164435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3114027.5928961257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34.416666666666664</v>
      </c>
      <c r="C4" s="463">
        <f ca="1">(SUMIFS(H:H,I:I,"&gt;0",L:L,"&lt;0"))</f>
        <v>413</v>
      </c>
      <c r="D4" s="456">
        <f t="array" aca="1" ref="D4" ca="1">INDEX(N:N,MATCH(C4,H:H,0),0)</f>
        <v>63828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3114027.5928961257</v>
      </c>
      <c r="C8" s="447">
        <f t="shared" ref="C8:C136" si="0">SUMIF(G:G,A8,J:J)</f>
        <v>398963.19893278764</v>
      </c>
      <c r="D8" s="447">
        <f ca="1">SUMIF(G:G,1,K:K)</f>
        <v>148347.49559053025</v>
      </c>
      <c r="E8" s="447">
        <f t="shared" ref="E8:E136" ca="1" si="1">B8-C8+D8</f>
        <v>2863411.8895538682</v>
      </c>
      <c r="F8" s="431"/>
      <c r="G8" s="459">
        <v>1</v>
      </c>
      <c r="H8" s="459">
        <v>1</v>
      </c>
      <c r="I8" s="444">
        <f ca="1">B1</f>
        <v>3114027.5928961257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12836.586081882195</v>
      </c>
      <c r="L8" s="444">
        <f t="shared" ref="L8:L262" ca="1" si="3">I8-J8+K8</f>
        <v>3093617.245733609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2863411.8895538682</v>
      </c>
      <c r="C9" s="447">
        <f t="shared" si="0"/>
        <v>398963.19893278764</v>
      </c>
      <c r="D9" s="447">
        <f ca="1">SUMIF(G:G,2,K:K)</f>
        <v>135525.52056857501</v>
      </c>
      <c r="E9" s="447">
        <f t="shared" ca="1" si="1"/>
        <v>2599974.2111896556</v>
      </c>
      <c r="F9" s="431"/>
      <c r="G9" s="459">
        <v>1</v>
      </c>
      <c r="H9" s="459">
        <v>2</v>
      </c>
      <c r="I9" s="444">
        <f t="shared" ref="I9:I263" ca="1" si="5">L8</f>
        <v>3093617.245733609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12751.542968705042</v>
      </c>
      <c r="L9" s="444">
        <f t="shared" ca="1" si="3"/>
        <v>3073121.855457915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2599974.2111896556</v>
      </c>
      <c r="C10" s="447">
        <f t="shared" si="0"/>
        <v>398963.19893278764</v>
      </c>
      <c r="D10" s="447">
        <f ca="1">SUMIF(G:G,3,K:K)</f>
        <v>122047.54896990443</v>
      </c>
      <c r="E10" s="447">
        <f t="shared" ca="1" si="1"/>
        <v>2323058.5612267726</v>
      </c>
      <c r="F10" s="431"/>
      <c r="G10" s="459">
        <v>1</v>
      </c>
      <c r="H10" s="459">
        <v>3</v>
      </c>
      <c r="I10" s="444">
        <f t="shared" ca="1" si="5"/>
        <v>3073121.855457915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12666.145509222984</v>
      </c>
      <c r="L10" s="444">
        <f t="shared" ca="1" si="3"/>
        <v>3052541.0677227392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2323058.5612267726</v>
      </c>
      <c r="C11" s="447">
        <f t="shared" si="0"/>
        <v>394307.19893278764</v>
      </c>
      <c r="D11" s="447">
        <f ca="1">SUMIF(G:G,4,K:K)</f>
        <v>107948.39226204512</v>
      </c>
      <c r="E11" s="447">
        <f t="shared" ca="1" si="1"/>
        <v>2036699.75455603</v>
      </c>
      <c r="F11" s="431"/>
      <c r="G11" s="459">
        <v>1</v>
      </c>
      <c r="H11" s="459">
        <v>4</v>
      </c>
      <c r="I11" s="444">
        <f t="shared" ca="1" si="5"/>
        <v>3052541.0677227392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12580.392226993084</v>
      </c>
      <c r="L11" s="444">
        <f t="shared" ca="1" si="3"/>
        <v>3031874.5267053335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2036699.75455603</v>
      </c>
      <c r="C12" s="447">
        <f t="shared" si="0"/>
        <v>389651.19893278764</v>
      </c>
      <c r="D12" s="447">
        <f ca="1">SUMIF(G:G,5,K:K)</f>
        <v>93485.452234476354</v>
      </c>
      <c r="E12" s="447">
        <f t="shared" ca="1" si="1"/>
        <v>1740534.0078577187</v>
      </c>
      <c r="F12" s="431"/>
      <c r="G12" s="459">
        <v>1</v>
      </c>
      <c r="H12" s="459">
        <v>5</v>
      </c>
      <c r="I12" s="444">
        <f t="shared" ca="1" si="5"/>
        <v>3031874.5267053335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12494.281639420562</v>
      </c>
      <c r="L12" s="444">
        <f t="shared" ca="1" si="3"/>
        <v>3011121.8751003551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1740534.0078577187</v>
      </c>
      <c r="C13" s="447">
        <f t="shared" si="0"/>
        <v>272655.17935989378</v>
      </c>
      <c r="D13" s="447">
        <f ca="1">SUMIF(G:G,6,K:K)</f>
        <v>79803.650946179521</v>
      </c>
      <c r="E13" s="447">
        <f t="shared" ca="1" si="1"/>
        <v>1547682.4794440046</v>
      </c>
      <c r="F13" s="431"/>
      <c r="G13" s="459">
        <v>1</v>
      </c>
      <c r="H13" s="459">
        <v>6</v>
      </c>
      <c r="I13" s="444">
        <f t="shared" ca="1" si="5"/>
        <v>3011121.8751003551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12407.812257733151</v>
      </c>
      <c r="L13" s="444">
        <f t="shared" ca="1" si="3"/>
        <v>2990282.7541136895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1547682.4794440046</v>
      </c>
      <c r="C14" s="447">
        <f t="shared" si="0"/>
        <v>108860.75195784221</v>
      </c>
      <c r="D14" s="447">
        <f ca="1">SUMIF(G:G,7,K:K)</f>
        <v>76188.544535005029</v>
      </c>
      <c r="E14" s="447">
        <f t="shared" ca="1" si="1"/>
        <v>1515010.2720211674</v>
      </c>
      <c r="F14" s="431"/>
      <c r="G14" s="459">
        <v>1</v>
      </c>
      <c r="H14" s="459">
        <v>7</v>
      </c>
      <c r="I14" s="444">
        <f t="shared" ca="1" si="5"/>
        <v>2990282.7541136895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12320.982586955379</v>
      </c>
      <c r="L14" s="444">
        <f t="shared" ca="1" si="3"/>
        <v>2969356.8034562459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1515010.2720211674</v>
      </c>
      <c r="C15" s="447">
        <f t="shared" si="0"/>
        <v>108860.75195784221</v>
      </c>
      <c r="D15" s="447">
        <f ca="1">SUMIF(G:G,8,K:K)</f>
        <v>74516.972395266974</v>
      </c>
      <c r="E15" s="447">
        <f t="shared" ca="1" si="1"/>
        <v>1480666.4924585922</v>
      </c>
      <c r="F15" s="431"/>
      <c r="G15" s="459">
        <v>1</v>
      </c>
      <c r="H15" s="459">
        <v>8</v>
      </c>
      <c r="I15" s="444">
        <f t="shared" ca="1" si="5"/>
        <v>2969356.8034562459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12233.791125882697</v>
      </c>
      <c r="L15" s="444">
        <f t="shared" ca="1" si="3"/>
        <v>2948343.66133773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1480666.4924585922</v>
      </c>
      <c r="C16" s="447">
        <f t="shared" si="0"/>
        <v>101423.65635784219</v>
      </c>
      <c r="D16" s="447">
        <f ca="1">SUMIF(G:G,9,K:K)</f>
        <v>72948.41353875307</v>
      </c>
      <c r="E16" s="447">
        <f t="shared" ca="1" si="1"/>
        <v>1452191.249639503</v>
      </c>
      <c r="F16" s="431"/>
      <c r="G16" s="459">
        <v>1</v>
      </c>
      <c r="H16" s="459">
        <v>9</v>
      </c>
      <c r="I16" s="444">
        <f t="shared" ca="1" si="5"/>
        <v>2948343.66133773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12146.236367055546</v>
      </c>
      <c r="L16" s="444">
        <f t="shared" ca="1" si="3"/>
        <v>2927242.9644603869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1452191.249639503</v>
      </c>
      <c r="C17" s="447">
        <f t="shared" si="0"/>
        <v>100747.55675784221</v>
      </c>
      <c r="D17" s="447">
        <f ca="1">SUMIF(G:G,10,K:K)</f>
        <v>71526.156612178369</v>
      </c>
      <c r="E17" s="447">
        <f t="shared" ca="1" si="1"/>
        <v>1422969.8494938391</v>
      </c>
      <c r="F17" s="431"/>
      <c r="G17" s="459">
        <v>1</v>
      </c>
      <c r="H17" s="459">
        <v>10</v>
      </c>
      <c r="I17" s="444">
        <f t="shared" ca="1" si="5"/>
        <v>2927242.9644603869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12058.316796733283</v>
      </c>
      <c r="L17" s="444">
        <f t="shared" ca="1" si="3"/>
        <v>2906054.3480127212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1422969.8494938391</v>
      </c>
      <c r="C18" s="447">
        <f t="shared" si="0"/>
        <v>100747.55675784221</v>
      </c>
      <c r="D18" s="447">
        <f ca="1">SUMIF(G:G,11,K:K)</f>
        <v>70031.134321964651</v>
      </c>
      <c r="E18" s="447">
        <f t="shared" ca="1" si="1"/>
        <v>1392253.4270579615</v>
      </c>
      <c r="F18" s="431"/>
      <c r="G18" s="459">
        <v>1</v>
      </c>
      <c r="H18" s="459">
        <v>11</v>
      </c>
      <c r="I18" s="444">
        <f t="shared" ca="1" si="5"/>
        <v>2906054.3480127212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11970.03089486801</v>
      </c>
      <c r="L18" s="444">
        <f t="shared" ca="1" si="3"/>
        <v>2884777.4456631904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1392253.4270579615</v>
      </c>
      <c r="C19" s="447">
        <f t="shared" si="0"/>
        <v>100747.55675784221</v>
      </c>
      <c r="D19" s="447">
        <f ca="1">SUMIF(G:G,12,K:K)</f>
        <v>68459.62385400811</v>
      </c>
      <c r="E19" s="447">
        <f t="shared" ca="1" si="1"/>
        <v>1359965.4941541273</v>
      </c>
      <c r="F19" s="431"/>
      <c r="G19" s="459">
        <v>1</v>
      </c>
      <c r="H19" s="459">
        <v>12</v>
      </c>
      <c r="I19" s="444">
        <f t="shared" ca="1" si="5"/>
        <v>2884777.4456631904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11881.377135078299</v>
      </c>
      <c r="L19" s="444">
        <f t="shared" ca="1" si="3"/>
        <v>2863411.8895538701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1359965.4941541273</v>
      </c>
      <c r="C20" s="447">
        <f t="shared" si="0"/>
        <v>100747.55675784221</v>
      </c>
      <c r="D20" s="447">
        <f ca="1">SUMIF(G:G,13,K:K)</f>
        <v>66807.711927969896</v>
      </c>
      <c r="E20" s="447">
        <f t="shared" ca="1" si="1"/>
        <v>1326025.6493242551</v>
      </c>
      <c r="F20" s="431"/>
      <c r="G20" s="459">
        <v>2</v>
      </c>
      <c r="H20" s="459">
        <v>13</v>
      </c>
      <c r="I20" s="444">
        <f t="shared" ca="1" si="5"/>
        <v>2863411.8895538701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11792.353984622798</v>
      </c>
      <c r="L20" s="444">
        <f t="shared" ca="1" si="3"/>
        <v>2841957.310294094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1326025.6493242551</v>
      </c>
      <c r="C21" s="447">
        <f t="shared" si="0"/>
        <v>100747.55675784221</v>
      </c>
      <c r="D21" s="447">
        <f ca="1">SUMIF(G:G,14,K:K)</f>
        <v>65071.28505266209</v>
      </c>
      <c r="E21" s="447">
        <f t="shared" ca="1" si="1"/>
        <v>1290349.3776190749</v>
      </c>
      <c r="F21" s="431"/>
      <c r="G21" s="459">
        <v>2</v>
      </c>
      <c r="H21" s="459">
        <v>14</v>
      </c>
      <c r="I21" s="444">
        <f t="shared" ca="1" si="5"/>
        <v>2841957.310294094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11702.959904373731</v>
      </c>
      <c r="L21" s="444">
        <f t="shared" ca="1" si="3"/>
        <v>2820413.3369540689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1290349.3776190749</v>
      </c>
      <c r="C22" s="447">
        <f t="shared" si="0"/>
        <v>100747.55675784221</v>
      </c>
      <c r="D22" s="447">
        <f ca="1">SUMIF(G:G,15,K:K)</f>
        <v>63246.019282880698</v>
      </c>
      <c r="E22" s="447">
        <f t="shared" ca="1" si="1"/>
        <v>1252847.8401441134</v>
      </c>
      <c r="F22" s="431"/>
      <c r="G22" s="459">
        <v>2</v>
      </c>
      <c r="H22" s="459">
        <v>15</v>
      </c>
      <c r="I22" s="444">
        <f t="shared" ca="1" si="5"/>
        <v>2820413.3369540689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11613.193348790292</v>
      </c>
      <c r="L22" s="444">
        <f t="shared" ca="1" si="3"/>
        <v>2798779.5970584606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1252847.8401441134</v>
      </c>
      <c r="C23" s="447">
        <f t="shared" si="0"/>
        <v>100747.55675784221</v>
      </c>
      <c r="D23" s="447">
        <f ca="1">SUMIF(G:G,16,K:K)</f>
        <v>61327.369452178726</v>
      </c>
      <c r="E23" s="447">
        <f t="shared" ca="1" si="1"/>
        <v>1213427.6528384499</v>
      </c>
      <c r="F23" s="431"/>
      <c r="G23" s="459">
        <v>2</v>
      </c>
      <c r="H23" s="459">
        <v>16</v>
      </c>
      <c r="I23" s="444">
        <f t="shared" ca="1" si="5"/>
        <v>2798779.5970584606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11523.052765891924</v>
      </c>
      <c r="L23" s="444">
        <f t="shared" ca="1" si="3"/>
        <v>2777055.7165799537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1213427.6528384499</v>
      </c>
      <c r="C24" s="447">
        <f t="shared" si="0"/>
        <v>100747.55675784221</v>
      </c>
      <c r="D24" s="447">
        <f ca="1">SUMIF(G:G,17,K:K)</f>
        <v>59310.557854767598</v>
      </c>
      <c r="E24" s="447">
        <f t="shared" ca="1" si="1"/>
        <v>1171990.6539353754</v>
      </c>
      <c r="F24" s="431"/>
      <c r="G24" s="459">
        <v>2</v>
      </c>
      <c r="H24" s="459">
        <v>17</v>
      </c>
      <c r="I24" s="444">
        <f t="shared" ca="1" si="5"/>
        <v>2777055.7165799537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11432.536597231479</v>
      </c>
      <c r="L24" s="444">
        <f t="shared" ca="1" si="3"/>
        <v>2755241.3199327863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1171990.6539353754</v>
      </c>
      <c r="C25" s="447">
        <f t="shared" si="0"/>
        <v>100747.55675784221</v>
      </c>
      <c r="D25" s="447">
        <f ca="1">SUMIF(G:G,18,K:K)</f>
        <v>57190.562348362997</v>
      </c>
      <c r="E25" s="447">
        <f t="shared" ca="1" si="1"/>
        <v>1128433.6595258962</v>
      </c>
      <c r="F25" s="431"/>
      <c r="G25" s="459">
        <v>2</v>
      </c>
      <c r="H25" s="459">
        <v>18</v>
      </c>
      <c r="I25" s="444">
        <f t="shared" ca="1" si="5"/>
        <v>2755241.3199327863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11341.643277868281</v>
      </c>
      <c r="L25" s="444">
        <f t="shared" ca="1" si="3"/>
        <v>2733336.0299662556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1128433.6595258962</v>
      </c>
      <c r="C26" s="447">
        <f t="shared" si="0"/>
        <v>100747.55675784221</v>
      </c>
      <c r="D26" s="447">
        <f ca="1">SUMIF(G:G,19,K:K)</f>
        <v>54962.103848350016</v>
      </c>
      <c r="E26" s="447">
        <f t="shared" ca="1" si="1"/>
        <v>1082648.206616404</v>
      </c>
      <c r="F26" s="431"/>
      <c r="G26" s="459">
        <v>2</v>
      </c>
      <c r="H26" s="459">
        <v>19</v>
      </c>
      <c r="I26" s="444">
        <f t="shared" ca="1" si="5"/>
        <v>2733336.0299662556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11250.37123634107</v>
      </c>
      <c r="L26" s="444">
        <f t="shared" ca="1" si="3"/>
        <v>2711339.4679581979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1082648.206616404</v>
      </c>
      <c r="C27" s="447">
        <f t="shared" si="0"/>
        <v>100747.55675784221</v>
      </c>
      <c r="D27" s="447">
        <f ca="1">SUMIF(G:G,20,K:K)</f>
        <v>52619.633182125654</v>
      </c>
      <c r="E27" s="447">
        <f t="shared" ca="1" si="1"/>
        <v>1034520.2830406874</v>
      </c>
      <c r="F27" s="431"/>
      <c r="G27" s="459">
        <v>2</v>
      </c>
      <c r="H27" s="459">
        <v>20</v>
      </c>
      <c r="I27" s="444">
        <f t="shared" ca="1" si="5"/>
        <v>2711339.4679581979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11158.71889464083</v>
      </c>
      <c r="L27" s="444">
        <f t="shared" ca="1" si="3"/>
        <v>2689251.25360844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1034520.2830406874</v>
      </c>
      <c r="C28" s="447">
        <f t="shared" si="0"/>
        <v>100747.55675784221</v>
      </c>
      <c r="D28" s="447">
        <f ca="1">SUMIF(G:G,21,K:K)</f>
        <v>50157.317270884982</v>
      </c>
      <c r="E28" s="447">
        <f t="shared" ca="1" si="1"/>
        <v>983930.04355373024</v>
      </c>
      <c r="F28" s="431"/>
      <c r="G28" s="459">
        <v>2</v>
      </c>
      <c r="H28" s="459">
        <v>21</v>
      </c>
      <c r="I28" s="444">
        <f t="shared" ca="1" si="5"/>
        <v>2689251.25360844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11066.684668183505</v>
      </c>
      <c r="L28" s="444">
        <f t="shared" ca="1" si="3"/>
        <v>2667071.0050322246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983930.04355373024</v>
      </c>
      <c r="C29" s="447">
        <f t="shared" si="0"/>
        <v>100747.55675784221</v>
      </c>
      <c r="D29" s="447">
        <f ca="1">SUMIF(G:G,22,K:K)</f>
        <v>47569.024604440849</v>
      </c>
      <c r="E29" s="447">
        <f t="shared" ca="1" si="1"/>
        <v>930751.51140032895</v>
      </c>
      <c r="F29" s="431"/>
      <c r="G29" s="459">
        <v>2</v>
      </c>
      <c r="H29" s="459">
        <v>22</v>
      </c>
      <c r="I29" s="444">
        <f t="shared" ca="1" si="5"/>
        <v>2667071.0050322246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10974.266965782608</v>
      </c>
      <c r="L29" s="444">
        <f t="shared" ca="1" si="3"/>
        <v>2644798.3387536085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930751.51140032895</v>
      </c>
      <c r="C30" s="447">
        <f t="shared" si="0"/>
        <v>100747.55675784221</v>
      </c>
      <c r="D30" s="447">
        <f ca="1">SUMIF(G:G,23,K:K)</f>
        <v>44848.309972908064</v>
      </c>
      <c r="E30" s="447">
        <f t="shared" ca="1" si="1"/>
        <v>874852.26461539487</v>
      </c>
      <c r="F30" s="431"/>
      <c r="G30" s="459">
        <v>2</v>
      </c>
      <c r="H30" s="459">
        <v>23</v>
      </c>
      <c r="I30" s="444">
        <f t="shared" ca="1" si="5"/>
        <v>2644798.3387536085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10881.464189621707</v>
      </c>
      <c r="L30" s="444">
        <f t="shared" ca="1" si="3"/>
        <v>2622432.8696988313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874852.26461539487</v>
      </c>
      <c r="C31" s="447">
        <f t="shared" si="0"/>
        <v>100747.55675784221</v>
      </c>
      <c r="D31" s="447">
        <f ca="1">SUMIF(G:G,24,K:K)</f>
        <v>41988.398417231452</v>
      </c>
      <c r="E31" s="447">
        <f t="shared" ca="1" si="1"/>
        <v>816093.10627478408</v>
      </c>
      <c r="F31" s="431"/>
      <c r="G31" s="459">
        <v>2</v>
      </c>
      <c r="H31" s="459">
        <v>24</v>
      </c>
      <c r="I31" s="444">
        <f t="shared" ca="1" si="5"/>
        <v>2622432.8696988313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10788.274735226802</v>
      </c>
      <c r="L31" s="444">
        <f t="shared" ca="1" si="3"/>
        <v>2599974.2111896593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816093.10627478408</v>
      </c>
      <c r="C32" s="447">
        <f t="shared" si="0"/>
        <v>100747.55675784221</v>
      </c>
      <c r="D32" s="447">
        <f ca="1">SUMIF(G:G,25,K:K)</f>
        <v>38982.168358592542</v>
      </c>
      <c r="E32" s="447">
        <f t="shared" ca="1" si="1"/>
        <v>754327.71787553444</v>
      </c>
      <c r="F32" s="431"/>
      <c r="G32" s="459">
        <v>3</v>
      </c>
      <c r="H32" s="459">
        <v>25</v>
      </c>
      <c r="I32" s="444">
        <f t="shared" ca="1" si="5"/>
        <v>2599974.2111896593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10694.696991438585</v>
      </c>
      <c r="L32" s="444">
        <f t="shared" ca="1" si="3"/>
        <v>2577421.974936699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754327.71787553444</v>
      </c>
      <c r="C33" s="447">
        <f t="shared" si="0"/>
        <v>100747.55675784221</v>
      </c>
      <c r="D33" s="447">
        <f ca="1">SUMIF(G:G,26,K:K)</f>
        <v>35822.133864684554</v>
      </c>
      <c r="E33" s="447">
        <f t="shared" ca="1" si="1"/>
        <v>689402.29498237674</v>
      </c>
      <c r="F33" s="431"/>
      <c r="G33" s="459">
        <v>3</v>
      </c>
      <c r="H33" s="459">
        <v>26</v>
      </c>
      <c r="I33" s="444">
        <f t="shared" ca="1" si="5"/>
        <v>2577421.974936699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10600.729340384583</v>
      </c>
      <c r="L33" s="444">
        <f t="shared" ca="1" si="3"/>
        <v>2554775.7710326849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689402.29498237674</v>
      </c>
      <c r="C34" s="447">
        <f t="shared" si="0"/>
        <v>100747.55675784221</v>
      </c>
      <c r="D34" s="447">
        <f ca="1">SUMIF(G:G,27,K:K)</f>
        <v>32500.42600869649</v>
      </c>
      <c r="E34" s="447">
        <f t="shared" ca="1" si="1"/>
        <v>621155.16423323099</v>
      </c>
      <c r="F34" s="431"/>
      <c r="G34" s="459">
        <v>3</v>
      </c>
      <c r="H34" s="459">
        <v>27</v>
      </c>
      <c r="I34" s="444">
        <f t="shared" ca="1" si="5"/>
        <v>2554775.7710326849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10506.370157451192</v>
      </c>
      <c r="L34" s="444">
        <f t="shared" ca="1" si="3"/>
        <v>2532035.2079457375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621155.16423323099</v>
      </c>
      <c r="C35" s="447">
        <f t="shared" si="0"/>
        <v>100747.55675784221</v>
      </c>
      <c r="D35" s="447">
        <f ca="1">SUMIF(G:G,28,K:K)</f>
        <v>29008.773274587395</v>
      </c>
      <c r="E35" s="447">
        <f t="shared" ca="1" si="1"/>
        <v>549416.38074997615</v>
      </c>
      <c r="F35" s="431"/>
      <c r="G35" s="459">
        <v>3</v>
      </c>
      <c r="H35" s="459">
        <v>28</v>
      </c>
      <c r="I35" s="444">
        <f t="shared" ca="1" si="5"/>
        <v>2532035.2079457375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10411.617811255577</v>
      </c>
      <c r="L35" s="444">
        <f t="shared" ca="1" si="3"/>
        <v>2509199.8925125943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549416.38074997615</v>
      </c>
      <c r="C36" s="447">
        <f t="shared" si="0"/>
        <v>100747.55675784221</v>
      </c>
      <c r="D36" s="447">
        <f ca="1">SUMIF(G:G,29,K:K)</f>
        <v>25338.480959857348</v>
      </c>
      <c r="E36" s="447">
        <f t="shared" ca="1" si="1"/>
        <v>474007.3049519913</v>
      </c>
      <c r="F36" s="431"/>
      <c r="G36" s="459">
        <v>3</v>
      </c>
      <c r="H36" s="459">
        <v>29</v>
      </c>
      <c r="I36" s="444">
        <f t="shared" ca="1" si="5"/>
        <v>2509199.8925125943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10316.470663617481</v>
      </c>
      <c r="L36" s="444">
        <f t="shared" ca="1" si="3"/>
        <v>2486269.4299318129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474007.3049519913</v>
      </c>
      <c r="C37" s="447">
        <f t="shared" si="0"/>
        <v>100747.55675784221</v>
      </c>
      <c r="D37" s="447">
        <f ca="1">SUMIF(G:G,30,K:K)</f>
        <v>21480.409524524966</v>
      </c>
      <c r="E37" s="447">
        <f t="shared" ca="1" si="1"/>
        <v>394740.15771867411</v>
      </c>
      <c r="F37" s="431"/>
      <c r="G37" s="459">
        <v>3</v>
      </c>
      <c r="H37" s="459">
        <v>30</v>
      </c>
      <c r="I37" s="444">
        <f t="shared" ca="1" si="5"/>
        <v>2486269.4299318129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10220.927069530891</v>
      </c>
      <c r="L37" s="444">
        <f t="shared" ca="1" si="3"/>
        <v>2463243.4237569449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394740.15771867411</v>
      </c>
      <c r="C38" s="447">
        <f t="shared" si="0"/>
        <v>100747.55675784221</v>
      </c>
      <c r="D38" s="447">
        <f ca="1">SUMIF(G:G,31,K:K)</f>
        <v>17424.951832397684</v>
      </c>
      <c r="E38" s="447">
        <f t="shared" ca="1" si="1"/>
        <v>311417.55279322958</v>
      </c>
      <c r="F38" s="431"/>
      <c r="G38" s="459">
        <v>3</v>
      </c>
      <c r="H38" s="459">
        <v>31</v>
      </c>
      <c r="I38" s="444">
        <f t="shared" ca="1" si="5"/>
        <v>2463243.4237569449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10124.985377135608</v>
      </c>
      <c r="L38" s="444">
        <f t="shared" ca="1" si="3"/>
        <v>2440121.4758896818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311417.55279322958</v>
      </c>
      <c r="C39" s="447">
        <f t="shared" si="0"/>
        <v>100747.55675784221</v>
      </c>
      <c r="D39" s="447">
        <f ca="1">SUMIF(G:G,32,K:K)</f>
        <v>13162.009227962089</v>
      </c>
      <c r="E39" s="447">
        <f t="shared" ca="1" si="1"/>
        <v>223832.00526334948</v>
      </c>
      <c r="F39" s="431"/>
      <c r="G39" s="459">
        <v>3</v>
      </c>
      <c r="H39" s="459">
        <v>32</v>
      </c>
      <c r="I39" s="444">
        <f t="shared" ca="1" si="5"/>
        <v>2440121.4758896818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10028.643927688679</v>
      </c>
      <c r="L39" s="444">
        <f t="shared" ca="1" si="3"/>
        <v>2416903.1865729718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223832.00526334948</v>
      </c>
      <c r="C40" s="447">
        <f t="shared" si="0"/>
        <v>100747.55675784221</v>
      </c>
      <c r="D40" s="447">
        <f ca="1">SUMIF(G:G,33,K:K)</f>
        <v>8680.9663893226752</v>
      </c>
      <c r="E40" s="447">
        <f t="shared" ca="1" si="1"/>
        <v>131765.41489482994</v>
      </c>
      <c r="F40" s="431"/>
      <c r="G40" s="459">
        <v>3</v>
      </c>
      <c r="H40" s="459">
        <v>33</v>
      </c>
      <c r="I40" s="444">
        <f t="shared" ca="1" si="5"/>
        <v>2416903.1865729718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9931.9010555357199</v>
      </c>
      <c r="L40" s="444">
        <f t="shared" ca="1" si="3"/>
        <v>2393588.1543841087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131765.41489482994</v>
      </c>
      <c r="C41" s="447">
        <f t="shared" si="0"/>
        <v>100747.55675784221</v>
      </c>
      <c r="D41" s="447">
        <f ca="1">SUMIF(G:G,34,K:K)</f>
        <v>3970.66489456912</v>
      </c>
      <c r="E41" s="447">
        <f t="shared" ca="1" si="1"/>
        <v>34988.523031556855</v>
      </c>
      <c r="F41" s="431"/>
      <c r="G41" s="459">
        <v>3</v>
      </c>
      <c r="H41" s="459">
        <v>34</v>
      </c>
      <c r="I41" s="444">
        <f t="shared" ca="1" si="5"/>
        <v>2393588.1543841087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9834.7550880821254</v>
      </c>
      <c r="L41" s="444">
        <f t="shared" ca="1" si="3"/>
        <v>2370175.976227792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34988.523031556855</v>
      </c>
      <c r="C42" s="447">
        <f t="shared" si="0"/>
        <v>100747.55675784221</v>
      </c>
      <c r="D42" s="447">
        <f ca="1">SUMIF(G:G,35,K:K)</f>
        <v>-980.62456425119262</v>
      </c>
      <c r="E42" s="447">
        <f t="shared" ca="1" si="1"/>
        <v>-66739.65829053655</v>
      </c>
      <c r="F42" s="431"/>
      <c r="G42" s="459">
        <v>3</v>
      </c>
      <c r="H42" s="459">
        <v>35</v>
      </c>
      <c r="I42" s="444">
        <f t="shared" ca="1" si="5"/>
        <v>2370175.976227792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9737.2043457641375</v>
      </c>
      <c r="L42" s="444">
        <f t="shared" ca="1" si="3"/>
        <v>2346666.2473291573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-66739.65829053655</v>
      </c>
      <c r="C43" s="447">
        <f t="shared" si="0"/>
        <v>100747.55675784221</v>
      </c>
      <c r="D43" s="447">
        <f ca="1">SUMIF(G:G,36,K:K)</f>
        <v>-6185.2313887465716</v>
      </c>
      <c r="E43" s="447">
        <f t="shared" ca="1" si="1"/>
        <v>-173672.44643712533</v>
      </c>
      <c r="F43" s="431"/>
      <c r="G43" s="459">
        <v>3</v>
      </c>
      <c r="H43" s="459">
        <v>36</v>
      </c>
      <c r="I43" s="444">
        <f t="shared" ca="1" si="5"/>
        <v>2346666.2473291573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9639.2471420198272</v>
      </c>
      <c r="L43" s="444">
        <f t="shared" ca="1" si="3"/>
        <v>2323058.5612267782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-173672.44643712533</v>
      </c>
      <c r="C44" s="447">
        <f t="shared" si="0"/>
        <v>100747.55675784221</v>
      </c>
      <c r="D44" s="447">
        <f ca="1">SUMIF(G:G,37,K:K)</f>
        <v>-11656.115776111355</v>
      </c>
      <c r="E44" s="447">
        <f t="shared" ca="1" si="1"/>
        <v>-286076.11897107889</v>
      </c>
      <c r="F44" s="431"/>
      <c r="G44" s="459">
        <v>4</v>
      </c>
      <c r="H44" s="459">
        <v>37</v>
      </c>
      <c r="I44" s="444">
        <f t="shared" ca="1" si="5"/>
        <v>2323058.5612267782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9540.8817832599143</v>
      </c>
      <c r="L44" s="444">
        <f t="shared" ca="1" si="3"/>
        <v>2299352.5097656394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-286076.11897107889</v>
      </c>
      <c r="C45" s="447">
        <f t="shared" si="0"/>
        <v>100747.55675784221</v>
      </c>
      <c r="D45" s="447">
        <f ca="1">SUMIF(G:G,38,K:K)</f>
        <v>-17406.900991825263</v>
      </c>
      <c r="E45" s="447">
        <f t="shared" ca="1" si="1"/>
        <v>-404230.57672074635</v>
      </c>
      <c r="F45" s="431"/>
      <c r="G45" s="459">
        <v>4</v>
      </c>
      <c r="H45" s="459">
        <v>38</v>
      </c>
      <c r="I45" s="444">
        <f t="shared" ca="1" si="5"/>
        <v>2299352.5097656394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9442.1065688385024</v>
      </c>
      <c r="L45" s="444">
        <f t="shared" ca="1" si="3"/>
        <v>2275547.6830900791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-404230.57672074635</v>
      </c>
      <c r="C46" s="447">
        <f t="shared" si="0"/>
        <v>100747.55675784221</v>
      </c>
      <c r="D46" s="447">
        <f ca="1">SUMIF(G:G,39,K:K)</f>
        <v>-23451.907293485307</v>
      </c>
      <c r="E46" s="447">
        <f t="shared" ca="1" si="1"/>
        <v>-528430.0407720739</v>
      </c>
      <c r="F46" s="431"/>
      <c r="G46" s="459">
        <v>4</v>
      </c>
      <c r="H46" s="459">
        <v>39</v>
      </c>
      <c r="I46" s="444">
        <f t="shared" ca="1" si="5"/>
        <v>2275547.6830900791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9342.9197910236671</v>
      </c>
      <c r="L46" s="444">
        <f t="shared" ca="1" si="3"/>
        <v>2251643.669636704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-528430.0407720739</v>
      </c>
      <c r="C47" s="447">
        <f t="shared" si="0"/>
        <v>100747.55675784221</v>
      </c>
      <c r="D47" s="447">
        <f ca="1">SUMIF(G:G,40,K:K)</f>
        <v>-29806.187590245328</v>
      </c>
      <c r="E47" s="447">
        <f t="shared" ca="1" si="1"/>
        <v>-658983.78512016137</v>
      </c>
      <c r="F47" s="431"/>
      <c r="G47" s="459">
        <v>4</v>
      </c>
      <c r="H47" s="459">
        <v>40</v>
      </c>
      <c r="I47" s="444">
        <f t="shared" ca="1" si="5"/>
        <v>2251643.669636704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9243.3197349679376</v>
      </c>
      <c r="L47" s="444">
        <f t="shared" ca="1" si="3"/>
        <v>2227640.056127273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-658983.78512016137</v>
      </c>
      <c r="C48" s="447">
        <f t="shared" si="0"/>
        <v>100747.55675784221</v>
      </c>
      <c r="D48" s="447">
        <f ca="1">SUMIF(G:G,41,K:K)</f>
        <v>-36485.564926660081</v>
      </c>
      <c r="E48" s="447">
        <f t="shared" ca="1" si="1"/>
        <v>-796216.90680466359</v>
      </c>
      <c r="F48" s="431"/>
      <c r="G48" s="459">
        <v>4</v>
      </c>
      <c r="H48" s="459">
        <v>41</v>
      </c>
      <c r="I48" s="444">
        <f t="shared" ca="1" si="5"/>
        <v>2227640.056127273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9143.3046786786417</v>
      </c>
      <c r="L48" s="444">
        <f t="shared" ca="1" si="3"/>
        <v>2203536.4275615527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-796216.90680466359</v>
      </c>
      <c r="C49" s="447">
        <f t="shared" si="0"/>
        <v>100747.55675784221</v>
      </c>
      <c r="D49" s="447">
        <f ca="1">SUMIF(G:G,42,K:K)</f>
        <v>-43506.671884274052</v>
      </c>
      <c r="E49" s="447">
        <f t="shared" ca="1" si="1"/>
        <v>-940471.1354467799</v>
      </c>
      <c r="F49" s="431"/>
      <c r="G49" s="459">
        <v>4</v>
      </c>
      <c r="H49" s="459">
        <v>42</v>
      </c>
      <c r="I49" s="444">
        <f t="shared" ca="1" si="5"/>
        <v>2203536.4275615527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9042.8728929881418</v>
      </c>
      <c r="L49" s="444">
        <f t="shared" ca="1" si="3"/>
        <v>2179332.3672101418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-940471.1354467799</v>
      </c>
      <c r="C50" s="447">
        <f t="shared" si="0"/>
        <v>100747.55675784221</v>
      </c>
      <c r="D50" s="447">
        <f ca="1">SUMIF(G:G,43,K:K)</f>
        <v>-50886.991999070182</v>
      </c>
      <c r="E50" s="447">
        <f t="shared" ca="1" si="1"/>
        <v>-1092105.6842036922</v>
      </c>
      <c r="F50" s="431"/>
      <c r="G50" s="459">
        <v>4</v>
      </c>
      <c r="H50" s="459">
        <v>43</v>
      </c>
      <c r="I50" s="444">
        <f t="shared" ca="1" si="5"/>
        <v>2179332.3672101418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8945.2559748572621</v>
      </c>
      <c r="L50" s="444">
        <f t="shared" ca="1" si="3"/>
        <v>2155806.6899406002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-1092105.6842036922</v>
      </c>
      <c r="C51" s="447">
        <f t="shared" si="0"/>
        <v>100747.55675784221</v>
      </c>
      <c r="D51" s="447">
        <f ca="1">SUMIF(G:G,44,K:K)</f>
        <v>-58644.903297914047</v>
      </c>
      <c r="E51" s="447">
        <f t="shared" ca="1" si="1"/>
        <v>-1251498.1442594484</v>
      </c>
      <c r="F51" s="431"/>
      <c r="G51" s="459">
        <v>4</v>
      </c>
      <c r="H51" s="459">
        <v>44</v>
      </c>
      <c r="I51" s="444">
        <f t="shared" ca="1" si="5"/>
        <v>2155806.6899406002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8847.2323195675053</v>
      </c>
      <c r="L51" s="444">
        <f t="shared" ca="1" si="3"/>
        <v>2132182.9890157687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-1251498.1442594484</v>
      </c>
      <c r="C52" s="447">
        <f t="shared" si="0"/>
        <v>100747.55675784221</v>
      </c>
      <c r="D52" s="447">
        <f ca="1">SUMIF(G:G,45,K:K)</f>
        <v>-66799.724062404872</v>
      </c>
      <c r="E52" s="447">
        <f t="shared" ca="1" si="1"/>
        <v>-1419045.4250796954</v>
      </c>
      <c r="F52" s="431"/>
      <c r="G52" s="459">
        <v>4</v>
      </c>
      <c r="H52" s="459">
        <v>45</v>
      </c>
      <c r="I52" s="444">
        <f t="shared" ca="1" si="5"/>
        <v>2132182.9890157687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8748.8002323807086</v>
      </c>
      <c r="L52" s="444">
        <f t="shared" ca="1" si="3"/>
        <v>2108460.8560037506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-1419045.4250796954</v>
      </c>
      <c r="C53" s="447">
        <f t="shared" si="0"/>
        <v>100747.55675784221</v>
      </c>
      <c r="D53" s="447">
        <f ca="1">SUMIF(G:G,46,K:K)</f>
        <v>-75371.760934092425</v>
      </c>
      <c r="E53" s="447">
        <f t="shared" ca="1" si="1"/>
        <v>-1595164.7427716299</v>
      </c>
      <c r="F53" s="431"/>
      <c r="G53" s="459">
        <v>4</v>
      </c>
      <c r="H53" s="459">
        <v>46</v>
      </c>
      <c r="I53" s="444">
        <f t="shared" ca="1" si="5"/>
        <v>2108460.8560037506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8649.9580114972978</v>
      </c>
      <c r="L53" s="444">
        <f t="shared" ca="1" si="3"/>
        <v>2084639.8807708488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-1595164.7427716299</v>
      </c>
      <c r="C54" s="447">
        <f t="shared" si="0"/>
        <v>100747.55675784221</v>
      </c>
      <c r="D54" s="447">
        <f ca="1">SUMIF(G:G,47,K:K)</f>
        <v>-84382.359480847677</v>
      </c>
      <c r="E54" s="447">
        <f t="shared" ca="1" si="1"/>
        <v>-1780294.6590103197</v>
      </c>
      <c r="F54" s="431"/>
      <c r="G54" s="459">
        <v>4</v>
      </c>
      <c r="H54" s="459">
        <v>47</v>
      </c>
      <c r="I54" s="444">
        <f t="shared" ca="1" si="5"/>
        <v>2084639.8807708488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8550.7039480268722</v>
      </c>
      <c r="L54" s="444">
        <f t="shared" ca="1" si="3"/>
        <v>2060719.6514744768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-1780294.6590103197</v>
      </c>
      <c r="C55" s="447">
        <f t="shared" si="0"/>
        <v>100747.55675784221</v>
      </c>
      <c r="D55" s="447">
        <f ca="1">SUMIF(G:G,48,K:K)</f>
        <v>-93853.957350305398</v>
      </c>
      <c r="E55" s="447">
        <f t="shared" ca="1" si="1"/>
        <v>-1974896.1731184674</v>
      </c>
      <c r="F55" s="431"/>
      <c r="G55" s="459">
        <v>4</v>
      </c>
      <c r="H55" s="459">
        <v>48</v>
      </c>
      <c r="I55" s="444">
        <f t="shared" ca="1" si="5"/>
        <v>2060719.6514744768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8451.0363259586575</v>
      </c>
      <c r="L55" s="444">
        <f t="shared" ca="1" si="3"/>
        <v>2036699.7545560363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-1974896.1731184674</v>
      </c>
      <c r="C56" s="447">
        <f t="shared" si="0"/>
        <v>100747.55675784221</v>
      </c>
      <c r="D56" s="447">
        <f ca="1">SUMIF(G:G,49,K:K)</f>
        <v>-103810.14014273712</v>
      </c>
      <c r="E56" s="447">
        <f t="shared" ca="1" si="1"/>
        <v>-2179453.8700190466</v>
      </c>
      <c r="F56" s="431"/>
      <c r="G56" s="459">
        <f>G55+1</f>
        <v>5</v>
      </c>
      <c r="H56" s="459">
        <v>49</v>
      </c>
      <c r="I56" s="444">
        <f t="shared" ca="1" si="5"/>
        <v>2036699.7545560363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8350.9534221318227</v>
      </c>
      <c r="L56" s="444">
        <f t="shared" ca="1" si="3"/>
        <v>2012579.774733769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-2179453.8700190466</v>
      </c>
      <c r="C57" s="447">
        <f t="shared" si="0"/>
        <v>100747.55675784221</v>
      </c>
      <c r="D57" s="447">
        <f ca="1">SUMIF(G:G,50,K:K)</f>
        <v>-114275.7001424872</v>
      </c>
      <c r="E57" s="447">
        <f t="shared" ca="1" si="1"/>
        <v>-2394477.1269193762</v>
      </c>
      <c r="F57" s="431"/>
      <c r="G57" s="459">
        <f t="shared" ref="G57:G67" si="8">G56</f>
        <v>5</v>
      </c>
      <c r="H57" s="459">
        <v>50</v>
      </c>
      <c r="I57" s="444">
        <f t="shared" ca="1" si="5"/>
        <v>2012579.774733769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8250.4535062057075</v>
      </c>
      <c r="L57" s="444">
        <f t="shared" ca="1" si="3"/>
        <v>1988359.2949955757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-2394477.1269193762</v>
      </c>
      <c r="C58" s="447">
        <f t="shared" si="0"/>
        <v>100747.55675784221</v>
      </c>
      <c r="D58" s="447">
        <f ca="1">SUMIF(G:G,51,K:K)</f>
        <v>-125276.69805421968</v>
      </c>
      <c r="E58" s="447">
        <f t="shared" ca="1" si="1"/>
        <v>-2620501.381731438</v>
      </c>
      <c r="F58" s="431"/>
      <c r="G58" s="459">
        <f t="shared" si="8"/>
        <v>5</v>
      </c>
      <c r="H58" s="459">
        <v>51</v>
      </c>
      <c r="I58" s="444">
        <f t="shared" ca="1" si="5"/>
        <v>1988359.2949955757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8149.5348406299026</v>
      </c>
      <c r="L58" s="444">
        <f t="shared" ca="1" si="3"/>
        <v>1964037.8965918066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-2620501.381731438</v>
      </c>
      <c r="C59" s="447">
        <f t="shared" si="0"/>
        <v>100747.55675784221</v>
      </c>
      <c r="D59" s="447">
        <f ca="1">SUMIF(G:G,52,K:K)</f>
        <v>-136840.5278977094</v>
      </c>
      <c r="E59" s="447">
        <f t="shared" ca="1" si="1"/>
        <v>-2858089.4663869897</v>
      </c>
      <c r="F59" s="431"/>
      <c r="G59" s="459">
        <f t="shared" si="8"/>
        <v>5</v>
      </c>
      <c r="H59" s="459">
        <v>52</v>
      </c>
      <c r="I59" s="444">
        <f t="shared" ca="1" si="5"/>
        <v>1964037.8965918066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8048.195680614198</v>
      </c>
      <c r="L59" s="444">
        <f t="shared" ca="1" si="3"/>
        <v>1939615.1590280216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-2858089.4663869897</v>
      </c>
      <c r="C60" s="447">
        <f t="shared" si="0"/>
        <v>100747.55675784221</v>
      </c>
      <c r="D60" s="447">
        <f ca="1">SUMIF(G:G,53,K:K)</f>
        <v>-148995.98522277342</v>
      </c>
      <c r="E60" s="447">
        <f t="shared" ca="1" si="1"/>
        <v>-3107833.0083676055</v>
      </c>
      <c r="F60" s="431"/>
      <c r="G60" s="459">
        <f t="shared" si="8"/>
        <v>5</v>
      </c>
      <c r="H60" s="459">
        <v>53</v>
      </c>
      <c r="I60" s="444">
        <f t="shared" ca="1" si="5"/>
        <v>1939615.1590280216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7946.4342740984275</v>
      </c>
      <c r="L60" s="444">
        <f t="shared" ca="1" si="3"/>
        <v>1915090.660057721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-3107833.0083676055</v>
      </c>
      <c r="C61" s="447">
        <f t="shared" si="0"/>
        <v>100747.55675784221</v>
      </c>
      <c r="D61" s="447">
        <f ca="1">SUMIF(G:G,54,K:K)</f>
        <v>-161773.33881420817</v>
      </c>
      <c r="E61" s="447">
        <f t="shared" ca="1" si="1"/>
        <v>-3370353.903939656</v>
      </c>
      <c r="F61" s="431"/>
      <c r="G61" s="459">
        <f t="shared" si="8"/>
        <v>5</v>
      </c>
      <c r="H61" s="459">
        <v>54</v>
      </c>
      <c r="I61" s="444">
        <f t="shared" ca="1" si="5"/>
        <v>1915090.660057721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7844.2488617221743</v>
      </c>
      <c r="L61" s="444">
        <f t="shared" ca="1" si="3"/>
        <v>1890463.9756750441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-3370353.903939656</v>
      </c>
      <c r="C62" s="447">
        <f t="shared" si="0"/>
        <v>100747.55675784221</v>
      </c>
      <c r="D62" s="447">
        <f ca="1">SUMIF(G:G,55,K:K)</f>
        <v>-175204.40606528675</v>
      </c>
      <c r="E62" s="447">
        <f t="shared" ca="1" si="1"/>
        <v>-3646305.8667627848</v>
      </c>
      <c r="F62" s="431"/>
      <c r="G62" s="459">
        <f t="shared" si="8"/>
        <v>5</v>
      </c>
      <c r="H62" s="459">
        <v>55</v>
      </c>
      <c r="I62" s="444">
        <f t="shared" ca="1" si="5"/>
        <v>1890463.9756750441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7741.6376767943539</v>
      </c>
      <c r="L62" s="444">
        <f t="shared" ca="1" si="3"/>
        <v>1865734.6801074394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-3646305.8667627848</v>
      </c>
      <c r="C63" s="447">
        <f t="shared" si="0"/>
        <v>100747.55675784221</v>
      </c>
      <c r="D63" s="447">
        <f ca="1">SUMIF(G:G,56,K:K)</f>
        <v>-189322.63220750765</v>
      </c>
      <c r="E63" s="447">
        <f t="shared" ca="1" si="1"/>
        <v>-3936376.0557281347</v>
      </c>
      <c r="F63" s="431"/>
      <c r="G63" s="459">
        <f t="shared" si="8"/>
        <v>5</v>
      </c>
      <c r="H63" s="459">
        <v>56</v>
      </c>
      <c r="I63" s="444">
        <f t="shared" ca="1" si="5"/>
        <v>1865734.6801074394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7638.5989452626682</v>
      </c>
      <c r="L63" s="444">
        <f t="shared" ca="1" si="3"/>
        <v>1840902.345808303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-3936376.0557281347</v>
      </c>
      <c r="C64" s="447">
        <f t="shared" si="0"/>
        <v>100747.55675784221</v>
      </c>
      <c r="D64" s="447">
        <f ca="1">SUMIF(G:G,57,K:K)</f>
        <v>-204163.17359388806</v>
      </c>
      <c r="E64" s="447">
        <f t="shared" ca="1" si="1"/>
        <v>-4241286.7860798649</v>
      </c>
      <c r="F64" s="431"/>
      <c r="G64" s="459">
        <f t="shared" si="8"/>
        <v>5</v>
      </c>
      <c r="H64" s="459">
        <v>57</v>
      </c>
      <c r="I64" s="444">
        <f t="shared" ca="1" si="5"/>
        <v>1840902.345808303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7535.1308856829319</v>
      </c>
      <c r="L64" s="444">
        <f t="shared" ca="1" si="3"/>
        <v>1815966.543449587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-4241286.7860798649</v>
      </c>
      <c r="C65" s="447">
        <f t="shared" si="0"/>
        <v>100747.55675784221</v>
      </c>
      <c r="D65" s="447">
        <f ca="1">SUMIF(G:G,58,K:K)</f>
        <v>-219762.9852431881</v>
      </c>
      <c r="E65" s="447">
        <f t="shared" ca="1" si="1"/>
        <v>-4561797.3280808954</v>
      </c>
      <c r="F65" s="431"/>
      <c r="G65" s="459">
        <f t="shared" si="8"/>
        <v>5</v>
      </c>
      <c r="H65" s="459">
        <v>58</v>
      </c>
      <c r="I65" s="444">
        <f t="shared" ca="1" si="5"/>
        <v>1815966.543449587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7431.2317091882824</v>
      </c>
      <c r="L65" s="444">
        <f t="shared" ca="1" si="3"/>
        <v>1790926.8419143762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-4561797.3280808954</v>
      </c>
      <c r="C66" s="447">
        <f t="shared" si="0"/>
        <v>100747.55675784221</v>
      </c>
      <c r="D66" s="447">
        <f ca="1">SUMIF(G:G,59,K:K)</f>
        <v>-236160.91286306392</v>
      </c>
      <c r="E66" s="447">
        <f t="shared" ca="1" si="1"/>
        <v>-4898705.7977018012</v>
      </c>
      <c r="F66" s="431"/>
      <c r="G66" s="459">
        <f t="shared" si="8"/>
        <v>5</v>
      </c>
      <c r="H66" s="459">
        <v>59</v>
      </c>
      <c r="I66" s="444">
        <f t="shared" ca="1" si="5"/>
        <v>1790926.8419143762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7326.8996194582387</v>
      </c>
      <c r="L66" s="444">
        <f t="shared" ca="1" si="3"/>
        <v>1765782.8082894355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-4898705.7977018012</v>
      </c>
      <c r="C67" s="447">
        <f t="shared" si="0"/>
        <v>100747.55675784221</v>
      </c>
      <c r="D67" s="447">
        <f t="shared" ref="D67:D136" ca="1" si="9">SUMIF(G:G,60,K:K)</f>
        <v>-253397.7895812999</v>
      </c>
      <c r="E67" s="447">
        <f t="shared" ca="1" si="1"/>
        <v>-5252851.1440409431</v>
      </c>
      <c r="F67" s="431"/>
      <c r="G67" s="459">
        <f t="shared" si="8"/>
        <v>5</v>
      </c>
      <c r="H67" s="459">
        <v>60</v>
      </c>
      <c r="I67" s="444">
        <f t="shared" ca="1" si="5"/>
        <v>1765782.8082894355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7222.1328126876515</v>
      </c>
      <c r="L67" s="444">
        <f t="shared" ca="1" si="3"/>
        <v>1740534.0078577241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-5252851.1440409431</v>
      </c>
      <c r="C68" s="447">
        <f t="shared" si="0"/>
        <v>100747.55675784221</v>
      </c>
      <c r="D68" s="447">
        <f t="shared" ca="1" si="9"/>
        <v>-253397.7895812999</v>
      </c>
      <c r="E68" s="447">
        <f t="shared" ca="1" si="1"/>
        <v>-5606996.4903800851</v>
      </c>
      <c r="F68" s="431"/>
      <c r="G68" s="459">
        <f>G67+1</f>
        <v>6</v>
      </c>
      <c r="H68" s="459">
        <v>61</v>
      </c>
      <c r="I68" s="444">
        <f t="shared" ca="1" si="5"/>
        <v>1740534.0078577241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7116.9294775555209</v>
      </c>
      <c r="L68" s="444">
        <f t="shared" ca="1" si="3"/>
        <v>1715180.0040908805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-5606996.4903800851</v>
      </c>
      <c r="C69" s="447">
        <f t="shared" si="0"/>
        <v>100747.55675784221</v>
      </c>
      <c r="D69" s="447">
        <f t="shared" ca="1" si="9"/>
        <v>-253397.7895812999</v>
      </c>
      <c r="E69" s="447">
        <f t="shared" ca="1" si="1"/>
        <v>-5961141.836719227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1715180.0040908805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7011.2877951936734</v>
      </c>
      <c r="L69" s="444">
        <f t="shared" ca="1" si="3"/>
        <v>1689720.3586416752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-5961141.836719227</v>
      </c>
      <c r="C70" s="447">
        <f t="shared" si="0"/>
        <v>100747.55675784221</v>
      </c>
      <c r="D70" s="447">
        <f t="shared" ca="1" si="9"/>
        <v>-253397.7895812999</v>
      </c>
      <c r="E70" s="447">
        <f t="shared" ca="1" si="1"/>
        <v>-6315287.183058369</v>
      </c>
      <c r="F70" s="431"/>
      <c r="G70" s="459">
        <f t="shared" si="10"/>
        <v>6</v>
      </c>
      <c r="H70" s="459">
        <v>63</v>
      </c>
      <c r="I70" s="444">
        <f t="shared" ca="1" si="5"/>
        <v>1689720.3586416752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6905.2059391553184</v>
      </c>
      <c r="L70" s="444">
        <f t="shared" ca="1" si="3"/>
        <v>1664154.6313364315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-6315287.183058369</v>
      </c>
      <c r="C71" s="447">
        <f t="shared" si="0"/>
        <v>100747.55675784221</v>
      </c>
      <c r="D71" s="447">
        <f t="shared" ca="1" si="9"/>
        <v>-253397.7895812999</v>
      </c>
      <c r="E71" s="447">
        <f t="shared" ca="1" si="1"/>
        <v>-6669432.5293975109</v>
      </c>
      <c r="F71" s="431"/>
      <c r="G71" s="459">
        <f t="shared" si="10"/>
        <v>6</v>
      </c>
      <c r="H71" s="459">
        <v>64</v>
      </c>
      <c r="I71" s="444">
        <f t="shared" ca="1" si="5"/>
        <v>1664154.6313364315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6798.6820753834681</v>
      </c>
      <c r="L71" s="444">
        <f t="shared" ca="1" si="3"/>
        <v>1638482.3801674158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-6669432.5293975109</v>
      </c>
      <c r="C72" s="447">
        <f t="shared" si="0"/>
        <v>100747.55675784221</v>
      </c>
      <c r="D72" s="447">
        <f t="shared" ca="1" si="9"/>
        <v>-253397.7895812999</v>
      </c>
      <c r="E72" s="447">
        <f t="shared" ca="1" si="1"/>
        <v>-7023577.8757366529</v>
      </c>
      <c r="F72" s="431"/>
      <c r="G72" s="459">
        <f t="shared" si="10"/>
        <v>6</v>
      </c>
      <c r="H72" s="459">
        <v>65</v>
      </c>
      <c r="I72" s="444">
        <f t="shared" ca="1" si="5"/>
        <v>1638482.3801674158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6691.7143621792366</v>
      </c>
      <c r="L72" s="444">
        <f t="shared" ca="1" si="3"/>
        <v>1612703.161285196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-7023577.8757366529</v>
      </c>
      <c r="C73" s="447">
        <f t="shared" si="0"/>
        <v>100747.55675784221</v>
      </c>
      <c r="D73" s="447">
        <f t="shared" ca="1" si="9"/>
        <v>-253397.7895812999</v>
      </c>
      <c r="E73" s="447">
        <f t="shared" ca="1" si="1"/>
        <v>-7377723.2220757948</v>
      </c>
      <c r="F73" s="431"/>
      <c r="G73" s="459">
        <f t="shared" si="10"/>
        <v>6</v>
      </c>
      <c r="H73" s="459">
        <v>66</v>
      </c>
      <c r="I73" s="444">
        <f t="shared" ca="1" si="5"/>
        <v>1612703.161285196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6584.3009501699871</v>
      </c>
      <c r="L73" s="444">
        <f t="shared" ca="1" si="3"/>
        <v>1586816.528990967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-7377723.2220757948</v>
      </c>
      <c r="C74" s="447">
        <f t="shared" si="0"/>
        <v>100747.55675784221</v>
      </c>
      <c r="D74" s="447">
        <f t="shared" ca="1" si="9"/>
        <v>-253397.7895812999</v>
      </c>
      <c r="E74" s="447">
        <f t="shared" ca="1" si="1"/>
        <v>-7731868.5684149368</v>
      </c>
      <c r="F74" s="431"/>
      <c r="G74" s="459">
        <f t="shared" si="10"/>
        <v>6</v>
      </c>
      <c r="H74" s="459">
        <v>67</v>
      </c>
      <c r="I74" s="444">
        <f t="shared" ca="1" si="5"/>
        <v>1586816.528990967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6476.4399822773667</v>
      </c>
      <c r="L74" s="444">
        <f t="shared" ca="1" si="3"/>
        <v>1560822.0357288453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-7731868.5684149368</v>
      </c>
      <c r="C75" s="447">
        <f t="shared" si="0"/>
        <v>100747.55675784221</v>
      </c>
      <c r="D75" s="447">
        <f t="shared" ca="1" si="9"/>
        <v>-253397.7895812999</v>
      </c>
      <c r="E75" s="447">
        <f t="shared" ca="1" si="1"/>
        <v>-8086013.9147540787</v>
      </c>
      <c r="F75" s="431"/>
      <c r="G75" s="459">
        <f t="shared" si="10"/>
        <v>6</v>
      </c>
      <c r="H75" s="459">
        <v>68</v>
      </c>
      <c r="I75" s="444">
        <f t="shared" ca="1" si="5"/>
        <v>1560822.0357288453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6465.6262766626041</v>
      </c>
      <c r="L75" s="444">
        <f t="shared" ca="1" si="3"/>
        <v>1558215.9326756876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-8086013.9147540787</v>
      </c>
      <c r="C76" s="447">
        <f t="shared" si="0"/>
        <v>100747.55675784221</v>
      </c>
      <c r="D76" s="447">
        <f t="shared" ca="1" si="9"/>
        <v>-253397.7895812999</v>
      </c>
      <c r="E76" s="447">
        <f t="shared" ca="1" si="1"/>
        <v>-8440159.2610932216</v>
      </c>
      <c r="F76" s="431"/>
      <c r="G76" s="459">
        <f t="shared" si="10"/>
        <v>6</v>
      </c>
      <c r="H76" s="459">
        <v>69</v>
      </c>
      <c r="I76" s="444">
        <f t="shared" ca="1" si="5"/>
        <v>1558215.9326756876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6454.767513941114</v>
      </c>
      <c r="L76" s="444">
        <f t="shared" ca="1" si="3"/>
        <v>1555598.9708598084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-8440159.2610932216</v>
      </c>
      <c r="C77" s="447">
        <f t="shared" si="0"/>
        <v>100747.55675784221</v>
      </c>
      <c r="D77" s="447">
        <f t="shared" ca="1" si="9"/>
        <v>-253397.7895812999</v>
      </c>
      <c r="E77" s="447">
        <f t="shared" ca="1" si="1"/>
        <v>-8794304.6074323654</v>
      </c>
      <c r="F77" s="431"/>
      <c r="G77" s="459">
        <f t="shared" si="10"/>
        <v>6</v>
      </c>
      <c r="H77" s="459">
        <v>70</v>
      </c>
      <c r="I77" s="444">
        <f t="shared" ca="1" si="5"/>
        <v>1555598.9708598084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6443.8635063749507</v>
      </c>
      <c r="L77" s="444">
        <f t="shared" ca="1" si="3"/>
        <v>1552971.105036363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-8794304.6074323654</v>
      </c>
      <c r="C78" s="447">
        <f t="shared" si="0"/>
        <v>100747.55675784221</v>
      </c>
      <c r="D78" s="447">
        <f t="shared" ca="1" si="9"/>
        <v>-253397.7895812999</v>
      </c>
      <c r="E78" s="447">
        <f t="shared" ca="1" si="1"/>
        <v>-9148449.9537715092</v>
      </c>
      <c r="F78" s="431"/>
      <c r="G78" s="459">
        <f t="shared" si="10"/>
        <v>6</v>
      </c>
      <c r="H78" s="459">
        <v>71</v>
      </c>
      <c r="I78" s="444">
        <f t="shared" ca="1" si="5"/>
        <v>1552971.105036363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6432.9140654439279</v>
      </c>
      <c r="L78" s="444">
        <f t="shared" ca="1" si="3"/>
        <v>1550332.2897719867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-9148449.9537715092</v>
      </c>
      <c r="C79" s="447">
        <f t="shared" si="0"/>
        <v>100747.55675784221</v>
      </c>
      <c r="D79" s="447">
        <f t="shared" ca="1" si="9"/>
        <v>-253397.7895812999</v>
      </c>
      <c r="E79" s="447">
        <f t="shared" ca="1" si="1"/>
        <v>-9502595.300110653</v>
      </c>
      <c r="F79" s="431"/>
      <c r="G79" s="459">
        <f t="shared" si="10"/>
        <v>6</v>
      </c>
      <c r="H79" s="459">
        <v>72</v>
      </c>
      <c r="I79" s="444">
        <f t="shared" ca="1" si="5"/>
        <v>1550332.2897719867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6421.9190018423596</v>
      </c>
      <c r="L79" s="444">
        <f t="shared" ca="1" si="3"/>
        <v>1547682.4794440088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-9502595.300110653</v>
      </c>
      <c r="C80" s="447">
        <f t="shared" si="0"/>
        <v>100747.55675784221</v>
      </c>
      <c r="D80" s="447">
        <f t="shared" ca="1" si="9"/>
        <v>-253397.7895812999</v>
      </c>
      <c r="E80" s="447">
        <f t="shared" ca="1" si="1"/>
        <v>-9856740.6464497969</v>
      </c>
      <c r="F80" s="431"/>
      <c r="G80" s="459">
        <f>G79+1</f>
        <v>7</v>
      </c>
      <c r="H80" s="459">
        <v>73</v>
      </c>
      <c r="I80" s="444">
        <f t="shared" ca="1" si="5"/>
        <v>1547682.4794440088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6410.8781254757851</v>
      </c>
      <c r="L80" s="444">
        <f t="shared" ca="1" si="3"/>
        <v>1545021.6282396642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-9856740.6464497969</v>
      </c>
      <c r="C81" s="447">
        <f t="shared" si="0"/>
        <v>100747.55675784221</v>
      </c>
      <c r="D81" s="447">
        <f t="shared" ca="1" si="9"/>
        <v>-253397.7895812999</v>
      </c>
      <c r="E81" s="447">
        <f t="shared" ca="1" si="1"/>
        <v>-10210885.992788941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1545021.6282396642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6399.7912454576835</v>
      </c>
      <c r="L81" s="444">
        <f t="shared" ca="1" si="3"/>
        <v>1542349.6901553017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-10210885.992788941</v>
      </c>
      <c r="C82" s="447">
        <f t="shared" si="0"/>
        <v>100747.55675784221</v>
      </c>
      <c r="D82" s="447">
        <f t="shared" ca="1" si="9"/>
        <v>-253397.7895812999</v>
      </c>
      <c r="E82" s="447">
        <f t="shared" ca="1" si="1"/>
        <v>-10565031.339128084</v>
      </c>
      <c r="F82" s="431"/>
      <c r="G82" s="459">
        <f t="shared" si="11"/>
        <v>7</v>
      </c>
      <c r="H82" s="459">
        <v>75</v>
      </c>
      <c r="I82" s="444">
        <f t="shared" ca="1" si="5"/>
        <v>1542349.6901553017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6388.6581701061723</v>
      </c>
      <c r="L82" s="444">
        <f t="shared" ca="1" si="3"/>
        <v>1539666.6189955876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-10565031.339128084</v>
      </c>
      <c r="C83" s="447">
        <f t="shared" si="0"/>
        <v>100747.55675784221</v>
      </c>
      <c r="D83" s="447">
        <f t="shared" ca="1" si="9"/>
        <v>-253397.7895812999</v>
      </c>
      <c r="E83" s="447">
        <f t="shared" ca="1" si="1"/>
        <v>-10919176.685467228</v>
      </c>
      <c r="F83" s="431"/>
      <c r="G83" s="459">
        <f t="shared" si="11"/>
        <v>7</v>
      </c>
      <c r="H83" s="459">
        <v>76</v>
      </c>
      <c r="I83" s="444">
        <f t="shared" ca="1" si="5"/>
        <v>1539666.6189955876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6377.4787069406975</v>
      </c>
      <c r="L83" s="444">
        <f t="shared" ca="1" si="3"/>
        <v>1536972.3683727081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-10919176.685467228</v>
      </c>
      <c r="C84" s="447">
        <f t="shared" si="0"/>
        <v>100747.55675784221</v>
      </c>
      <c r="D84" s="447">
        <f t="shared" ca="1" si="9"/>
        <v>-253397.7895812999</v>
      </c>
      <c r="E84" s="447">
        <f t="shared" ca="1" si="1"/>
        <v>-11273322.031806372</v>
      </c>
      <c r="F84" s="431"/>
      <c r="G84" s="459">
        <f t="shared" si="11"/>
        <v>7</v>
      </c>
      <c r="H84" s="459">
        <v>77</v>
      </c>
      <c r="I84" s="444">
        <f t="shared" ca="1" si="5"/>
        <v>1536972.3683727081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6366.2526626786994</v>
      </c>
      <c r="L84" s="444">
        <f t="shared" ca="1" si="3"/>
        <v>1534266.8917055666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-11273322.031806372</v>
      </c>
      <c r="C85" s="447">
        <f t="shared" si="0"/>
        <v>100747.55675784221</v>
      </c>
      <c r="D85" s="447">
        <f t="shared" ca="1" si="9"/>
        <v>-253397.7895812999</v>
      </c>
      <c r="E85" s="447">
        <f t="shared" ca="1" si="1"/>
        <v>-11627467.378145516</v>
      </c>
      <c r="F85" s="431"/>
      <c r="G85" s="459">
        <f t="shared" si="11"/>
        <v>7</v>
      </c>
      <c r="H85" s="459">
        <v>78</v>
      </c>
      <c r="I85" s="444">
        <f t="shared" ca="1" si="5"/>
        <v>1534266.8917055666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6354.9798432322759</v>
      </c>
      <c r="L85" s="444">
        <f t="shared" ca="1" si="3"/>
        <v>1531550.1422189786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-11627467.378145516</v>
      </c>
      <c r="C86" s="447">
        <f t="shared" si="0"/>
        <v>100747.55675784221</v>
      </c>
      <c r="D86" s="447">
        <f t="shared" ca="1" si="9"/>
        <v>-253397.7895812999</v>
      </c>
      <c r="E86" s="447">
        <f t="shared" ca="1" si="1"/>
        <v>-11981612.72448466</v>
      </c>
      <c r="F86" s="431"/>
      <c r="G86" s="459">
        <f t="shared" si="11"/>
        <v>7</v>
      </c>
      <c r="H86" s="459">
        <v>79</v>
      </c>
      <c r="I86" s="444">
        <f t="shared" ca="1" si="5"/>
        <v>1531550.1422189786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6343.6600537048262</v>
      </c>
      <c r="L86" s="444">
        <f t="shared" ca="1" si="3"/>
        <v>1528822.0729428632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-11981612.72448466</v>
      </c>
      <c r="C87" s="447">
        <f t="shared" si="0"/>
        <v>100747.55675784221</v>
      </c>
      <c r="D87" s="447">
        <f t="shared" ca="1" si="9"/>
        <v>-253397.7895812999</v>
      </c>
      <c r="E87" s="447">
        <f t="shared" ca="1" si="1"/>
        <v>-12335758.070823804</v>
      </c>
      <c r="F87" s="431"/>
      <c r="G87" s="459">
        <f t="shared" si="11"/>
        <v>7</v>
      </c>
      <c r="H87" s="459">
        <v>80</v>
      </c>
      <c r="I87" s="444">
        <f t="shared" ca="1" si="5"/>
        <v>1528822.0729428632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6332.2930983876786</v>
      </c>
      <c r="L87" s="444">
        <f t="shared" ca="1" si="3"/>
        <v>1526082.6367114307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-12335758.070823804</v>
      </c>
      <c r="C88" s="447">
        <f t="shared" si="0"/>
        <v>100747.55675784221</v>
      </c>
      <c r="D88" s="447">
        <f t="shared" ca="1" si="9"/>
        <v>-253397.7895812999</v>
      </c>
      <c r="E88" s="447">
        <f t="shared" ca="1" si="1"/>
        <v>-12689903.417162947</v>
      </c>
      <c r="F88" s="431"/>
      <c r="G88" s="459">
        <f t="shared" si="11"/>
        <v>7</v>
      </c>
      <c r="H88" s="459">
        <v>81</v>
      </c>
      <c r="I88" s="444">
        <f t="shared" ca="1" si="5"/>
        <v>1526082.6367114307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6320.8787807567105</v>
      </c>
      <c r="L88" s="444">
        <f t="shared" ca="1" si="3"/>
        <v>1523331.7861623671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-12689903.417162947</v>
      </c>
      <c r="C89" s="447">
        <f t="shared" si="0"/>
        <v>100747.55675784221</v>
      </c>
      <c r="D89" s="447">
        <f t="shared" ca="1" si="9"/>
        <v>-253397.7895812999</v>
      </c>
      <c r="E89" s="447">
        <f t="shared" ca="1" si="1"/>
        <v>-13044048.763502091</v>
      </c>
      <c r="F89" s="431"/>
      <c r="G89" s="459">
        <f t="shared" si="11"/>
        <v>7</v>
      </c>
      <c r="H89" s="459">
        <v>82</v>
      </c>
      <c r="I89" s="444">
        <f t="shared" ca="1" si="5"/>
        <v>1523331.7861623671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6309.4169034689448</v>
      </c>
      <c r="L89" s="444">
        <f t="shared" ca="1" si="3"/>
        <v>1520569.4737360158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-13044048.763502091</v>
      </c>
      <c r="C90" s="447">
        <f t="shared" si="0"/>
        <v>100747.55675784221</v>
      </c>
      <c r="D90" s="447">
        <f t="shared" ca="1" si="9"/>
        <v>-253397.7895812999</v>
      </c>
      <c r="E90" s="447">
        <f t="shared" ca="1" si="1"/>
        <v>-13398194.109841235</v>
      </c>
      <c r="F90" s="431"/>
      <c r="G90" s="459">
        <f t="shared" si="11"/>
        <v>7</v>
      </c>
      <c r="H90" s="459">
        <v>83</v>
      </c>
      <c r="I90" s="444">
        <f t="shared" ca="1" si="5"/>
        <v>1520569.4737360158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6297.9072683591485</v>
      </c>
      <c r="L90" s="444">
        <f t="shared" ca="1" si="3"/>
        <v>1517795.6516745547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-13398194.109841235</v>
      </c>
      <c r="C91" s="447">
        <f t="shared" si="0"/>
        <v>100747.55675784221</v>
      </c>
      <c r="D91" s="447">
        <f t="shared" ca="1" si="9"/>
        <v>-253397.7895812999</v>
      </c>
      <c r="E91" s="447">
        <f t="shared" ca="1" si="1"/>
        <v>-13752339.456180379</v>
      </c>
      <c r="F91" s="431"/>
      <c r="G91" s="459">
        <f t="shared" si="11"/>
        <v>7</v>
      </c>
      <c r="H91" s="459">
        <v>84</v>
      </c>
      <c r="I91" s="444">
        <f t="shared" ca="1" si="5"/>
        <v>1517795.6516745547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6286.3496764363936</v>
      </c>
      <c r="L91" s="444">
        <f t="shared" ca="1" si="3"/>
        <v>1515010.2720211707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-13752339.456180379</v>
      </c>
      <c r="C92" s="447">
        <f t="shared" si="0"/>
        <v>100747.55675784221</v>
      </c>
      <c r="D92" s="447">
        <f t="shared" ca="1" si="9"/>
        <v>-253397.7895812999</v>
      </c>
      <c r="E92" s="447">
        <f t="shared" ca="1" si="1"/>
        <v>-14106484.802519523</v>
      </c>
      <c r="F92" s="431"/>
      <c r="G92" s="459">
        <f>G91+1</f>
        <v>8</v>
      </c>
      <c r="H92" s="459">
        <v>85</v>
      </c>
      <c r="I92" s="444">
        <f t="shared" ca="1" si="5"/>
        <v>1515010.2720211707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6274.7439278806269</v>
      </c>
      <c r="L92" s="444">
        <f t="shared" ca="1" si="3"/>
        <v>1512213.2866192311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-14106484.802519523</v>
      </c>
      <c r="C93" s="447">
        <f t="shared" si="0"/>
        <v>100747.55675784221</v>
      </c>
      <c r="D93" s="447">
        <f t="shared" ca="1" si="9"/>
        <v>-253397.7895812999</v>
      </c>
      <c r="E93" s="447">
        <f t="shared" ca="1" si="1"/>
        <v>-14460630.148858666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1512213.2866192311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6263.0898220392119</v>
      </c>
      <c r="L93" s="444">
        <f t="shared" ca="1" si="3"/>
        <v>1509404.6471114501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-14460630.148858666</v>
      </c>
      <c r="C94" s="447">
        <f t="shared" si="0"/>
        <v>100747.55675784221</v>
      </c>
      <c r="D94" s="447">
        <f t="shared" ca="1" si="9"/>
        <v>-253397.7895812999</v>
      </c>
      <c r="E94" s="447">
        <f t="shared" ca="1" si="1"/>
        <v>-14814775.49519781</v>
      </c>
      <c r="F94" s="431"/>
      <c r="G94" s="459">
        <f t="shared" si="12"/>
        <v>8</v>
      </c>
      <c r="H94" s="459">
        <v>87</v>
      </c>
      <c r="I94" s="444">
        <f t="shared" ca="1" si="5"/>
        <v>1509404.6471114501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6251.3871574234572</v>
      </c>
      <c r="L94" s="444">
        <f t="shared" ca="1" si="3"/>
        <v>1506584.3049390533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-14814775.49519781</v>
      </c>
      <c r="C95" s="447">
        <f t="shared" si="0"/>
        <v>100747.55675784221</v>
      </c>
      <c r="D95" s="447">
        <f t="shared" ca="1" si="9"/>
        <v>-253397.7895812999</v>
      </c>
      <c r="E95" s="447">
        <f t="shared" ca="1" si="1"/>
        <v>-15168920.841536954</v>
      </c>
      <c r="F95" s="431"/>
      <c r="G95" s="459">
        <f t="shared" si="12"/>
        <v>8</v>
      </c>
      <c r="H95" s="459">
        <v>88</v>
      </c>
      <c r="I95" s="444">
        <f t="shared" ca="1" si="5"/>
        <v>1506584.3049390533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6239.635731705137</v>
      </c>
      <c r="L95" s="444">
        <f t="shared" ca="1" si="3"/>
        <v>1503752.2113409382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-15168920.841536954</v>
      </c>
      <c r="C96" s="447">
        <f t="shared" si="0"/>
        <v>100747.55675784221</v>
      </c>
      <c r="D96" s="447">
        <f t="shared" ca="1" si="9"/>
        <v>-253397.7895812999</v>
      </c>
      <c r="E96" s="447">
        <f t="shared" ca="1" si="1"/>
        <v>-15523066.187876098</v>
      </c>
      <c r="F96" s="431"/>
      <c r="G96" s="459">
        <f t="shared" si="12"/>
        <v>8</v>
      </c>
      <c r="H96" s="459">
        <v>89</v>
      </c>
      <c r="I96" s="444">
        <f t="shared" ca="1" si="5"/>
        <v>1503752.2113409382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6227.8353417129911</v>
      </c>
      <c r="L96" s="444">
        <f t="shared" ca="1" si="3"/>
        <v>1500908.3173528309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-15523066.187876098</v>
      </c>
      <c r="C97" s="447">
        <f t="shared" si="0"/>
        <v>100747.55675784221</v>
      </c>
      <c r="D97" s="447">
        <f t="shared" ca="1" si="9"/>
        <v>-253397.7895812999</v>
      </c>
      <c r="E97" s="447">
        <f t="shared" ca="1" si="1"/>
        <v>-15877211.534215242</v>
      </c>
      <c r="F97" s="431"/>
      <c r="G97" s="459">
        <f t="shared" si="12"/>
        <v>8</v>
      </c>
      <c r="H97" s="459">
        <v>90</v>
      </c>
      <c r="I97" s="444">
        <f t="shared" ca="1" si="5"/>
        <v>1500908.3173528309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6215.9857834292106</v>
      </c>
      <c r="L97" s="444">
        <f t="shared" ca="1" si="3"/>
        <v>1498052.5738064398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-15877211.534215242</v>
      </c>
      <c r="C98" s="447">
        <f t="shared" si="0"/>
        <v>100747.55675784221</v>
      </c>
      <c r="D98" s="447">
        <f t="shared" ca="1" si="9"/>
        <v>-253397.7895812999</v>
      </c>
      <c r="E98" s="447">
        <f t="shared" ca="1" si="1"/>
        <v>-16231356.880554385</v>
      </c>
      <c r="F98" s="431"/>
      <c r="G98" s="459">
        <f t="shared" si="12"/>
        <v>8</v>
      </c>
      <c r="H98" s="459">
        <v>91</v>
      </c>
      <c r="I98" s="444">
        <f t="shared" ca="1" si="5"/>
        <v>1498052.5738064398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6204.0868519859141</v>
      </c>
      <c r="L98" s="444">
        <f t="shared" ca="1" si="3"/>
        <v>1495184.9313286054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-16231356.880554385</v>
      </c>
      <c r="C99" s="447">
        <f t="shared" si="0"/>
        <v>100747.55675784221</v>
      </c>
      <c r="D99" s="447">
        <f t="shared" ca="1" si="9"/>
        <v>-253397.7895812999</v>
      </c>
      <c r="E99" s="447">
        <f t="shared" ca="1" si="1"/>
        <v>-16585502.226893529</v>
      </c>
      <c r="F99" s="431"/>
      <c r="G99" s="459">
        <f t="shared" si="12"/>
        <v>8</v>
      </c>
      <c r="H99" s="459">
        <v>92</v>
      </c>
      <c r="I99" s="444">
        <f t="shared" ca="1" si="5"/>
        <v>1495184.9313286054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6192.1383416616045</v>
      </c>
      <c r="L99" s="444">
        <f t="shared" ca="1" si="3"/>
        <v>1492305.3403404467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-16585502.226893529</v>
      </c>
      <c r="C100" s="447">
        <f t="shared" si="0"/>
        <v>100747.55675784221</v>
      </c>
      <c r="D100" s="447">
        <f t="shared" ca="1" si="9"/>
        <v>-253397.7895812999</v>
      </c>
      <c r="E100" s="447">
        <f t="shared" ca="1" si="1"/>
        <v>-16939647.573232673</v>
      </c>
      <c r="F100" s="431"/>
      <c r="G100" s="459">
        <f t="shared" si="12"/>
        <v>8</v>
      </c>
      <c r="H100" s="459">
        <v>93</v>
      </c>
      <c r="I100" s="444">
        <f t="shared" ca="1" si="5"/>
        <v>1492305.3403404467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6180.1400458776097</v>
      </c>
      <c r="L100" s="444">
        <f t="shared" ca="1" si="3"/>
        <v>1489413.751056504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-16939647.573232673</v>
      </c>
      <c r="C101" s="447">
        <f t="shared" si="0"/>
        <v>100747.55675784221</v>
      </c>
      <c r="D101" s="447">
        <f t="shared" ca="1" si="9"/>
        <v>-253397.7895812999</v>
      </c>
      <c r="E101" s="447">
        <f t="shared" ca="1" si="1"/>
        <v>-17293792.919571813</v>
      </c>
      <c r="F101" s="431"/>
      <c r="G101" s="459">
        <f t="shared" si="12"/>
        <v>8</v>
      </c>
      <c r="H101" s="459">
        <v>94</v>
      </c>
      <c r="I101" s="444">
        <f t="shared" ca="1" si="5"/>
        <v>1489413.751056504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6168.0917571945156</v>
      </c>
      <c r="L101" s="444">
        <f t="shared" ca="1" si="3"/>
        <v>1486510.1134838783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-17293792.919571813</v>
      </c>
      <c r="C102" s="447">
        <f t="shared" si="0"/>
        <v>100747.55675784221</v>
      </c>
      <c r="D102" s="447">
        <f t="shared" ca="1" si="9"/>
        <v>-253397.7895812999</v>
      </c>
      <c r="E102" s="447">
        <f t="shared" ca="1" si="1"/>
        <v>-17647938.265910953</v>
      </c>
      <c r="F102" s="431"/>
      <c r="G102" s="459">
        <f t="shared" si="12"/>
        <v>8</v>
      </c>
      <c r="H102" s="459">
        <v>95</v>
      </c>
      <c r="I102" s="444">
        <f t="shared" ca="1" si="5"/>
        <v>1486510.1134838783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6155.993267308575</v>
      </c>
      <c r="L102" s="444">
        <f t="shared" ca="1" si="3"/>
        <v>1483594.3774213667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-17647938.265910953</v>
      </c>
      <c r="C103" s="447">
        <f t="shared" si="0"/>
        <v>100747.55675784221</v>
      </c>
      <c r="D103" s="447">
        <f t="shared" ca="1" si="9"/>
        <v>-253397.7895812999</v>
      </c>
      <c r="E103" s="447">
        <f t="shared" ca="1" si="1"/>
        <v>-18002083.612250093</v>
      </c>
      <c r="F103" s="431"/>
      <c r="G103" s="459">
        <f t="shared" si="12"/>
        <v>8</v>
      </c>
      <c r="H103" s="459">
        <v>96</v>
      </c>
      <c r="I103" s="444">
        <f t="shared" ca="1" si="5"/>
        <v>1483594.3774213667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6143.8443670481101</v>
      </c>
      <c r="L103" s="444">
        <f t="shared" ca="1" si="3"/>
        <v>1480666.4924585945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-18002083.612250093</v>
      </c>
      <c r="C104" s="447">
        <f t="shared" si="0"/>
        <v>75560.667568381657</v>
      </c>
      <c r="D104" s="447">
        <f t="shared" ca="1" si="9"/>
        <v>-253397.7895812999</v>
      </c>
      <c r="E104" s="447">
        <f t="shared" ca="1" si="1"/>
        <v>-18331042.069399774</v>
      </c>
      <c r="F104" s="431"/>
      <c r="G104" s="459">
        <f>G103+1</f>
        <v>9</v>
      </c>
      <c r="H104" s="459">
        <v>97</v>
      </c>
      <c r="I104" s="444">
        <f t="shared" ca="1" si="5"/>
        <v>1480666.4924585945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6131.6448463698925</v>
      </c>
      <c r="L104" s="444">
        <f t="shared" ca="1" si="3"/>
        <v>1477726.4079751442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-18331042.069399774</v>
      </c>
      <c r="C105" s="447">
        <f t="shared" si="0"/>
        <v>0</v>
      </c>
      <c r="D105" s="447">
        <f t="shared" ca="1" si="9"/>
        <v>-253397.7895812999</v>
      </c>
      <c r="E105" s="447">
        <f t="shared" ca="1" si="1"/>
        <v>-18584439.858981073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1477726.4079751442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6122.2115760221832</v>
      </c>
      <c r="L105" s="444">
        <f t="shared" ca="1" si="3"/>
        <v>1475452.9898213462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-18584439.858981073</v>
      </c>
      <c r="C106" s="447">
        <f t="shared" si="0"/>
        <v>0</v>
      </c>
      <c r="D106" s="447">
        <f t="shared" ca="1" si="9"/>
        <v>-253397.7895812999</v>
      </c>
      <c r="E106" s="447">
        <f t="shared" ca="1" si="1"/>
        <v>-18837837.648562372</v>
      </c>
      <c r="F106" s="431"/>
      <c r="G106" s="459">
        <f t="shared" si="13"/>
        <v>9</v>
      </c>
      <c r="H106" s="459">
        <v>99</v>
      </c>
      <c r="I106" s="444">
        <f t="shared" ca="1" si="5"/>
        <v>1475452.9898213462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6112.7390003813589</v>
      </c>
      <c r="L106" s="444">
        <f t="shared" ca="1" si="3"/>
        <v>1473170.0990919075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-18837837.648562372</v>
      </c>
      <c r="C107" s="447">
        <f t="shared" si="0"/>
        <v>0</v>
      </c>
      <c r="D107" s="447">
        <f t="shared" ca="1" si="9"/>
        <v>-253397.7895812999</v>
      </c>
      <c r="E107" s="447">
        <f t="shared" ca="1" si="1"/>
        <v>-19091235.438143671</v>
      </c>
      <c r="F107" s="431"/>
      <c r="G107" s="459">
        <f t="shared" si="13"/>
        <v>9</v>
      </c>
      <c r="H107" s="459">
        <v>100</v>
      </c>
      <c r="I107" s="444">
        <f t="shared" ca="1" si="5"/>
        <v>1473170.0990919075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6103.2269556753636</v>
      </c>
      <c r="L107" s="444">
        <f t="shared" ca="1" si="3"/>
        <v>1470877.6963177626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-19091235.438143671</v>
      </c>
      <c r="C108" s="447">
        <f t="shared" si="0"/>
        <v>0</v>
      </c>
      <c r="D108" s="447">
        <f t="shared" ca="1" si="9"/>
        <v>-253397.7895812999</v>
      </c>
      <c r="E108" s="447">
        <f t="shared" ca="1" si="1"/>
        <v>-19344633.227724969</v>
      </c>
      <c r="F108" s="431"/>
      <c r="G108" s="459">
        <f t="shared" si="13"/>
        <v>9</v>
      </c>
      <c r="H108" s="459">
        <v>101</v>
      </c>
      <c r="I108" s="444">
        <f t="shared" ca="1" si="5"/>
        <v>1470877.6963177626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6093.67527744976</v>
      </c>
      <c r="L108" s="444">
        <f t="shared" ca="1" si="3"/>
        <v>1468575.7418653921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-19344633.227724969</v>
      </c>
      <c r="C109" s="447">
        <f t="shared" si="0"/>
        <v>0</v>
      </c>
      <c r="D109" s="447">
        <f t="shared" ca="1" si="9"/>
        <v>-253397.7895812999</v>
      </c>
      <c r="E109" s="447">
        <f t="shared" ca="1" si="1"/>
        <v>-19598031.017306268</v>
      </c>
      <c r="F109" s="431"/>
      <c r="G109" s="459">
        <f t="shared" si="13"/>
        <v>9</v>
      </c>
      <c r="H109" s="459">
        <v>102</v>
      </c>
      <c r="I109" s="444">
        <f t="shared" ca="1" si="5"/>
        <v>1468575.7418653921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6084.0838005648829</v>
      </c>
      <c r="L109" s="444">
        <f t="shared" ca="1" si="3"/>
        <v>1466264.1959361369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-19598031.017306268</v>
      </c>
      <c r="C110" s="447">
        <f t="shared" si="0"/>
        <v>0</v>
      </c>
      <c r="D110" s="447">
        <f t="shared" ca="1" si="9"/>
        <v>-253397.7895812999</v>
      </c>
      <c r="E110" s="447">
        <f t="shared" ca="1" si="1"/>
        <v>-19851428.806887567</v>
      </c>
      <c r="F110" s="431"/>
      <c r="G110" s="459">
        <f t="shared" si="13"/>
        <v>9</v>
      </c>
      <c r="H110" s="459">
        <v>103</v>
      </c>
      <c r="I110" s="444">
        <f t="shared" ca="1" si="5"/>
        <v>1466264.1959361369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6074.4523591929865</v>
      </c>
      <c r="L110" s="444">
        <f t="shared" ca="1" si="3"/>
        <v>1463943.0185655097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-19851428.806887567</v>
      </c>
      <c r="C111" s="447">
        <f t="shared" si="0"/>
        <v>0</v>
      </c>
      <c r="D111" s="447">
        <f t="shared" ca="1" si="9"/>
        <v>-253397.7895812999</v>
      </c>
      <c r="E111" s="447">
        <f t="shared" ca="1" si="1"/>
        <v>-20104826.596468866</v>
      </c>
      <c r="F111" s="431"/>
      <c r="G111" s="459">
        <f t="shared" si="13"/>
        <v>9</v>
      </c>
      <c r="H111" s="459">
        <v>104</v>
      </c>
      <c r="I111" s="444">
        <f t="shared" ca="1" si="5"/>
        <v>1463943.0185655097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6064.7807868153732</v>
      </c>
      <c r="L111" s="444">
        <f t="shared" ca="1" si="3"/>
        <v>1461612.1696225049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-20104826.596468866</v>
      </c>
      <c r="C112" s="447">
        <f t="shared" si="0"/>
        <v>0</v>
      </c>
      <c r="D112" s="447">
        <f t="shared" ca="1" si="9"/>
        <v>-253397.7895812999</v>
      </c>
      <c r="E112" s="447">
        <f t="shared" ca="1" si="1"/>
        <v>-20358224.386050165</v>
      </c>
      <c r="F112" s="431"/>
      <c r="G112" s="459">
        <f t="shared" si="13"/>
        <v>9</v>
      </c>
      <c r="H112" s="459">
        <v>105</v>
      </c>
      <c r="I112" s="444">
        <f t="shared" ca="1" si="5"/>
        <v>1461612.1696225049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6055.0689162195195</v>
      </c>
      <c r="L112" s="444">
        <f t="shared" ca="1" si="3"/>
        <v>1459271.6088089042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-20358224.386050165</v>
      </c>
      <c r="C113" s="447">
        <f t="shared" si="0"/>
        <v>0</v>
      </c>
      <c r="D113" s="447">
        <f t="shared" ca="1" si="9"/>
        <v>-253397.7895812999</v>
      </c>
      <c r="E113" s="447">
        <f t="shared" ca="1" si="1"/>
        <v>-20611622.175631464</v>
      </c>
      <c r="F113" s="431"/>
      <c r="G113" s="459">
        <f t="shared" si="13"/>
        <v>9</v>
      </c>
      <c r="H113" s="459">
        <v>106</v>
      </c>
      <c r="I113" s="444">
        <f t="shared" ca="1" si="5"/>
        <v>1459271.6088089042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6045.3165794961833</v>
      </c>
      <c r="L113" s="444">
        <f t="shared" ca="1" si="3"/>
        <v>1456921.2956585803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-20611622.175631464</v>
      </c>
      <c r="C114" s="447">
        <f t="shared" si="0"/>
        <v>0</v>
      </c>
      <c r="D114" s="447">
        <f t="shared" ca="1" si="9"/>
        <v>-253397.7895812999</v>
      </c>
      <c r="E114" s="447">
        <f t="shared" ca="1" si="1"/>
        <v>-20865019.965212762</v>
      </c>
      <c r="F114" s="431"/>
      <c r="G114" s="459">
        <f t="shared" si="13"/>
        <v>9</v>
      </c>
      <c r="H114" s="459">
        <v>107</v>
      </c>
      <c r="I114" s="444">
        <f t="shared" ca="1" si="5"/>
        <v>1456921.2956585803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6035.5236080365003</v>
      </c>
      <c r="L114" s="444">
        <f t="shared" ca="1" si="3"/>
        <v>1454561.1895367966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-20865019.965212762</v>
      </c>
      <c r="C115" s="447">
        <f t="shared" si="0"/>
        <v>0</v>
      </c>
      <c r="D115" s="447">
        <f t="shared" ca="1" si="9"/>
        <v>-253397.7895812999</v>
      </c>
      <c r="E115" s="447">
        <f t="shared" ca="1" si="1"/>
        <v>-21118417.754794061</v>
      </c>
      <c r="F115" s="431"/>
      <c r="G115" s="459">
        <f t="shared" si="13"/>
        <v>9</v>
      </c>
      <c r="H115" s="459">
        <v>108</v>
      </c>
      <c r="I115" s="444">
        <f t="shared" ca="1" si="5"/>
        <v>1454561.1895367966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6025.6898325290686</v>
      </c>
      <c r="L115" s="444">
        <f t="shared" ca="1" si="3"/>
        <v>1452191.2496395055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-21118417.754794061</v>
      </c>
      <c r="C116" s="447">
        <f t="shared" si="0"/>
        <v>0</v>
      </c>
      <c r="D116" s="447">
        <f t="shared" ca="1" si="9"/>
        <v>-253397.7895812999</v>
      </c>
      <c r="E116" s="447">
        <f t="shared" ca="1" si="1"/>
        <v>-21371815.54437536</v>
      </c>
      <c r="F116" s="431"/>
      <c r="G116" s="459">
        <f>G115+1</f>
        <v>10</v>
      </c>
      <c r="H116" s="459">
        <v>109</v>
      </c>
      <c r="I116" s="444">
        <f t="shared" ca="1" si="5"/>
        <v>1452191.2496395055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6015.8150829570222</v>
      </c>
      <c r="L116" s="444">
        <f t="shared" ca="1" si="3"/>
        <v>1449811.4349926424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-21371815.54437536</v>
      </c>
      <c r="C117" s="447">
        <f t="shared" si="0"/>
        <v>0</v>
      </c>
      <c r="D117" s="447">
        <f t="shared" ca="1" si="9"/>
        <v>-253397.7895812999</v>
      </c>
      <c r="E117" s="447">
        <f t="shared" ca="1" si="1"/>
        <v>-21625213.333956659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1449811.4349926424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6005.8991885950927</v>
      </c>
      <c r="L117" s="444">
        <f t="shared" ca="1" si="3"/>
        <v>1447421.7044514173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-21625213.333956659</v>
      </c>
      <c r="C118" s="447">
        <f t="shared" si="0"/>
        <v>0</v>
      </c>
      <c r="D118" s="447">
        <f t="shared" ca="1" si="9"/>
        <v>-253397.7895812999</v>
      </c>
      <c r="E118" s="447">
        <f t="shared" ca="1" si="1"/>
        <v>-21878611.123537958</v>
      </c>
      <c r="F118" s="431"/>
      <c r="G118" s="459">
        <f t="shared" si="14"/>
        <v>10</v>
      </c>
      <c r="H118" s="459">
        <v>111</v>
      </c>
      <c r="I118" s="444">
        <f t="shared" ca="1" si="5"/>
        <v>1447421.7044514173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5995.9419780066546</v>
      </c>
      <c r="L118" s="444">
        <f t="shared" ca="1" si="3"/>
        <v>1445022.0166996038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-21878611.123537958</v>
      </c>
      <c r="C119" s="447">
        <f t="shared" si="0"/>
        <v>0</v>
      </c>
      <c r="D119" s="447">
        <f t="shared" ca="1" si="9"/>
        <v>-253397.7895812999</v>
      </c>
      <c r="E119" s="447">
        <f t="shared" ca="1" si="1"/>
        <v>-22132008.913119256</v>
      </c>
      <c r="F119" s="431"/>
      <c r="G119" s="459">
        <f t="shared" si="14"/>
        <v>10</v>
      </c>
      <c r="H119" s="459">
        <v>112</v>
      </c>
      <c r="I119" s="444">
        <f t="shared" ca="1" si="5"/>
        <v>1445022.0166996038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5985.9432790407645</v>
      </c>
      <c r="L119" s="444">
        <f t="shared" ca="1" si="3"/>
        <v>1442612.3302488243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-22132008.913119256</v>
      </c>
      <c r="C120" s="447">
        <f t="shared" si="0"/>
        <v>0</v>
      </c>
      <c r="D120" s="447">
        <f t="shared" ca="1" si="9"/>
        <v>-253397.7895812999</v>
      </c>
      <c r="E120" s="447">
        <f t="shared" ca="1" si="1"/>
        <v>-22385406.702700555</v>
      </c>
      <c r="F120" s="431"/>
      <c r="G120" s="459">
        <f t="shared" si="14"/>
        <v>10</v>
      </c>
      <c r="H120" s="459">
        <v>113</v>
      </c>
      <c r="I120" s="444">
        <f t="shared" ca="1" si="5"/>
        <v>1442612.3302488243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5975.9029188291843</v>
      </c>
      <c r="L120" s="444">
        <f t="shared" ca="1" si="3"/>
        <v>1440192.6034378333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-22385406.702700555</v>
      </c>
      <c r="C121" s="447">
        <f t="shared" si="0"/>
        <v>0</v>
      </c>
      <c r="D121" s="447">
        <f t="shared" ca="1" si="9"/>
        <v>-253397.7895812999</v>
      </c>
      <c r="E121" s="447">
        <f t="shared" ca="1" si="1"/>
        <v>-22638804.492281854</v>
      </c>
      <c r="F121" s="431"/>
      <c r="G121" s="459">
        <f t="shared" si="14"/>
        <v>10</v>
      </c>
      <c r="H121" s="459">
        <v>114</v>
      </c>
      <c r="I121" s="444">
        <f t="shared" ca="1" si="5"/>
        <v>1440192.6034378333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5965.8207237833876</v>
      </c>
      <c r="L121" s="444">
        <f t="shared" ca="1" si="3"/>
        <v>1437762.7944317965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-22638804.492281854</v>
      </c>
      <c r="C122" s="447">
        <f t="shared" si="0"/>
        <v>0</v>
      </c>
      <c r="D122" s="447">
        <f t="shared" ca="1" si="9"/>
        <v>-253397.7895812999</v>
      </c>
      <c r="E122" s="447">
        <f t="shared" ca="1" si="1"/>
        <v>-22892202.281863153</v>
      </c>
      <c r="F122" s="431"/>
      <c r="G122" s="459">
        <f t="shared" si="14"/>
        <v>10</v>
      </c>
      <c r="H122" s="459">
        <v>115</v>
      </c>
      <c r="I122" s="444">
        <f t="shared" ca="1" si="5"/>
        <v>1437762.7944317965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5955.6965195915682</v>
      </c>
      <c r="L122" s="444">
        <f t="shared" ca="1" si="3"/>
        <v>1435322.861221568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-22892202.281863153</v>
      </c>
      <c r="C123" s="447">
        <f t="shared" si="0"/>
        <v>0</v>
      </c>
      <c r="D123" s="447">
        <f t="shared" ca="1" si="9"/>
        <v>-253397.7895812999</v>
      </c>
      <c r="E123" s="447">
        <f t="shared" ca="1" si="1"/>
        <v>-23145600.071444452</v>
      </c>
      <c r="F123" s="431"/>
      <c r="G123" s="459">
        <f t="shared" si="14"/>
        <v>10</v>
      </c>
      <c r="H123" s="459">
        <v>116</v>
      </c>
      <c r="I123" s="444">
        <f t="shared" ca="1" si="5"/>
        <v>1435322.861221568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5945.5301312156153</v>
      </c>
      <c r="L123" s="444">
        <f t="shared" ca="1" si="3"/>
        <v>1432872.7616229635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-23145600.071444452</v>
      </c>
      <c r="C124" s="447">
        <f t="shared" si="0"/>
        <v>0</v>
      </c>
      <c r="D124" s="447">
        <f t="shared" ca="1" si="9"/>
        <v>-253397.7895812999</v>
      </c>
      <c r="E124" s="447">
        <f t="shared" ca="1" si="1"/>
        <v>-23398997.861025751</v>
      </c>
      <c r="F124" s="431"/>
      <c r="G124" s="459">
        <f t="shared" si="14"/>
        <v>10</v>
      </c>
      <c r="H124" s="459">
        <v>117</v>
      </c>
      <c r="I124" s="444">
        <f t="shared" ca="1" si="5"/>
        <v>1432872.7616229635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5935.3213828880971</v>
      </c>
      <c r="L124" s="444">
        <f t="shared" ca="1" si="3"/>
        <v>1430412.4532760314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-23398997.861025751</v>
      </c>
      <c r="C125" s="447">
        <f t="shared" si="0"/>
        <v>0</v>
      </c>
      <c r="D125" s="447">
        <f t="shared" ca="1" si="9"/>
        <v>-253397.7895812999</v>
      </c>
      <c r="E125" s="447">
        <f t="shared" ca="1" si="1"/>
        <v>-23652395.650607049</v>
      </c>
      <c r="F125" s="431"/>
      <c r="G125" s="459">
        <f t="shared" si="14"/>
        <v>10</v>
      </c>
      <c r="H125" s="459">
        <v>118</v>
      </c>
      <c r="I125" s="444">
        <f t="shared" ca="1" si="5"/>
        <v>1430412.4532760314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5925.0700981092132</v>
      </c>
      <c r="L125" s="444">
        <f t="shared" ca="1" si="3"/>
        <v>1427941.8936443205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-23652395.650607049</v>
      </c>
      <c r="C126" s="447">
        <f t="shared" si="0"/>
        <v>0</v>
      </c>
      <c r="D126" s="447">
        <f t="shared" ca="1" si="9"/>
        <v>-253397.7895812999</v>
      </c>
      <c r="E126" s="447">
        <f t="shared" ca="1" si="1"/>
        <v>-23905793.440188348</v>
      </c>
      <c r="F126" s="431"/>
      <c r="G126" s="459">
        <f t="shared" si="14"/>
        <v>10</v>
      </c>
      <c r="H126" s="459">
        <v>119</v>
      </c>
      <c r="I126" s="444">
        <f t="shared" ca="1" si="5"/>
        <v>1427941.8936443205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5914.7760996437519</v>
      </c>
      <c r="L126" s="444">
        <f t="shared" ca="1" si="3"/>
        <v>1425461.040014144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-23905793.440188348</v>
      </c>
      <c r="C127" s="447">
        <f t="shared" si="0"/>
        <v>0</v>
      </c>
      <c r="D127" s="447">
        <f t="shared" ca="1" si="9"/>
        <v>-253397.7895812999</v>
      </c>
      <c r="E127" s="447">
        <f t="shared" ca="1" si="1"/>
        <v>-24159191.229769647</v>
      </c>
      <c r="F127" s="431"/>
      <c r="G127" s="459">
        <f t="shared" si="14"/>
        <v>10</v>
      </c>
      <c r="H127" s="459">
        <v>120</v>
      </c>
      <c r="I127" s="444">
        <f t="shared" ca="1" si="5"/>
        <v>1425461.040014144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5904.4392095180156</v>
      </c>
      <c r="L127" s="444">
        <f t="shared" ca="1" si="3"/>
        <v>1422969.8494938419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-24159191.229769647</v>
      </c>
      <c r="C128" s="447">
        <f t="shared" si="0"/>
        <v>0</v>
      </c>
      <c r="D128" s="447">
        <f t="shared" ca="1" si="9"/>
        <v>-253397.7895812999</v>
      </c>
      <c r="E128" s="447">
        <f t="shared" ca="1" si="1"/>
        <v>-24412589.019350946</v>
      </c>
      <c r="F128" s="431"/>
      <c r="G128" s="459">
        <f>G127+1</f>
        <v>11</v>
      </c>
      <c r="H128" s="459">
        <v>121</v>
      </c>
      <c r="I128" s="444">
        <f t="shared" ca="1" si="5"/>
        <v>1422969.8494938419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5894.0592490167573</v>
      </c>
      <c r="L128" s="444">
        <f t="shared" ca="1" si="3"/>
        <v>1420468.2790130384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-24412589.019350946</v>
      </c>
      <c r="C129" s="447">
        <f t="shared" si="0"/>
        <v>0</v>
      </c>
      <c r="D129" s="447">
        <f t="shared" ca="1" si="9"/>
        <v>-253397.7895812999</v>
      </c>
      <c r="E129" s="447">
        <f t="shared" ca="1" si="1"/>
        <v>-24665986.808932245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1420468.2790130384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5883.6360386800761</v>
      </c>
      <c r="L129" s="444">
        <f t="shared" ca="1" si="3"/>
        <v>1417956.2853218983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-24665986.808932245</v>
      </c>
      <c r="C130" s="447">
        <f t="shared" si="0"/>
        <v>0</v>
      </c>
      <c r="D130" s="447">
        <f t="shared" ca="1" si="9"/>
        <v>-253397.7895812999</v>
      </c>
      <c r="E130" s="447">
        <f t="shared" ca="1" si="1"/>
        <v>-24919384.598513544</v>
      </c>
      <c r="F130" s="431"/>
      <c r="G130" s="459">
        <f t="shared" si="15"/>
        <v>11</v>
      </c>
      <c r="H130" s="459">
        <v>123</v>
      </c>
      <c r="I130" s="444">
        <f t="shared" ca="1" si="5"/>
        <v>1417956.2853218983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5873.1693983003252</v>
      </c>
      <c r="L130" s="444">
        <f t="shared" ca="1" si="3"/>
        <v>1415433.8249903785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-24919384.598513544</v>
      </c>
      <c r="C131" s="447">
        <f t="shared" si="0"/>
        <v>0</v>
      </c>
      <c r="D131" s="447">
        <f t="shared" ca="1" si="9"/>
        <v>-253397.7895812999</v>
      </c>
      <c r="E131" s="447">
        <f t="shared" ca="1" si="1"/>
        <v>-25172782.388094842</v>
      </c>
      <c r="F131" s="431"/>
      <c r="G131" s="459">
        <f t="shared" si="15"/>
        <v>11</v>
      </c>
      <c r="H131" s="459">
        <v>124</v>
      </c>
      <c r="I131" s="444">
        <f t="shared" ca="1" si="5"/>
        <v>1415433.8249903785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5862.6591469189925</v>
      </c>
      <c r="L131" s="444">
        <f t="shared" ca="1" si="3"/>
        <v>1412900.8544074772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-25172782.388094842</v>
      </c>
      <c r="C132" s="447">
        <f t="shared" si="0"/>
        <v>0</v>
      </c>
      <c r="D132" s="447">
        <f t="shared" ca="1" si="9"/>
        <v>-253397.7895812999</v>
      </c>
      <c r="E132" s="447">
        <f t="shared" ca="1" si="1"/>
        <v>-25426180.177676141</v>
      </c>
      <c r="F132" s="431"/>
      <c r="G132" s="459">
        <f t="shared" si="15"/>
        <v>11</v>
      </c>
      <c r="H132" s="459">
        <v>125</v>
      </c>
      <c r="I132" s="444">
        <f t="shared" ca="1" si="5"/>
        <v>1412900.8544074772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5852.1051028235706</v>
      </c>
      <c r="L132" s="444">
        <f t="shared" ca="1" si="3"/>
        <v>1410357.3297804806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-25426180.177676141</v>
      </c>
      <c r="C133" s="447">
        <f t="shared" si="0"/>
        <v>0</v>
      </c>
      <c r="D133" s="447">
        <f t="shared" ca="1" si="9"/>
        <v>-253397.7895812999</v>
      </c>
      <c r="E133" s="447">
        <f t="shared" ca="1" si="1"/>
        <v>-25679577.96725744</v>
      </c>
      <c r="F133" s="431"/>
      <c r="G133" s="459">
        <f t="shared" si="15"/>
        <v>11</v>
      </c>
      <c r="H133" s="459">
        <v>126</v>
      </c>
      <c r="I133" s="444">
        <f t="shared" ca="1" si="5"/>
        <v>1410357.3297804806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5841.5070835444185</v>
      </c>
      <c r="L133" s="444">
        <f t="shared" ca="1" si="3"/>
        <v>1407803.2071342049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-25679577.96725744</v>
      </c>
      <c r="C134" s="447">
        <f t="shared" si="0"/>
        <v>0</v>
      </c>
      <c r="D134" s="447">
        <f t="shared" ca="1" si="9"/>
        <v>-253397.7895812999</v>
      </c>
      <c r="E134" s="447">
        <f t="shared" ca="1" si="1"/>
        <v>-25932975.756838739</v>
      </c>
      <c r="F134" s="431"/>
      <c r="G134" s="459">
        <f t="shared" si="15"/>
        <v>11</v>
      </c>
      <c r="H134" s="459">
        <v>127</v>
      </c>
      <c r="I134" s="444">
        <f t="shared" ca="1" si="5"/>
        <v>1407803.2071342049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5830.864905851603</v>
      </c>
      <c r="L134" s="444">
        <f t="shared" ca="1" si="3"/>
        <v>1405238.4423102364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-25932975.756838739</v>
      </c>
      <c r="C135" s="447">
        <f t="shared" si="0"/>
        <v>0</v>
      </c>
      <c r="D135" s="447">
        <f t="shared" ca="1" si="9"/>
        <v>-253397.7895812999</v>
      </c>
      <c r="E135" s="447">
        <f t="shared" ca="1" si="1"/>
        <v>-26186373.546420038</v>
      </c>
      <c r="F135" s="431"/>
      <c r="G135" s="459">
        <f t="shared" si="15"/>
        <v>11</v>
      </c>
      <c r="H135" s="459">
        <v>128</v>
      </c>
      <c r="I135" s="444">
        <f t="shared" ca="1" si="5"/>
        <v>1405238.4423102364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5820.1783857517339</v>
      </c>
      <c r="L135" s="444">
        <f t="shared" ca="1" si="3"/>
        <v>1402662.990966168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-26186373.546420038</v>
      </c>
      <c r="C136" s="447">
        <f t="shared" si="0"/>
        <v>0</v>
      </c>
      <c r="D136" s="447">
        <f t="shared" ca="1" si="9"/>
        <v>-253397.7895812999</v>
      </c>
      <c r="E136" s="447">
        <f t="shared" ca="1" si="1"/>
        <v>-26439771.336001337</v>
      </c>
      <c r="F136" s="431"/>
      <c r="G136" s="459">
        <f t="shared" si="15"/>
        <v>11</v>
      </c>
      <c r="H136" s="459">
        <v>129</v>
      </c>
      <c r="I136" s="444">
        <f t="shared" ca="1" si="5"/>
        <v>1402662.990966168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5809.4473384847824</v>
      </c>
      <c r="L136" s="444">
        <f t="shared" ca="1" si="3"/>
        <v>1400076.8085748325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1400076.8085748325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5798.6715785208844</v>
      </c>
      <c r="L137" s="444">
        <f t="shared" ca="1" si="3"/>
        <v>1397479.8504235332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1397479.8504235332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5787.8509195571378</v>
      </c>
      <c r="L138" s="444">
        <f t="shared" ca="1" si="3"/>
        <v>1394872.0716132701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1394872.0716132701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5776.9851745143742</v>
      </c>
      <c r="L139" s="444">
        <f t="shared" ca="1" si="3"/>
        <v>1392253.4270579643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1392253.4270579643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5766.0741555339337</v>
      </c>
      <c r="L140" s="444">
        <f t="shared" ca="1" si="3"/>
        <v>1389623.871483678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1389623.871483678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5755.1176739744078</v>
      </c>
      <c r="L141" s="444">
        <f t="shared" ca="1" si="3"/>
        <v>1386983.3594278323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1386983.3594278323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5744.1155404083838</v>
      </c>
      <c r="L142" s="444">
        <f t="shared" ca="1" si="3"/>
        <v>1384331.8452384204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1384331.8452384204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5733.0675646191676</v>
      </c>
      <c r="L143" s="444">
        <f t="shared" ca="1" si="3"/>
        <v>1381669.2830732195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1381669.2830732195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5721.9735555974967</v>
      </c>
      <c r="L144" s="444">
        <f t="shared" ca="1" si="3"/>
        <v>1378995.6268989968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1378995.6268989968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5710.8333215382354</v>
      </c>
      <c r="L145" s="444">
        <f t="shared" ca="1" si="3"/>
        <v>1376310.8304907149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1376310.8304907149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5699.6466698370614</v>
      </c>
      <c r="L146" s="444">
        <f t="shared" ca="1" si="3"/>
        <v>1373614.8474307316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1373614.8474307316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5688.4134070871314</v>
      </c>
      <c r="L147" s="444">
        <f t="shared" ca="1" si="3"/>
        <v>1370907.6311079985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1370907.6311079985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5677.1333390757427</v>
      </c>
      <c r="L148" s="444">
        <f t="shared" ca="1" si="3"/>
        <v>1368189.1347172542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1368189.1347172542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5665.806270780975</v>
      </c>
      <c r="L149" s="444">
        <f t="shared" ca="1" si="3"/>
        <v>1365459.311258215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1365459.311258215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5654.4320063683117</v>
      </c>
      <c r="L150" s="444">
        <f t="shared" ca="1" si="3"/>
        <v>1362718.1135347632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1362718.1135347632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5643.0103491872624</v>
      </c>
      <c r="L151" s="444">
        <f t="shared" ca="1" si="3"/>
        <v>1359965.4941541303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1359965.4941541303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5631.5411017679589</v>
      </c>
      <c r="L152" s="444">
        <f t="shared" ca="1" si="3"/>
        <v>1357201.4055260781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1357201.4055260781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5620.0240658177408</v>
      </c>
      <c r="L153" s="444">
        <f t="shared" ca="1" si="3"/>
        <v>1354425.7998620756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1354425.7998620756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5608.4590422177307</v>
      </c>
      <c r="L154" s="444">
        <f t="shared" ca="1" si="3"/>
        <v>1351638.6291744732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1351638.6291744732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5596.8458310193873</v>
      </c>
      <c r="L155" s="444">
        <f t="shared" ca="1" si="3"/>
        <v>1348839.8452756724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1348839.8452756724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5585.1842314410505</v>
      </c>
      <c r="L156" s="444">
        <f t="shared" ca="1" si="3"/>
        <v>1346029.3997772932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1346029.3997772932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5573.4740418644706</v>
      </c>
      <c r="L157" s="444">
        <f t="shared" ca="1" si="3"/>
        <v>1343207.2440893375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1343207.2440893375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5561.7150598313219</v>
      </c>
      <c r="L158" s="444">
        <f t="shared" ca="1" si="3"/>
        <v>1340373.3294193486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1340373.3294193486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5549.9070820397019</v>
      </c>
      <c r="L159" s="444">
        <f t="shared" ca="1" si="3"/>
        <v>1337527.6067715681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1337527.6067715681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5538.0499043406162</v>
      </c>
      <c r="L160" s="444">
        <f t="shared" ca="1" si="3"/>
        <v>1334670.0269460885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1334670.0269460885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5526.1433217344511</v>
      </c>
      <c r="L161" s="444">
        <f t="shared" ca="1" si="3"/>
        <v>1331800.5405380027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1331800.5405380027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5514.1871283674272</v>
      </c>
      <c r="L162" s="444">
        <f t="shared" ca="1" si="3"/>
        <v>1328919.0979365499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1328919.0979365499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5502.1811175280409</v>
      </c>
      <c r="L163" s="444">
        <f t="shared" ca="1" si="3"/>
        <v>1326025.6493242579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1326025.6493242579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5490.1250816434904</v>
      </c>
      <c r="L164" s="444">
        <f t="shared" ca="1" si="3"/>
        <v>1323120.1446760811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1323120.1446760811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5478.0188122760874</v>
      </c>
      <c r="L165" s="444">
        <f t="shared" ca="1" si="3"/>
        <v>1320202.5337585371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1320202.5337585371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5465.8621001196543</v>
      </c>
      <c r="L166" s="444">
        <f t="shared" ca="1" si="3"/>
        <v>1317272.7661288367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1317272.7661288367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5453.6547349959019</v>
      </c>
      <c r="L167" s="444">
        <f t="shared" ca="1" si="3"/>
        <v>1314330.7911340124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1314330.7911340124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5441.3965058508011</v>
      </c>
      <c r="L168" s="444">
        <f t="shared" ca="1" si="3"/>
        <v>1311376.557910043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1311376.557910043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5429.0872007509288</v>
      </c>
      <c r="L169" s="444">
        <f t="shared" ca="1" si="3"/>
        <v>1308410.0153809737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1308410.0153809737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5416.7266068798062</v>
      </c>
      <c r="L170" s="444">
        <f t="shared" ca="1" si="3"/>
        <v>1305431.1122580334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1305431.1122580334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5404.3145105342219</v>
      </c>
      <c r="L171" s="444">
        <f t="shared" ca="1" si="3"/>
        <v>1302439.7970387475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1302439.7970387475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5391.8506971205306</v>
      </c>
      <c r="L172" s="444">
        <f t="shared" ca="1" si="3"/>
        <v>1299436.0180060477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1299436.0180060477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5379.3349511509477</v>
      </c>
      <c r="L173" s="444">
        <f t="shared" ca="1" si="3"/>
        <v>1296419.7232273784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1296419.7232273784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5366.7670562398262</v>
      </c>
      <c r="L174" s="444">
        <f t="shared" ca="1" si="3"/>
        <v>1293390.860553798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1293390.860553798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5354.1467950999076</v>
      </c>
      <c r="L175" s="444">
        <f t="shared" ca="1" si="3"/>
        <v>1290349.3776190777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1290349.3776190777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5341.4739495385729</v>
      </c>
      <c r="L176" s="444">
        <f t="shared" ca="1" si="3"/>
        <v>1287295.221838796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1287295.221838796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5328.7483004540663</v>
      </c>
      <c r="L177" s="444">
        <f t="shared" ca="1" si="3"/>
        <v>1284228.34040943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1284228.34040943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5315.9696278317078</v>
      </c>
      <c r="L178" s="444">
        <f t="shared" ca="1" si="3"/>
        <v>1281148.6803074414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1281148.6803074414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5303.1377107400886</v>
      </c>
      <c r="L179" s="444">
        <f t="shared" ca="1" si="3"/>
        <v>1278056.1882883613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1278056.1882883613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5290.2523273272545</v>
      </c>
      <c r="L180" s="444">
        <f t="shared" ca="1" si="3"/>
        <v>1274950.8108858683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1274950.8108858683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5277.3132548168669</v>
      </c>
      <c r="L181" s="444">
        <f t="shared" ca="1" si="3"/>
        <v>1271832.494410865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1271832.494410865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5264.3202695043537</v>
      </c>
      <c r="L182" s="444">
        <f t="shared" ca="1" si="3"/>
        <v>1268701.1849505492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1268701.1849505492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5251.2731467530375</v>
      </c>
      <c r="L183" s="444">
        <f t="shared" ca="1" si="3"/>
        <v>1265556.8283674819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1265556.8283674819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5238.1716609902569</v>
      </c>
      <c r="L184" s="444">
        <f t="shared" ca="1" si="3"/>
        <v>1262399.370298652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1262399.370298652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5225.0155857034661</v>
      </c>
      <c r="L185" s="444">
        <f t="shared" ca="1" si="3"/>
        <v>1259228.7561545353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1259228.7561545353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5211.8046934363128</v>
      </c>
      <c r="L186" s="444">
        <f t="shared" ca="1" si="3"/>
        <v>1256044.9311181514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1256044.9311181514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5198.5387557847134</v>
      </c>
      <c r="L187" s="444">
        <f t="shared" ca="1" si="3"/>
        <v>1252847.840144116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1252847.840144116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5185.2175433928987</v>
      </c>
      <c r="L188" s="444">
        <f t="shared" ca="1" si="3"/>
        <v>1249637.4279576887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1249637.4279576887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5171.8408259494518</v>
      </c>
      <c r="L189" s="444">
        <f t="shared" ca="1" si="3"/>
        <v>1246413.6390538181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1246413.6390538181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5158.4083721833249</v>
      </c>
      <c r="L190" s="444">
        <f t="shared" ca="1" si="3"/>
        <v>1243176.4176961812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1243176.4176961812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5144.9199498598373</v>
      </c>
      <c r="L191" s="444">
        <f t="shared" ca="1" si="3"/>
        <v>1239925.7079162209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1239925.7079162209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5131.3753257766693</v>
      </c>
      <c r="L192" s="444">
        <f t="shared" ca="1" si="3"/>
        <v>1236661.4535121773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1236661.4535121773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5117.774265759821</v>
      </c>
      <c r="L193" s="444">
        <f t="shared" ca="1" si="3"/>
        <v>1233383.598048117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1233383.598048117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5104.1165346595699</v>
      </c>
      <c r="L194" s="444">
        <f t="shared" ca="1" si="3"/>
        <v>1230092.0848529565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1230092.0848529565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5090.4018963464014</v>
      </c>
      <c r="L195" s="444">
        <f t="shared" ca="1" si="3"/>
        <v>1226786.8570194826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1226786.8570194826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5076.6301137069267</v>
      </c>
      <c r="L196" s="444">
        <f t="shared" ca="1" si="3"/>
        <v>1223467.8574033694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1223467.8574033694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5062.8009486397887</v>
      </c>
      <c r="L197" s="444">
        <f t="shared" ca="1" si="3"/>
        <v>1220135.0286221891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1220135.0286221891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5048.9141620515366</v>
      </c>
      <c r="L198" s="444">
        <f t="shared" ca="1" si="3"/>
        <v>1216788.3130544205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1216788.3130544205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5034.9695138525012</v>
      </c>
      <c r="L199" s="444">
        <f t="shared" ca="1" si="3"/>
        <v>1213427.652838453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1213427.652838453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5020.9667629526366</v>
      </c>
      <c r="L200" s="444">
        <f t="shared" ca="1" si="3"/>
        <v>1210052.9898715855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1210052.9898715855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5006.9056672573552</v>
      </c>
      <c r="L201" s="444">
        <f t="shared" ca="1" si="3"/>
        <v>1206664.2658090226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1206664.2658090226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4992.7859836633434</v>
      </c>
      <c r="L202" s="444">
        <f t="shared" ca="1" si="3"/>
        <v>1203261.4220628657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1203261.4220628657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4978.6074680543561</v>
      </c>
      <c r="L203" s="444">
        <f t="shared" ca="1" si="3"/>
        <v>1199844.3998010999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1199844.3998010999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4964.3698752969985</v>
      </c>
      <c r="L204" s="444">
        <f t="shared" ca="1" si="3"/>
        <v>1196413.1399465767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1196413.1399465767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4950.0729592364851</v>
      </c>
      <c r="L205" s="444">
        <f t="shared" ca="1" si="3"/>
        <v>1192967.5831759931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1192967.5831759931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4935.7164726923866</v>
      </c>
      <c r="L206" s="444">
        <f t="shared" ca="1" si="3"/>
        <v>1189507.6699188652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1189507.6699188652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4921.3001674543539</v>
      </c>
      <c r="L207" s="444">
        <f t="shared" ca="1" si="3"/>
        <v>1186033.3403564994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1186033.3403564994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4906.8237942778305</v>
      </c>
      <c r="L208" s="444">
        <f t="shared" ca="1" si="3"/>
        <v>1182544.5344209571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1182544.5344209571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4892.2871028797372</v>
      </c>
      <c r="L209" s="444">
        <f t="shared" ca="1" si="3"/>
        <v>1179041.1917940166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1179041.1917940166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4877.6898419341514</v>
      </c>
      <c r="L210" s="444">
        <f t="shared" ca="1" si="3"/>
        <v>1175523.2519061307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1175523.2519061307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4863.0317590679606</v>
      </c>
      <c r="L211" s="444">
        <f t="shared" ca="1" si="3"/>
        <v>1171990.6539353784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1171990.6539353784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4848.3126008564923</v>
      </c>
      <c r="L212" s="444">
        <f t="shared" ca="1" si="3"/>
        <v>1168443.3368064146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1168443.3368064146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4833.5321128191435</v>
      </c>
      <c r="L213" s="444">
        <f t="shared" ca="1" si="3"/>
        <v>1164881.2391894136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1164881.2391894136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4818.6900394149725</v>
      </c>
      <c r="L214" s="444">
        <f t="shared" ca="1" si="3"/>
        <v>1161304.2994990083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1161304.2994990083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4803.7861240382836</v>
      </c>
      <c r="L215" s="444">
        <f t="shared" ca="1" si="3"/>
        <v>1157712.4558932264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1157712.4558932264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4788.8201090141929</v>
      </c>
      <c r="L216" s="444">
        <f t="shared" ca="1" si="3"/>
        <v>1154105.6462724204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1154105.6462724204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4773.7917355941672</v>
      </c>
      <c r="L217" s="444">
        <f t="shared" ca="1" si="3"/>
        <v>1150483.8082781944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1150483.8082781944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4758.7007439515592</v>
      </c>
      <c r="L218" s="444">
        <f t="shared" ca="1" si="3"/>
        <v>1146846.8792923258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1146846.8792923258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4743.546873177107</v>
      </c>
      <c r="L219" s="444">
        <f t="shared" ca="1" si="3"/>
        <v>1143194.7964356828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1143194.7964356828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4728.3298612744275</v>
      </c>
      <c r="L220" s="444">
        <f t="shared" ca="1" si="3"/>
        <v>1139527.4965671371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1139527.4965671371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4713.0494451554869</v>
      </c>
      <c r="L221" s="444">
        <f t="shared" ca="1" si="3"/>
        <v>1135844.9162824724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1135844.9162824724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4697.7053606360514</v>
      </c>
      <c r="L222" s="444">
        <f t="shared" ca="1" si="3"/>
        <v>1132146.9919132884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1132146.9919132884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4682.2973424311176</v>
      </c>
      <c r="L223" s="444">
        <f t="shared" ca="1" si="3"/>
        <v>1128433.6595258992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1128433.6595258992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4666.8251241503294</v>
      </c>
      <c r="L224" s="444">
        <f t="shared" ca="1" si="3"/>
        <v>1124704.8549202294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1124704.8549202294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4651.2884382933717</v>
      </c>
      <c r="L225" s="444">
        <f t="shared" ca="1" si="3"/>
        <v>1120960.5136287026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1120960.5136287026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4635.6870162453433</v>
      </c>
      <c r="L226" s="444">
        <f t="shared" ca="1" si="3"/>
        <v>1117200.5709151279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1117200.5709151279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4620.0205882721157</v>
      </c>
      <c r="L227" s="444">
        <f t="shared" ca="1" si="3"/>
        <v>1113424.9617735797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1113424.9617735797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4604.2888835156646</v>
      </c>
      <c r="L228" s="444">
        <f t="shared" ca="1" si="3"/>
        <v>1109633.6209272752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1109633.6209272752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4588.4916299893957</v>
      </c>
      <c r="L229" s="444">
        <f t="shared" ca="1" si="3"/>
        <v>1105826.4828274443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1105826.4828274443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4572.6285545734336</v>
      </c>
      <c r="L230" s="444">
        <f t="shared" ca="1" si="3"/>
        <v>1102003.4816521977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1102003.4816521977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4556.6993830099063</v>
      </c>
      <c r="L231" s="444">
        <f t="shared" ca="1" si="3"/>
        <v>1098164.5513053874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1098164.5513053874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4540.7038398981967</v>
      </c>
      <c r="L232" s="444">
        <f t="shared" ca="1" si="3"/>
        <v>1094309.6254154653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1094309.6254154653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4524.641648690188</v>
      </c>
      <c r="L233" s="444">
        <f t="shared" ca="1" si="3"/>
        <v>1090438.6373343354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1090438.6373343354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4508.5125316854801</v>
      </c>
      <c r="L234" s="444">
        <f t="shared" ca="1" si="3"/>
        <v>1086551.5201362006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1086551.5201362006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4492.3162100265854</v>
      </c>
      <c r="L235" s="444">
        <f t="shared" ca="1" si="3"/>
        <v>1082648.206616407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1082648.206616407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4476.0524036941115</v>
      </c>
      <c r="L236" s="444">
        <f t="shared" ca="1" si="3"/>
        <v>1078728.6292902809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1078728.6292902809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4459.7208315019197</v>
      </c>
      <c r="L237" s="444">
        <f t="shared" ca="1" si="3"/>
        <v>1074792.7203919627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1074792.7203919627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4443.3212110922605</v>
      </c>
      <c r="L238" s="444">
        <f t="shared" ca="1" si="3"/>
        <v>1070840.4118732347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1070840.4118732347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4426.8532589308934</v>
      </c>
      <c r="L239" s="444">
        <f t="shared" ca="1" si="3"/>
        <v>1066871.6354023453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1066871.6354023453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4410.3166903021884</v>
      </c>
      <c r="L240" s="444">
        <f t="shared" ca="1" si="3"/>
        <v>1062886.3223628274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1062886.3223628274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4393.7112193041967</v>
      </c>
      <c r="L241" s="444">
        <f t="shared" ca="1" si="3"/>
        <v>1058884.4038523114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1058884.4038523114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4377.0365588437135</v>
      </c>
      <c r="L242" s="444">
        <f t="shared" ca="1" si="3"/>
        <v>1054865.8106813349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1054865.8106813349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4360.292420631311</v>
      </c>
      <c r="L243" s="444">
        <f t="shared" ca="1" si="3"/>
        <v>1050830.473372146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1050830.473372146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4343.4785151763581</v>
      </c>
      <c r="L244" s="444">
        <f t="shared" ca="1" si="3"/>
        <v>1046778.3221575022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1046778.3221575022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4326.5945517820082</v>
      </c>
      <c r="L245" s="444">
        <f t="shared" ca="1" si="3"/>
        <v>1042709.286979464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1042709.286979464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4309.6402385401825</v>
      </c>
      <c r="L246" s="444">
        <f t="shared" ca="1" si="3"/>
        <v>1038623.2974881839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1038623.2974881839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4292.6152823265156</v>
      </c>
      <c r="L247" s="444">
        <f t="shared" ca="1" si="3"/>
        <v>1034520.2830406902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1034520.2830406902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4275.5193887952919</v>
      </c>
      <c r="L248" s="444">
        <f t="shared" ca="1" si="3"/>
        <v>1030400.1726996653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1030400.1726996653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4258.3522623743538</v>
      </c>
      <c r="L249" s="444">
        <f t="shared" ca="1" si="3"/>
        <v>1026262.8952322195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1026262.8952322195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4241.1136062599962</v>
      </c>
      <c r="L250" s="444">
        <f t="shared" ca="1" si="3"/>
        <v>1022108.3791086593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1022108.3791086593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4223.8031224118295</v>
      </c>
      <c r="L251" s="444">
        <f t="shared" ca="1" si="3"/>
        <v>1017936.552501251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1017936.552501251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4206.4205115476288</v>
      </c>
      <c r="L252" s="444">
        <f t="shared" ca="1" si="3"/>
        <v>1013747.3432829784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1013747.3432829784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4188.9654731381588</v>
      </c>
      <c r="L253" s="444">
        <f t="shared" ca="1" si="3"/>
        <v>1009540.6790262964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1009540.6790262964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4171.4377054019842</v>
      </c>
      <c r="L254" s="444">
        <f t="shared" ca="1" si="3"/>
        <v>1005316.4870018782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1005316.4870018782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4153.8369053002416</v>
      </c>
      <c r="L255" s="444">
        <f t="shared" ca="1" si="3"/>
        <v>1001074.6941773583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1001074.6941773583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4136.1627685314088</v>
      </c>
      <c r="L256" s="444">
        <f t="shared" ca="1" si="3"/>
        <v>996815.22721606947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996815.22721606947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4118.4149895260389</v>
      </c>
      <c r="L257" s="444">
        <f t="shared" ca="1" si="3"/>
        <v>992538.01247577532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992538.01247577532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4100.5932614414796</v>
      </c>
      <c r="L258" s="444">
        <f t="shared" ca="1" si="3"/>
        <v>988242.97600739659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988242.97600739659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4082.6972761565685</v>
      </c>
      <c r="L259" s="444">
        <f t="shared" ca="1" si="3"/>
        <v>983930.04355373292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983930.04355373292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4064.7267242663029</v>
      </c>
      <c r="L260" s="444">
        <f t="shared" ca="1" si="3"/>
        <v>979599.14054817904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979599.14054817904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4046.6812950764952</v>
      </c>
      <c r="L261" s="444">
        <f t="shared" ca="1" si="3"/>
        <v>975250.19211343536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975250.19211343536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4028.5606765983966</v>
      </c>
      <c r="L262" s="444">
        <f t="shared" ca="1" si="3"/>
        <v>970883.12306021352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970883.12306021352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4010.3645555433054</v>
      </c>
      <c r="L263" s="444">
        <f t="shared" ref="L263:L517" ca="1" si="28">I263-J263+K263</f>
        <v>966497.85788593662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966497.85788593662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3992.0926173171524</v>
      </c>
      <c r="L264" s="444">
        <f t="shared" ca="1" si="28"/>
        <v>962094.32077343354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962094.32077343354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3973.7445460150552</v>
      </c>
      <c r="L265" s="444">
        <f t="shared" ca="1" si="28"/>
        <v>957672.43558962841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957672.43558962841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3955.3200244158675</v>
      </c>
      <c r="L266" s="444">
        <f t="shared" ca="1" si="28"/>
        <v>953232.12588422408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953232.12588422408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3936.8187339766828</v>
      </c>
      <c r="L267" s="444">
        <f t="shared" ca="1" si="28"/>
        <v>948773.31488838058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948773.31488838058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3918.2403548273346</v>
      </c>
      <c r="L268" s="444">
        <f t="shared" ca="1" si="28"/>
        <v>944295.92551338777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944295.92551338777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3899.5845657648656</v>
      </c>
      <c r="L269" s="444">
        <f t="shared" ca="1" si="28"/>
        <v>939799.88034933247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939799.88034933247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3880.8510442479674</v>
      </c>
      <c r="L270" s="444">
        <f t="shared" ca="1" si="28"/>
        <v>935285.10166376026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935285.10166376026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3862.0394663914171</v>
      </c>
      <c r="L271" s="444">
        <f t="shared" ca="1" si="28"/>
        <v>930751.51140033151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930751.51140033151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3843.1495069604639</v>
      </c>
      <c r="L272" s="444">
        <f t="shared" ca="1" si="28"/>
        <v>926199.03117747174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926199.03117747174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3824.180839365215</v>
      </c>
      <c r="L273" s="444">
        <f t="shared" ca="1" si="28"/>
        <v>921627.58228701679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921627.58228701679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3805.1331356549858</v>
      </c>
      <c r="L274" s="444">
        <f t="shared" ca="1" si="28"/>
        <v>917037.08569285157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917037.08569285157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3786.0060665126307</v>
      </c>
      <c r="L275" s="444">
        <f t="shared" ca="1" si="28"/>
        <v>912427.46202954405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912427.46202954405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3766.7993012488491</v>
      </c>
      <c r="L276" s="444">
        <f t="shared" ca="1" si="28"/>
        <v>907798.63160097273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907798.63160097273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3747.512507796469</v>
      </c>
      <c r="L277" s="444">
        <f t="shared" ca="1" si="28"/>
        <v>903150.51437894907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903150.51437894907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3728.1453527047038</v>
      </c>
      <c r="L278" s="444">
        <f t="shared" ca="1" si="28"/>
        <v>898483.03000183357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898483.03000183357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3708.6975011333889</v>
      </c>
      <c r="L279" s="444">
        <f t="shared" ca="1" si="28"/>
        <v>893796.09777314682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893796.09777314682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3689.1686168471942</v>
      </c>
      <c r="L280" s="444">
        <f t="shared" ca="1" si="28"/>
        <v>889089.63666017388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889089.63666017388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3669.558362209807</v>
      </c>
      <c r="L281" s="444">
        <f t="shared" ca="1" si="28"/>
        <v>884363.56529256352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884363.56529256352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3649.8663981780974</v>
      </c>
      <c r="L282" s="444">
        <f t="shared" ca="1" si="28"/>
        <v>879617.80196092138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879617.80196092138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3630.0923842962552</v>
      </c>
      <c r="L283" s="444">
        <f t="shared" ca="1" si="28"/>
        <v>874852.26461539743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874852.26461539743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3610.2359786899051</v>
      </c>
      <c r="L284" s="444">
        <f t="shared" ca="1" si="28"/>
        <v>870066.87086426711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870066.87086426711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3590.2968380601951</v>
      </c>
      <c r="L285" s="444">
        <f t="shared" ca="1" si="28"/>
        <v>865261.53797250707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865261.53797250707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3570.2746176778619</v>
      </c>
      <c r="L286" s="444">
        <f t="shared" ca="1" si="28"/>
        <v>860436.18286036479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860436.18286036479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3550.1689713772689</v>
      </c>
      <c r="L287" s="444">
        <f t="shared" ca="1" si="28"/>
        <v>855590.72210192191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855590.72210192191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3529.9795515504238</v>
      </c>
      <c r="L288" s="444">
        <f t="shared" ca="1" si="28"/>
        <v>850725.0719236522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850725.0719236522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3509.7060091409671</v>
      </c>
      <c r="L289" s="444">
        <f t="shared" ca="1" si="28"/>
        <v>845839.14820297295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845839.14820297295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3489.3479936381364</v>
      </c>
      <c r="L290" s="444">
        <f t="shared" ca="1" si="28"/>
        <v>840932.8664667909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840932.8664667909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3468.9051530707111</v>
      </c>
      <c r="L291" s="444">
        <f t="shared" ca="1" si="28"/>
        <v>836006.14189004141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836006.14189004141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3448.3771340009216</v>
      </c>
      <c r="L292" s="444">
        <f t="shared" ca="1" si="28"/>
        <v>831058.88929422211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831058.88929422211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3427.7635815183412</v>
      </c>
      <c r="L293" s="444">
        <f t="shared" ca="1" si="28"/>
        <v>826091.02314592025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826091.02314592025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3407.0641392337502</v>
      </c>
      <c r="L294" s="444">
        <f t="shared" ca="1" si="28"/>
        <v>821102.45755533385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821102.45755533385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3386.2784492729734</v>
      </c>
      <c r="L295" s="444">
        <f t="shared" ca="1" si="28"/>
        <v>816093.10627478664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816093.10627478664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3365.4061522706934</v>
      </c>
      <c r="L296" s="444">
        <f t="shared" ca="1" si="28"/>
        <v>811062.88269723719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811062.88269723719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3344.4468873642377</v>
      </c>
      <c r="L297" s="444">
        <f t="shared" ca="1" si="28"/>
        <v>806011.69985478127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806011.69985478127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3323.400292187338</v>
      </c>
      <c r="L298" s="444">
        <f t="shared" ca="1" si="28"/>
        <v>800939.47041714843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800939.47041714843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3302.2660028638675</v>
      </c>
      <c r="L299" s="444">
        <f t="shared" ca="1" si="28"/>
        <v>795846.10669019213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795846.10669019213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3281.0436540015498</v>
      </c>
      <c r="L300" s="444">
        <f t="shared" ca="1" si="28"/>
        <v>790731.5206143735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790731.5206143735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3259.7328786856388</v>
      </c>
      <c r="L301" s="444">
        <f t="shared" ca="1" si="28"/>
        <v>785595.62376323901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785595.62376323901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3238.3333084725782</v>
      </c>
      <c r="L302" s="444">
        <f t="shared" ca="1" si="28"/>
        <v>780438.32734189136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780438.32734189136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3216.8445733836297</v>
      </c>
      <c r="L303" s="444">
        <f t="shared" ca="1" si="28"/>
        <v>775259.54218545486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775259.54218545486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3195.2663018984776</v>
      </c>
      <c r="L304" s="444">
        <f t="shared" ca="1" si="28"/>
        <v>770059.1787575332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770059.1787575332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3173.5981209488041</v>
      </c>
      <c r="L305" s="444">
        <f t="shared" ca="1" si="28"/>
        <v>764837.14714866178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764837.14714866178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3151.8396559118401</v>
      </c>
      <c r="L306" s="444">
        <f t="shared" ca="1" si="28"/>
        <v>759593.35707475338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759593.35707475338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3129.9905306038881</v>
      </c>
      <c r="L307" s="444">
        <f t="shared" ca="1" si="28"/>
        <v>754327.71787553711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754327.71787553711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3108.0503672738205</v>
      </c>
      <c r="L308" s="444">
        <f t="shared" ca="1" si="28"/>
        <v>749040.13851299079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749040.13851299079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3086.018786596544</v>
      </c>
      <c r="L309" s="444">
        <f t="shared" ca="1" si="28"/>
        <v>743730.5275697672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743730.5275697672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3063.8954076664459</v>
      </c>
      <c r="L310" s="444">
        <f t="shared" ca="1" si="28"/>
        <v>738398.79324761347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738398.79324761347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3041.6798479908052</v>
      </c>
      <c r="L311" s="444">
        <f t="shared" ca="1" si="28"/>
        <v>733044.84336578415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733044.84336578415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3019.3717234831834</v>
      </c>
      <c r="L312" s="444">
        <f t="shared" ca="1" si="28"/>
        <v>727668.58535944717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727668.58535944717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2996.9706484567791</v>
      </c>
      <c r="L313" s="444">
        <f t="shared" ca="1" si="28"/>
        <v>722269.92627808382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722269.92627808382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2974.4762356177653</v>
      </c>
      <c r="L314" s="444">
        <f t="shared" ca="1" si="28"/>
        <v>716848.7727838814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716848.7727838814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2951.8880960585884</v>
      </c>
      <c r="L315" s="444">
        <f t="shared" ca="1" si="28"/>
        <v>711405.03115011984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711405.03115011984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2929.2058392512486</v>
      </c>
      <c r="L316" s="444">
        <f t="shared" ca="1" si="28"/>
        <v>705938.60725955095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705938.60725955095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2906.4290730405446</v>
      </c>
      <c r="L317" s="444">
        <f t="shared" ca="1" si="28"/>
        <v>700449.40660277125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700449.40660277125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2883.5574036372959</v>
      </c>
      <c r="L318" s="444">
        <f t="shared" ca="1" si="28"/>
        <v>694937.3342765884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694937.3342765884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2860.5904356115343</v>
      </c>
      <c r="L319" s="444">
        <f t="shared" ca="1" si="28"/>
        <v>689402.29498237977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689402.29498237977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2837.5277718856651</v>
      </c>
      <c r="L320" s="444">
        <f t="shared" ca="1" si="28"/>
        <v>683844.19302444521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683844.19302444521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2814.3690137276044</v>
      </c>
      <c r="L321" s="444">
        <f t="shared" ca="1" si="28"/>
        <v>678262.93230835267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678262.93230835267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2791.1137607438855</v>
      </c>
      <c r="L322" s="444">
        <f t="shared" ca="1" si="28"/>
        <v>672658.41633927636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672658.41633927636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2767.7616108727339</v>
      </c>
      <c r="L323" s="444">
        <f t="shared" ca="1" si="28"/>
        <v>667030.54822032887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667030.54822032887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2744.3121603771197</v>
      </c>
      <c r="L324" s="444">
        <f t="shared" ca="1" si="28"/>
        <v>661379.23065088585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661379.23065088585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2720.7650038377737</v>
      </c>
      <c r="L325" s="444">
        <f t="shared" ca="1" si="28"/>
        <v>655704.36592490342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655704.36592490342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2697.1197341461802</v>
      </c>
      <c r="L326" s="444">
        <f t="shared" ca="1" si="28"/>
        <v>650005.85592922941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650005.85592922941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2673.3759424975383</v>
      </c>
      <c r="L327" s="444">
        <f t="shared" ca="1" si="28"/>
        <v>644283.60214190674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644283.60214190674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2649.533218383694</v>
      </c>
      <c r="L328" s="444">
        <f t="shared" ca="1" si="28"/>
        <v>638537.50563047023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638537.50563047023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2625.5911495860419</v>
      </c>
      <c r="L329" s="444">
        <f t="shared" ca="1" si="28"/>
        <v>632767.46705023607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632767.46705023607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2601.5493221683996</v>
      </c>
      <c r="L330" s="444">
        <f t="shared" ca="1" si="28"/>
        <v>626973.38664258423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626973.38664258423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2577.4073204698502</v>
      </c>
      <c r="L331" s="444">
        <f t="shared" ca="1" si="28"/>
        <v>621155.1642332339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621155.1642332339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2553.1647270975573</v>
      </c>
      <c r="L332" s="444">
        <f t="shared" ca="1" si="28"/>
        <v>615312.69923051132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615312.69923051132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2528.8211229195463</v>
      </c>
      <c r="L333" s="444">
        <f t="shared" ca="1" si="28"/>
        <v>609445.8906236107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609445.8906236107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2504.3760870574606</v>
      </c>
      <c r="L334" s="444">
        <f t="shared" ca="1" si="28"/>
        <v>603554.63698084792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603554.63698084792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2479.8291968792823</v>
      </c>
      <c r="L335" s="444">
        <f t="shared" ca="1" si="28"/>
        <v>597638.83644790703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597638.83644790703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2455.1800279920285</v>
      </c>
      <c r="L336" s="444">
        <f t="shared" ca="1" si="28"/>
        <v>591698.38674607885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591698.38674607885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2430.4281542344111</v>
      </c>
      <c r="L337" s="444">
        <f t="shared" ca="1" si="28"/>
        <v>585733.18517049309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585733.18517049309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2405.5731476694705</v>
      </c>
      <c r="L338" s="444">
        <f t="shared" ca="1" si="28"/>
        <v>579743.12858834234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579743.12858834234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2380.6145785771755</v>
      </c>
      <c r="L339" s="444">
        <f t="shared" ca="1" si="28"/>
        <v>573728.11343709938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573728.11343709938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2355.5520154469968</v>
      </c>
      <c r="L340" s="444">
        <f t="shared" ca="1" si="28"/>
        <v>567688.03572272614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567688.03572272614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2330.3850249704415</v>
      </c>
      <c r="L341" s="444">
        <f t="shared" ca="1" si="28"/>
        <v>561622.79101787636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561622.79101787636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2305.1131720335675</v>
      </c>
      <c r="L342" s="444">
        <f t="shared" ca="1" si="28"/>
        <v>555532.27446008974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555532.27446008974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2279.7360197094563</v>
      </c>
      <c r="L343" s="444">
        <f t="shared" ca="1" si="28"/>
        <v>549416.38074997906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549416.38074997906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2254.2531292506619</v>
      </c>
      <c r="L344" s="444">
        <f t="shared" ca="1" si="28"/>
        <v>543275.00414940959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543275.00414940959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2228.6640600816227</v>
      </c>
      <c r="L345" s="444">
        <f t="shared" ca="1" si="28"/>
        <v>537108.038479671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537108.038479671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2202.968369791045</v>
      </c>
      <c r="L346" s="444">
        <f t="shared" ca="1" si="28"/>
        <v>530915.37711964187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530915.37711964187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2177.1656141242565</v>
      </c>
      <c r="L347" s="444">
        <f t="shared" ca="1" si="28"/>
        <v>524696.91300394596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524696.91300394596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2151.2553469755239</v>
      </c>
      <c r="L348" s="444">
        <f t="shared" ca="1" si="28"/>
        <v>518452.5386211013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518452.5386211013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2125.2371203803377</v>
      </c>
      <c r="L349" s="444">
        <f t="shared" ca="1" si="28"/>
        <v>512182.14601166145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512182.14601166145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2099.1104845076716</v>
      </c>
      <c r="L350" s="444">
        <f t="shared" ca="1" si="28"/>
        <v>505885.62676634896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505885.62676634896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2072.8749876522033</v>
      </c>
      <c r="L351" s="444">
        <f t="shared" ca="1" si="28"/>
        <v>499562.87202418095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499562.87202418095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2046.5301762265033</v>
      </c>
      <c r="L352" s="444">
        <f t="shared" ca="1" si="28"/>
        <v>493213.77247058728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493213.77247058728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2020.0755947531961</v>
      </c>
      <c r="L353" s="444">
        <f t="shared" ca="1" si="28"/>
        <v>486838.2183355203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486838.2183355203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1993.5107858570841</v>
      </c>
      <c r="L354" s="444">
        <f t="shared" ca="1" si="28"/>
        <v>480436.09939155722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480436.09939155722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1966.8352902572376</v>
      </c>
      <c r="L355" s="444">
        <f t="shared" ca="1" si="28"/>
        <v>474007.30495199427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474007.30495199427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1940.0486467590588</v>
      </c>
      <c r="L356" s="444">
        <f t="shared" ca="1" si="28"/>
        <v>467551.72386893316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467551.72386893316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1913.1503922463041</v>
      </c>
      <c r="L357" s="444">
        <f t="shared" ca="1" si="28"/>
        <v>461069.24453135929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461069.24453135929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1886.1400616730793</v>
      </c>
      <c r="L358" s="444">
        <f t="shared" ca="1" si="28"/>
        <v>454559.75486321218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454559.75486321218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1859.0171880558</v>
      </c>
      <c r="L359" s="444">
        <f t="shared" ca="1" si="28"/>
        <v>448023.14232144778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448023.14232144778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1831.781302465115</v>
      </c>
      <c r="L360" s="444">
        <f t="shared" ca="1" si="28"/>
        <v>441459.29389409273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441459.29389409273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1804.4319340178022</v>
      </c>
      <c r="L361" s="444">
        <f t="shared" ca="1" si="28"/>
        <v>434868.09609829035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434868.09609829035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1776.9686098686254</v>
      </c>
      <c r="L362" s="444">
        <f t="shared" ca="1" si="28"/>
        <v>428249.43497833877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428249.43497833877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1749.3908552021605</v>
      </c>
      <c r="L363" s="444">
        <f t="shared" ca="1" si="28"/>
        <v>421603.19610372075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421603.19610372075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1721.698193224586</v>
      </c>
      <c r="L364" s="444">
        <f t="shared" ca="1" si="28"/>
        <v>414929.26456712518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414929.26456712518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1693.8901451554375</v>
      </c>
      <c r="L365" s="444">
        <f t="shared" ca="1" si="28"/>
        <v>408227.52498246043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408227.52498246043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1665.9662302193344</v>
      </c>
      <c r="L366" s="444">
        <f t="shared" ca="1" si="28"/>
        <v>401497.86148285959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401497.86148285959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1637.9259656376641</v>
      </c>
      <c r="L367" s="444">
        <f t="shared" ca="1" si="28"/>
        <v>394740.15771867707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394740.15771867707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1609.7688666202371</v>
      </c>
      <c r="L368" s="444">
        <f t="shared" ca="1" si="28"/>
        <v>387954.29685547715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387954.29685547715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1581.4944463569041</v>
      </c>
      <c r="L369" s="444">
        <f t="shared" ca="1" si="28"/>
        <v>381140.16157201387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381140.16157201387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1553.1022160091404</v>
      </c>
      <c r="L370" s="444">
        <f t="shared" ca="1" si="28"/>
        <v>374297.63405820285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374297.63405820285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1524.5916847015944</v>
      </c>
      <c r="L371" s="444">
        <f t="shared" ca="1" si="28"/>
        <v>367426.59601308429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367426.59601308429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1495.9623595136004</v>
      </c>
      <c r="L372" s="444">
        <f t="shared" ca="1" si="28"/>
        <v>360526.92864277773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360526.92864277773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1467.2137454706565</v>
      </c>
      <c r="L373" s="444">
        <f t="shared" ca="1" si="28"/>
        <v>353598.51265842823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353598.51265842823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1438.3453455358667</v>
      </c>
      <c r="L374" s="444">
        <f t="shared" ca="1" si="28"/>
        <v>346641.22827414388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346641.22827414388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1409.3566606013487</v>
      </c>
      <c r="L375" s="444">
        <f t="shared" ca="1" si="28"/>
        <v>339654.95520492503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339654.95520492503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1380.2471894796035</v>
      </c>
      <c r="L376" s="444">
        <f t="shared" ca="1" si="28"/>
        <v>332639.57266458444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332639.57266458444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1351.0164288948511</v>
      </c>
      <c r="L377" s="444">
        <f t="shared" ca="1" si="28"/>
        <v>325594.95936365909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325594.95936365909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1321.6638734743287</v>
      </c>
      <c r="L378" s="444">
        <f t="shared" ca="1" si="28"/>
        <v>318520.99350731325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318520.99350731325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1292.1890157395544</v>
      </c>
      <c r="L379" s="444">
        <f t="shared" ca="1" si="28"/>
        <v>311417.55279323261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311417.55279323261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1262.5913460975517</v>
      </c>
      <c r="L380" s="444">
        <f t="shared" ca="1" si="28"/>
        <v>304284.51440950995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304284.51440950995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1232.8703528320407</v>
      </c>
      <c r="L381" s="444">
        <f t="shared" ca="1" si="28"/>
        <v>297121.75503252179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297121.75503252179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1203.0255220945901</v>
      </c>
      <c r="L382" s="444">
        <f t="shared" ca="1" si="28"/>
        <v>289929.15082479618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289929.15082479618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1173.0563378957333</v>
      </c>
      <c r="L383" s="444">
        <f t="shared" ca="1" si="28"/>
        <v>282706.57743287174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282706.57743287174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1142.9622820960481</v>
      </c>
      <c r="L384" s="444">
        <f t="shared" ca="1" si="28"/>
        <v>275453.90998514759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275453.90998514759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1112.7428343971976</v>
      </c>
      <c r="L385" s="444">
        <f t="shared" ca="1" si="28"/>
        <v>268171.02308972459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268171.02308972459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1082.397472332935</v>
      </c>
      <c r="L386" s="444">
        <f t="shared" ca="1" si="28"/>
        <v>260857.79083223734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260857.79083223734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1051.9256712600716</v>
      </c>
      <c r="L387" s="444">
        <f t="shared" ca="1" si="28"/>
        <v>253514.08677367723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253514.08677367723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1021.3269043494043</v>
      </c>
      <c r="L388" s="444">
        <f t="shared" ca="1" si="28"/>
        <v>246139.78394820646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246139.78394820646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990.60064257660952</v>
      </c>
      <c r="L389" s="444">
        <f t="shared" ca="1" si="28"/>
        <v>238734.75486096289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238734.75486096289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959.74635471309455</v>
      </c>
      <c r="L390" s="444">
        <f t="shared" ca="1" si="28"/>
        <v>231298.87148585581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231298.87148585581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928.76350731681509</v>
      </c>
      <c r="L391" s="444">
        <f t="shared" ca="1" si="28"/>
        <v>223832.00526335245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223832.00526335245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897.65156472305114</v>
      </c>
      <c r="L392" s="444">
        <f t="shared" ca="1" si="28"/>
        <v>216334.02709825532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216334.02709825532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866.40998903514628</v>
      </c>
      <c r="L393" s="444">
        <f t="shared" ca="1" si="28"/>
        <v>208804.80735747027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208804.80735747027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835.03824011520874</v>
      </c>
      <c r="L394" s="444">
        <f t="shared" ca="1" si="28"/>
        <v>201244.21586776531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201244.21586776531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803.53577557477138</v>
      </c>
      <c r="L395" s="444">
        <f t="shared" ca="1" si="28"/>
        <v>193652.12191351989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193652.12191351989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771.90205076541542</v>
      </c>
      <c r="L396" s="444">
        <f t="shared" ca="1" si="28"/>
        <v>186028.39423446512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186028.39423446512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740.13651876935387</v>
      </c>
      <c r="L397" s="444">
        <f t="shared" ca="1" si="28"/>
        <v>178372.90102341428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178372.90102341428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708.23863038997536</v>
      </c>
      <c r="L398" s="444">
        <f t="shared" ca="1" si="28"/>
        <v>170685.50992398406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170685.50992398406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676.2078341423495</v>
      </c>
      <c r="L399" s="444">
        <f t="shared" ca="1" si="28"/>
        <v>162966.08802830623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162966.08802830623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644.04357624369186</v>
      </c>
      <c r="L400" s="444">
        <f t="shared" ca="1" si="28"/>
        <v>155214.50187472973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155214.50187472973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611.74530060378981</v>
      </c>
      <c r="L401" s="444">
        <f t="shared" ca="1" si="28"/>
        <v>147430.61744551334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147430.61744551334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579.31244881538817</v>
      </c>
      <c r="L402" s="444">
        <f t="shared" ca="1" si="28"/>
        <v>139614.30016450855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139614.30016450855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546.74446014453486</v>
      </c>
      <c r="L403" s="444">
        <f t="shared" ca="1" si="28"/>
        <v>131765.41489483291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131765.41489483291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514.04077152088632</v>
      </c>
      <c r="L404" s="444">
        <f t="shared" ca="1" si="28"/>
        <v>123883.82593653361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123883.82593653361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481.20081752797262</v>
      </c>
      <c r="L405" s="444">
        <f t="shared" ca="1" si="28"/>
        <v>115969.39702424141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115969.39702424141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448.22403039342174</v>
      </c>
      <c r="L406" s="444">
        <f t="shared" ca="1" si="28"/>
        <v>108021.99132481465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108021.99132481465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415.1098399791436</v>
      </c>
      <c r="L407" s="444">
        <f t="shared" ca="1" si="28"/>
        <v>100041.4714349736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100041.4714349736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381.85767377147261</v>
      </c>
      <c r="L408" s="444">
        <f t="shared" ca="1" si="28"/>
        <v>92027.699378924895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92027.699378924895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348.46695687126964</v>
      </c>
      <c r="L409" s="444">
        <f t="shared" ca="1" si="28"/>
        <v>83980.536605975984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83980.536605975984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314.9371119839825</v>
      </c>
      <c r="L410" s="444">
        <f t="shared" ca="1" si="28"/>
        <v>75899.843988139779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75899.843988139779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281.26755940966495</v>
      </c>
      <c r="L411" s="444">
        <f t="shared" ca="1" si="28"/>
        <v>67785.481817729262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67785.481817729262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247.45771703295452</v>
      </c>
      <c r="L412" s="444">
        <f t="shared" ca="1" si="28"/>
        <v>59637.309804942037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59637.309804942037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213.50700031300772</v>
      </c>
      <c r="L413" s="444">
        <f t="shared" ca="1" si="28"/>
        <v>51455.187075434864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51455.187075434864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179.41482227339449</v>
      </c>
      <c r="L414" s="444">
        <f t="shared" ca="1" si="28"/>
        <v>43238.972167888074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43238.972167888074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145.18059349194954</v>
      </c>
      <c r="L415" s="444">
        <f t="shared" ca="1" si="28"/>
        <v>34988.523031559838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34988.523031559838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110.80372209058189</v>
      </c>
      <c r="L416" s="444">
        <f t="shared" ca="1" si="28"/>
        <v>26703.697023830238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26703.697023830238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76.283613725041903</v>
      </c>
      <c r="L417" s="444">
        <f t="shared" ca="1" si="28"/>
        <v>18384.350907735097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18384.350907735097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41.619671574645473</v>
      </c>
      <c r="L418" s="444">
        <f t="shared" ca="1" si="28"/>
        <v>10030.340849489558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10030.340849489558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6.811296331955722</v>
      </c>
      <c r="L419" s="444">
        <f t="shared" ca="1" si="28"/>
        <v>1641.5224160013288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1641.5224160013288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-28.142113807578561</v>
      </c>
      <c r="L420" s="444">
        <f t="shared" ca="1" si="28"/>
        <v>-6782.2494276264342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-6782.2494276264342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-63.241163156027589</v>
      </c>
      <c r="L421" s="444">
        <f t="shared" ca="1" si="28"/>
        <v>-15241.120320602648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-15241.120320602648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-98.486458543428455</v>
      </c>
      <c r="L422" s="444">
        <f t="shared" ca="1" si="28"/>
        <v>-23735.23650896626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-23735.23650896626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-133.87860932827687</v>
      </c>
      <c r="L423" s="444">
        <f t="shared" ca="1" si="28"/>
        <v>-32264.744848114722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-32264.744848114722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-169.41822740806211</v>
      </c>
      <c r="L424" s="444">
        <f t="shared" ca="1" si="28"/>
        <v>-40829.792805342964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-40829.792805342964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-205.10592722984643</v>
      </c>
      <c r="L425" s="444">
        <f t="shared" ca="1" si="28"/>
        <v>-49430.528462392991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-49430.528462392991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-240.94232580088823</v>
      </c>
      <c r="L426" s="444">
        <f t="shared" ca="1" si="28"/>
        <v>-58067.100518014064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-58067.100518014064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-276.92804269930934</v>
      </c>
      <c r="L427" s="444">
        <f t="shared" ca="1" si="28"/>
        <v>-66739.658290533553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-66739.658290533553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-313.06370008480724</v>
      </c>
      <c r="L428" s="444">
        <f t="shared" ca="1" si="28"/>
        <v>-75448.351720438543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-75448.351720438543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-349.34992270941137</v>
      </c>
      <c r="L429" s="444">
        <f t="shared" ca="1" si="28"/>
        <v>-84193.331372968139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-84193.331372968139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-385.78733792828467</v>
      </c>
      <c r="L430" s="444">
        <f t="shared" ca="1" si="28"/>
        <v>-92974.748440716605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-92974.748440716605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-422.37657571056997</v>
      </c>
      <c r="L431" s="444">
        <f t="shared" ca="1" si="28"/>
        <v>-101792.75474624736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-101792.75474624736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-459.11826865028138</v>
      </c>
      <c r="L432" s="444">
        <f t="shared" ca="1" si="28"/>
        <v>-110647.50274471783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-110647.50274471783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-496.01305197724167</v>
      </c>
      <c r="L433" s="444">
        <f t="shared" ca="1" si="28"/>
        <v>-119539.14552651525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-119539.14552651525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-533.06156356806423</v>
      </c>
      <c r="L434" s="444">
        <f t="shared" ca="1" si="28"/>
        <v>-128467.83681990349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-128467.83681990349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-570.26444395718192</v>
      </c>
      <c r="L435" s="444">
        <f t="shared" ca="1" si="28"/>
        <v>-137433.73099368086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-137433.73099368086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-607.62233634792096</v>
      </c>
      <c r="L436" s="444">
        <f t="shared" ca="1" si="28"/>
        <v>-146436.98305984895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-146436.98305984895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-645.13588662362133</v>
      </c>
      <c r="L437" s="444">
        <f t="shared" ca="1" si="28"/>
        <v>-155477.74867629274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-155477.74867629274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-682.80574335880385</v>
      </c>
      <c r="L438" s="444">
        <f t="shared" ca="1" si="28"/>
        <v>-164556.18414947172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-164556.18414947172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-720.63255783038289</v>
      </c>
      <c r="L439" s="444">
        <f t="shared" ca="1" si="28"/>
        <v>-173672.4464371223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-173672.4464371223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-758.61698402892705</v>
      </c>
      <c r="L440" s="444">
        <f t="shared" ca="1" si="28"/>
        <v>-182826.6931509714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-182826.6931509714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-796.75967866996496</v>
      </c>
      <c r="L441" s="444">
        <f t="shared" ca="1" si="28"/>
        <v>-192019.08255946156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-192019.08255946156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-835.06130120534056</v>
      </c>
      <c r="L442" s="444">
        <f t="shared" ca="1" si="28"/>
        <v>-201249.77359048708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-201249.77359048708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-873.52251383461362</v>
      </c>
      <c r="L443" s="444">
        <f t="shared" ca="1" si="28"/>
        <v>-210518.92583414188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-210518.92583414188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-912.14398151650857</v>
      </c>
      <c r="L444" s="444">
        <f t="shared" ca="1" si="28"/>
        <v>-219826.69954547856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-219826.69954547856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-950.92637198041132</v>
      </c>
      <c r="L445" s="444">
        <f t="shared" ca="1" si="28"/>
        <v>-229173.25564727915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-229173.25564727915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-989.87035573791388</v>
      </c>
      <c r="L446" s="444">
        <f t="shared" ca="1" si="28"/>
        <v>-238558.75573283725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-238558.75573283725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-1028.9766060944057</v>
      </c>
      <c r="L447" s="444">
        <f t="shared" ca="1" si="28"/>
        <v>-247983.36206875183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-247983.36206875183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-1068.2457991607166</v>
      </c>
      <c r="L448" s="444">
        <f t="shared" ca="1" si="28"/>
        <v>-257447.23759773272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-257447.23759773272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-1107.6786138648038</v>
      </c>
      <c r="L449" s="444">
        <f t="shared" ca="1" si="28"/>
        <v>-266950.54594141775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-266950.54594141775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-1147.2757319634914</v>
      </c>
      <c r="L450" s="444">
        <f t="shared" ca="1" si="28"/>
        <v>-276493.45140320144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-276493.45140320144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-1187.0378380542568</v>
      </c>
      <c r="L451" s="444">
        <f t="shared" ca="1" si="28"/>
        <v>-286076.11897107586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-286076.11897107586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-1226.9656195870668</v>
      </c>
      <c r="L452" s="444">
        <f t="shared" ca="1" si="28"/>
        <v>-295698.71432048309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-295698.71432048309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-1267.0597668762637</v>
      </c>
      <c r="L453" s="444">
        <f t="shared" ca="1" si="28"/>
        <v>-305361.40381717955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-305361.40381717955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-1307.3209731124989</v>
      </c>
      <c r="L454" s="444">
        <f t="shared" ca="1" si="28"/>
        <v>-315064.35452011222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-315064.35452011222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-1347.7499343747184</v>
      </c>
      <c r="L455" s="444">
        <f t="shared" ca="1" si="28"/>
        <v>-324807.7341843071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-324807.7341843071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-1388.3473496421971</v>
      </c>
      <c r="L456" s="444">
        <f t="shared" ca="1" si="28"/>
        <v>-334591.71126376948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-334591.71126376948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-1429.1139208066236</v>
      </c>
      <c r="L457" s="444">
        <f t="shared" ca="1" si="28"/>
        <v>-344416.45491439628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-344416.45491439628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-1470.0503526842353</v>
      </c>
      <c r="L458" s="444">
        <f t="shared" ca="1" si="28"/>
        <v>-354282.13499690068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-354282.13499690068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-1511.1573530280036</v>
      </c>
      <c r="L459" s="444">
        <f t="shared" ca="1" si="28"/>
        <v>-364188.92207974888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-364188.92207974888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-1552.435632539871</v>
      </c>
      <c r="L460" s="444">
        <f t="shared" ca="1" si="28"/>
        <v>-374136.98744210892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-374136.98744210892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-1593.8859048830379</v>
      </c>
      <c r="L461" s="444">
        <f t="shared" ca="1" si="28"/>
        <v>-384126.50307681214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-384126.50307681214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-1635.5088866943013</v>
      </c>
      <c r="L462" s="444">
        <f t="shared" ca="1" si="28"/>
        <v>-394157.64169332664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-394157.64169332664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-1677.3052975964451</v>
      </c>
      <c r="L463" s="444">
        <f t="shared" ca="1" si="28"/>
        <v>-404230.57672074327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-404230.57672074327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-1719.275860210681</v>
      </c>
      <c r="L464" s="444">
        <f t="shared" ca="1" si="28"/>
        <v>-414345.48231077415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-414345.48231077415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-1761.421300169143</v>
      </c>
      <c r="L465" s="444">
        <f t="shared" ca="1" si="28"/>
        <v>-424502.53334076348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-424502.53334076348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-1803.7423461274318</v>
      </c>
      <c r="L466" s="444">
        <f t="shared" ca="1" si="28"/>
        <v>-434701.90541671112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-434701.90541671112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-1846.2397297772138</v>
      </c>
      <c r="L467" s="444">
        <f t="shared" ca="1" si="28"/>
        <v>-444943.77487630851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-444943.77487630851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-1888.9141858588696</v>
      </c>
      <c r="L468" s="444">
        <f t="shared" ca="1" si="28"/>
        <v>-455228.31879198755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-455228.31879198755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-1931.7664521741988</v>
      </c>
      <c r="L469" s="444">
        <f t="shared" ca="1" si="28"/>
        <v>-465555.71497398196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-465555.71497398196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-1974.7972695991757</v>
      </c>
      <c r="L470" s="444">
        <f t="shared" ca="1" si="28"/>
        <v>-475926.1419734013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-475926.1419734013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-2018.0073820967561</v>
      </c>
      <c r="L471" s="444">
        <f t="shared" ca="1" si="28"/>
        <v>-486339.77908531827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-486339.77908531827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-2061.3975367297435</v>
      </c>
      <c r="L472" s="444">
        <f t="shared" ca="1" si="28"/>
        <v>-496796.8063518682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-496796.8063518682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-2104.9684836737015</v>
      </c>
      <c r="L473" s="444">
        <f t="shared" ca="1" si="28"/>
        <v>-507297.40456536209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-507297.40456536209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-2148.7209762299258</v>
      </c>
      <c r="L474" s="444">
        <f t="shared" ca="1" si="28"/>
        <v>-517841.7552714122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-517841.7552714122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-2192.655770838468</v>
      </c>
      <c r="L475" s="444">
        <f t="shared" ca="1" si="28"/>
        <v>-528430.04077207088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-528430.04077207088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-2236.7736270912128</v>
      </c>
      <c r="L476" s="444">
        <f t="shared" ca="1" si="28"/>
        <v>-539062.44412898226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-539062.44412898226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-2281.0753077450099</v>
      </c>
      <c r="L477" s="444">
        <f t="shared" ca="1" si="28"/>
        <v>-549739.14916654746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-549739.14916654746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-2325.5615787348652</v>
      </c>
      <c r="L478" s="444">
        <f t="shared" ca="1" si="28"/>
        <v>-560460.34047510254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-560460.34047510254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-2370.2332091871781</v>
      </c>
      <c r="L479" s="444">
        <f t="shared" ca="1" si="28"/>
        <v>-571226.20341410988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-571226.20341410988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-2415.0909714330419</v>
      </c>
      <c r="L480" s="444">
        <f t="shared" ca="1" si="28"/>
        <v>-582036.92411536316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-582036.92411536316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-2460.1356410215972</v>
      </c>
      <c r="L481" s="444">
        <f t="shared" ca="1" si="28"/>
        <v>-592892.689486205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-592892.689486205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-2505.3679967334383</v>
      </c>
      <c r="L482" s="444">
        <f t="shared" ca="1" si="28"/>
        <v>-603793.68721275858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-603793.68721275858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-2550.7888205940781</v>
      </c>
      <c r="L483" s="444">
        <f t="shared" ca="1" si="28"/>
        <v>-614740.10576317285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-614740.10576317285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-2596.3988978874709</v>
      </c>
      <c r="L484" s="444">
        <f t="shared" ca="1" si="28"/>
        <v>-625732.13439088047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-625732.13439088047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-2642.1990171695861</v>
      </c>
      <c r="L485" s="444">
        <f t="shared" ca="1" si="28"/>
        <v>-636769.96313787019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-636769.96313787019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-2688.1899702820433</v>
      </c>
      <c r="L486" s="444">
        <f t="shared" ca="1" si="28"/>
        <v>-647853.78283797239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-647853.78283797239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-2734.3725523658022</v>
      </c>
      <c r="L487" s="444">
        <f t="shared" ca="1" si="28"/>
        <v>-658983.78512015834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-658983.78512015834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-2780.7475618749104</v>
      </c>
      <c r="L488" s="444">
        <f t="shared" ca="1" si="28"/>
        <v>-670160.16241185344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-670160.16241185344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-2827.3158005903069</v>
      </c>
      <c r="L489" s="444">
        <f t="shared" ca="1" si="28"/>
        <v>-681383.10794226395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-681383.10794226395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-2874.0780736336837</v>
      </c>
      <c r="L490" s="444">
        <f t="shared" ca="1" si="28"/>
        <v>-692652.81574571785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-692652.81574571785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-2921.0351894814085</v>
      </c>
      <c r="L491" s="444">
        <f t="shared" ca="1" si="28"/>
        <v>-703969.48066501948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-703969.48066501948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-2968.1879599784984</v>
      </c>
      <c r="L492" s="444">
        <f t="shared" ca="1" si="28"/>
        <v>-715333.29835481814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-715333.29835481814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-3015.5372003526595</v>
      </c>
      <c r="L493" s="444">
        <f t="shared" ca="1" si="28"/>
        <v>-726744.46528499096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-726744.46528499096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-3063.0837292283795</v>
      </c>
      <c r="L494" s="444">
        <f t="shared" ca="1" si="28"/>
        <v>-738203.1787440395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-738203.1787440395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-3110.8283686410819</v>
      </c>
      <c r="L495" s="444">
        <f t="shared" ca="1" si="28"/>
        <v>-749709.63684250077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-749709.63684250077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-3158.7719440513374</v>
      </c>
      <c r="L496" s="444">
        <f t="shared" ca="1" si="28"/>
        <v>-761264.03851637233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-761264.03851637233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-3206.9152843591355</v>
      </c>
      <c r="L497" s="444">
        <f t="shared" ca="1" si="28"/>
        <v>-772866.58353055164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-772866.58353055164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-3255.2592219182161</v>
      </c>
      <c r="L498" s="444">
        <f t="shared" ca="1" si="28"/>
        <v>-784517.47248229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-784517.47248229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-3303.8045925504589</v>
      </c>
      <c r="L499" s="444">
        <f t="shared" ca="1" si="28"/>
        <v>-796216.90680466068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-796216.90680466068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-3352.5522355603371</v>
      </c>
      <c r="L500" s="444">
        <f t="shared" ca="1" si="28"/>
        <v>-807965.08877004124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-807965.08877004124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-3401.5029937494223</v>
      </c>
      <c r="L501" s="444">
        <f t="shared" ca="1" si="28"/>
        <v>-819762.22149361088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-819762.22149361088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-3450.6577134309628</v>
      </c>
      <c r="L502" s="444">
        <f t="shared" ca="1" si="28"/>
        <v>-831608.508936862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-831608.508936862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-3500.0172444445088</v>
      </c>
      <c r="L503" s="444">
        <f t="shared" ca="1" si="28"/>
        <v>-843504.15591112664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-843504.15591112664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-3549.5824401706118</v>
      </c>
      <c r="L504" s="444">
        <f t="shared" ca="1" si="28"/>
        <v>-855449.3680811174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-855449.3680811174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-3599.3541575455733</v>
      </c>
      <c r="L505" s="444">
        <f t="shared" ca="1" si="28"/>
        <v>-867444.35196848318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-867444.35196848318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-3649.3332570762641</v>
      </c>
      <c r="L506" s="444">
        <f t="shared" ca="1" si="28"/>
        <v>-879489.31495537958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-879489.31495537958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-3699.5206028549997</v>
      </c>
      <c r="L507" s="444">
        <f t="shared" ca="1" si="28"/>
        <v>-891584.46528805478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-891584.46528805478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-3749.9170625744796</v>
      </c>
      <c r="L508" s="444">
        <f t="shared" ca="1" si="28"/>
        <v>-903730.01208044949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-903730.01208044949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-3800.5235075427904</v>
      </c>
      <c r="L509" s="444">
        <f t="shared" ca="1" si="28"/>
        <v>-915926.16531781247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-915926.16531781247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-3851.3408126984691</v>
      </c>
      <c r="L510" s="444">
        <f t="shared" ca="1" si="28"/>
        <v>-928173.13586033112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-928173.13586033112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-3902.3698566256303</v>
      </c>
      <c r="L511" s="444">
        <f t="shared" ca="1" si="28"/>
        <v>-940471.13544677699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-940471.13544677699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-3953.6115215691543</v>
      </c>
      <c r="L512" s="444">
        <f t="shared" ca="1" si="28"/>
        <v>-952820.37669816636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-952820.37669816636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-4005.0666934499436</v>
      </c>
      <c r="L513" s="444">
        <f t="shared" ca="1" si="28"/>
        <v>-965221.07312143652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-965221.07312143652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-4056.7362618802358</v>
      </c>
      <c r="L514" s="444">
        <f t="shared" ca="1" si="28"/>
        <v>-977673.43911313696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-977673.43911313696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-4108.6211201789874</v>
      </c>
      <c r="L515" s="444">
        <f t="shared" ca="1" si="28"/>
        <v>-990177.6899631361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-990177.6899631361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-4160.7221653873175</v>
      </c>
      <c r="L516" s="444">
        <f t="shared" ca="1" si="28"/>
        <v>-1002734.0418583436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-1002734.0418583436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-4213.0402982840151</v>
      </c>
      <c r="L517" s="444">
        <f t="shared" ca="1" si="28"/>
        <v>-1015342.7118864479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-1015342.7118864479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-4265.5764234011167</v>
      </c>
      <c r="L518" s="444">
        <f t="shared" ref="L518:L772" ca="1" si="54">I518-J518+K518</f>
        <v>-1028003.9180396692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-1028003.9180396692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-4318.3314490395387</v>
      </c>
      <c r="L519" s="444">
        <f t="shared" ca="1" si="54"/>
        <v>-1040717.8792185289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-1040717.8792185289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-4371.3062872847877</v>
      </c>
      <c r="L520" s="444">
        <f t="shared" ca="1" si="54"/>
        <v>-1053484.8152356339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-1053484.8152356339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-4424.5018540227247</v>
      </c>
      <c r="L521" s="444">
        <f t="shared" ca="1" si="54"/>
        <v>-1066304.9468194768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-1066304.9468194768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-4477.9190689554043</v>
      </c>
      <c r="L522" s="444">
        <f t="shared" ca="1" si="54"/>
        <v>-1079178.4956182523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-1079178.4956182523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-4531.5588556169687</v>
      </c>
      <c r="L523" s="444">
        <f t="shared" ca="1" si="54"/>
        <v>-1092105.6842036895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-1092105.6842036895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-4585.422141389623</v>
      </c>
      <c r="L524" s="444">
        <f t="shared" ca="1" si="54"/>
        <v>-1105086.7360748993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-1105086.7360748993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-4639.5098575196644</v>
      </c>
      <c r="L525" s="444">
        <f t="shared" ca="1" si="54"/>
        <v>-1118121.8756622393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-1118121.8756622393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-4693.8229391335808</v>
      </c>
      <c r="L526" s="444">
        <f t="shared" ca="1" si="54"/>
        <v>-1131211.328331193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-1131211.328331193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-4748.3623252542211</v>
      </c>
      <c r="L527" s="444">
        <f t="shared" ca="1" si="54"/>
        <v>-1144355.3203862673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-1144355.3203862673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-4803.1289588170312</v>
      </c>
      <c r="L528" s="444">
        <f t="shared" ca="1" si="54"/>
        <v>-1157554.0790749046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-1157554.0790749046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-4858.123786686353</v>
      </c>
      <c r="L529" s="444">
        <f t="shared" ca="1" si="54"/>
        <v>-1170807.8325914112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-1170807.8325914112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-4913.3477596717976</v>
      </c>
      <c r="L530" s="444">
        <f t="shared" ca="1" si="54"/>
        <v>-1184116.8100809031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-1184116.8100809031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-4968.8018325446801</v>
      </c>
      <c r="L531" s="444">
        <f t="shared" ca="1" si="54"/>
        <v>-1197481.2416432679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-1197481.2416432679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-5024.4869640545339</v>
      </c>
      <c r="L532" s="444">
        <f t="shared" ca="1" si="54"/>
        <v>-1210901.3583371427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-1210901.3583371427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-5080.4041169456787</v>
      </c>
      <c r="L533" s="444">
        <f t="shared" ca="1" si="54"/>
        <v>-1224377.3921839085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-1224377.3921839085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-5136.5542579738694</v>
      </c>
      <c r="L534" s="444">
        <f t="shared" ca="1" si="54"/>
        <v>-1237909.5761717025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-1237909.5761717025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-5192.9383579230107</v>
      </c>
      <c r="L535" s="444">
        <f t="shared" ca="1" si="54"/>
        <v>-1251498.1442594456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-1251498.1442594456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-5249.557391621941</v>
      </c>
      <c r="L536" s="444">
        <f t="shared" ca="1" si="54"/>
        <v>-1265143.3313808877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-1265143.3313808877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-5306.4123379612829</v>
      </c>
      <c r="L537" s="444">
        <f t="shared" ca="1" si="54"/>
        <v>-1278845.3734486692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-1278845.3734486692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-5363.5041799103728</v>
      </c>
      <c r="L538" s="444">
        <f t="shared" ca="1" si="54"/>
        <v>-1292604.5073583997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-1292604.5073583997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-5420.8339045342491</v>
      </c>
      <c r="L539" s="444">
        <f t="shared" ca="1" si="54"/>
        <v>-1306420.9709927542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-1306420.9709927542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-5478.4025030107268</v>
      </c>
      <c r="L540" s="444">
        <f t="shared" ca="1" si="54"/>
        <v>-1320295.0032255852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-1320295.0032255852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-5536.2109706475221</v>
      </c>
      <c r="L541" s="444">
        <f t="shared" ca="1" si="54"/>
        <v>-1334226.843926053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-1334226.843926053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-5594.2603068994713</v>
      </c>
      <c r="L542" s="444">
        <f t="shared" ca="1" si="54"/>
        <v>-1348216.7339627726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-1348216.7339627726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-5652.5515153858032</v>
      </c>
      <c r="L543" s="444">
        <f t="shared" ca="1" si="54"/>
        <v>-1362264.9152079786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-1362264.9152079786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-5711.0856039074952</v>
      </c>
      <c r="L544" s="444">
        <f t="shared" ca="1" si="54"/>
        <v>-1376371.6305417062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-1376371.6305417062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-5769.8635844646933</v>
      </c>
      <c r="L545" s="444">
        <f t="shared" ca="1" si="54"/>
        <v>-1390537.1238559911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-1390537.1238559911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-5828.8864732742131</v>
      </c>
      <c r="L546" s="444">
        <f t="shared" ca="1" si="54"/>
        <v>-1404761.6400590856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-1404761.6400590856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-5888.1552907871073</v>
      </c>
      <c r="L547" s="444">
        <f t="shared" ca="1" si="54"/>
        <v>-1419045.4250796929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-1419045.4250796929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-5947.6710617063045</v>
      </c>
      <c r="L548" s="444">
        <f t="shared" ca="1" si="54"/>
        <v>-1433388.7258712193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-1433388.7258712193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-6007.4348150043315</v>
      </c>
      <c r="L549" s="444">
        <f t="shared" ca="1" si="54"/>
        <v>-1447791.7904160437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-1447791.7904160437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-6067.4475839410998</v>
      </c>
      <c r="L550" s="444">
        <f t="shared" ca="1" si="54"/>
        <v>-1462254.8677298049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-1462254.8677298049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-6127.710406081771</v>
      </c>
      <c r="L551" s="444">
        <f t="shared" ca="1" si="54"/>
        <v>-1476778.2078657069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-1476778.2078657069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-6188.2243233146964</v>
      </c>
      <c r="L552" s="444">
        <f t="shared" ca="1" si="54"/>
        <v>-1491362.0619188417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-1491362.0619188417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-6248.9903818694247</v>
      </c>
      <c r="L553" s="444">
        <f t="shared" ca="1" si="54"/>
        <v>-1506006.6820305313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-1506006.6820305313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-6310.009632334798</v>
      </c>
      <c r="L554" s="444">
        <f t="shared" ca="1" si="54"/>
        <v>-1520712.3213926863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-1520712.3213926863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-6371.2831296771101</v>
      </c>
      <c r="L555" s="444">
        <f t="shared" ca="1" si="54"/>
        <v>-1535479.2342521837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-1535479.2342521837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-6432.8119332583492</v>
      </c>
      <c r="L556" s="444">
        <f t="shared" ca="1" si="54"/>
        <v>-1550307.6759152622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-1550307.6759152622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-6494.5971068545095</v>
      </c>
      <c r="L557" s="444">
        <f t="shared" ca="1" si="54"/>
        <v>-1565197.9027519368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-1565197.9027519368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-6556.6397186739878</v>
      </c>
      <c r="L558" s="444">
        <f t="shared" ca="1" si="54"/>
        <v>-1580150.1722004309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-1580150.1722004309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-6618.9408413760457</v>
      </c>
      <c r="L559" s="444">
        <f t="shared" ca="1" si="54"/>
        <v>-1595164.7427716271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-1595164.7427716271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-6681.5015520893639</v>
      </c>
      <c r="L560" s="444">
        <f t="shared" ca="1" si="54"/>
        <v>-1610241.8740535367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-1610241.8740535367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-6744.3229324306531</v>
      </c>
      <c r="L561" s="444">
        <f t="shared" ca="1" si="54"/>
        <v>-1625381.8267157874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-1625381.8267157874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-6807.4060685233644</v>
      </c>
      <c r="L562" s="444">
        <f t="shared" ca="1" si="54"/>
        <v>-1640584.862514131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-1640584.862514131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-6870.7520510164632</v>
      </c>
      <c r="L563" s="444">
        <f t="shared" ca="1" si="54"/>
        <v>-1655851.2442949677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-1655851.2442949677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-6934.3619751032838</v>
      </c>
      <c r="L564" s="444">
        <f t="shared" ca="1" si="54"/>
        <v>-1671181.2359998913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-1671181.2359998913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-6998.2369405404643</v>
      </c>
      <c r="L565" s="444">
        <f t="shared" ca="1" si="54"/>
        <v>-1686575.1026702519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-1686575.1026702519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-7062.3780516669667</v>
      </c>
      <c r="L566" s="444">
        <f t="shared" ca="1" si="54"/>
        <v>-1702033.110451739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-1702033.110451739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-7126.7864174231636</v>
      </c>
      <c r="L567" s="444">
        <f t="shared" ca="1" si="54"/>
        <v>-1717555.5265989823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-1717555.5265989823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-7191.4631513700106</v>
      </c>
      <c r="L568" s="444">
        <f t="shared" ca="1" si="54"/>
        <v>-1733142.6194801724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-1733142.6194801724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-7256.4093717083015</v>
      </c>
      <c r="L569" s="444">
        <f t="shared" ca="1" si="54"/>
        <v>-1748794.6585817009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-1748794.6585817009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-7321.6262012980033</v>
      </c>
      <c r="L570" s="444">
        <f t="shared" ca="1" si="54"/>
        <v>-1764511.9145128191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-1764511.9145128191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-7387.1147676776645</v>
      </c>
      <c r="L571" s="444">
        <f t="shared" ca="1" si="54"/>
        <v>-1780294.6590103169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-1780294.6590103169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-7452.8762030839043</v>
      </c>
      <c r="L572" s="444">
        <f t="shared" ca="1" si="54"/>
        <v>-1796143.164943221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-1796143.164943221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-7518.9116444710044</v>
      </c>
      <c r="L573" s="444">
        <f t="shared" ca="1" si="54"/>
        <v>-1812057.7063175123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-1812057.7063175123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-7585.2222335305523</v>
      </c>
      <c r="L574" s="444">
        <f t="shared" ca="1" si="54"/>
        <v>-1828038.5582808631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-1828038.5582808631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-7651.8091167111816</v>
      </c>
      <c r="L575" s="444">
        <f t="shared" ca="1" si="54"/>
        <v>-1844085.9971273944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-1844085.9971273944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-7718.6734452383944</v>
      </c>
      <c r="L576" s="444">
        <f t="shared" ca="1" si="54"/>
        <v>-1860200.3003024531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-1860200.3003024531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-7785.8163751344728</v>
      </c>
      <c r="L577" s="444">
        <f t="shared" ca="1" si="54"/>
        <v>-1876381.7464074078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-1876381.7464074078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-7853.239067238449</v>
      </c>
      <c r="L578" s="444">
        <f t="shared" ca="1" si="54"/>
        <v>-1892630.6152044665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-1892630.6152044665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-7920.9426872261947</v>
      </c>
      <c r="L579" s="444">
        <f t="shared" ca="1" si="54"/>
        <v>-1908947.1876215129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-1908947.1876215129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-7988.9284056305532</v>
      </c>
      <c r="L580" s="444">
        <f t="shared" ca="1" si="54"/>
        <v>-1925331.7457569637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-1925331.7457569637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-8057.1973978615997</v>
      </c>
      <c r="L581" s="444">
        <f t="shared" ca="1" si="54"/>
        <v>-1941784.5728846455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-1941784.5728846455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-8125.7508442269418</v>
      </c>
      <c r="L582" s="444">
        <f t="shared" ca="1" si="54"/>
        <v>-1958305.9534586926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-1958305.9534586926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-8194.5899299521352</v>
      </c>
      <c r="L583" s="444">
        <f t="shared" ca="1" si="54"/>
        <v>-1974896.1731184649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-1974896.1731184649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-8263.7158452011863</v>
      </c>
      <c r="L584" s="444">
        <f t="shared" ca="1" si="54"/>
        <v>-1991555.5186934862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-1991555.5186934862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-8333.1297850971096</v>
      </c>
      <c r="L585" s="444">
        <f t="shared" ca="1" si="54"/>
        <v>-2008284.2782084036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-2008284.2782084036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-8402.8329497425984</v>
      </c>
      <c r="L586" s="444">
        <f t="shared" ca="1" si="54"/>
        <v>-2025082.7408879665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-2025082.7408879665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-8472.8265442407774</v>
      </c>
      <c r="L587" s="444">
        <f t="shared" ca="1" si="54"/>
        <v>-2041951.1971620275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-2041951.1971620275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-8543.111778716031</v>
      </c>
      <c r="L588" s="444">
        <f t="shared" ca="1" si="54"/>
        <v>-2058889.9386705637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-2058889.9386705637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-8613.6898683349318</v>
      </c>
      <c r="L589" s="444">
        <f t="shared" ca="1" si="54"/>
        <v>-2075899.2582687188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-2075899.2582687188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-8684.5620333272454</v>
      </c>
      <c r="L590" s="444">
        <f t="shared" ca="1" si="54"/>
        <v>-2092979.4500318663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-2092979.4500318663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-8755.7294990070277</v>
      </c>
      <c r="L591" s="444">
        <f t="shared" ca="1" si="54"/>
        <v>-2110130.8092606938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-2110130.8092606938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-8827.1934957938101</v>
      </c>
      <c r="L592" s="444">
        <f t="shared" ca="1" si="54"/>
        <v>-2127353.632486308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-2127353.632486308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-8898.9552592338678</v>
      </c>
      <c r="L593" s="444">
        <f t="shared" ca="1" si="54"/>
        <v>-2144648.2174753621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-2144648.2174753621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-8971.0160300215939</v>
      </c>
      <c r="L594" s="444">
        <f t="shared" ca="1" si="54"/>
        <v>-2162014.863235204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-2162014.863235204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-9043.3770540209352</v>
      </c>
      <c r="L595" s="444">
        <f t="shared" ca="1" si="54"/>
        <v>-2179453.8700190452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-2179453.8700190452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-9116.0395822869395</v>
      </c>
      <c r="L596" s="444">
        <f t="shared" ca="1" si="54"/>
        <v>-2196965.5393311526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-2196965.5393311526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-9189.0048710873871</v>
      </c>
      <c r="L597" s="444">
        <f t="shared" ca="1" si="54"/>
        <v>-2214550.1739320606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-2214550.1739320606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-9262.2741819245039</v>
      </c>
      <c r="L598" s="444">
        <f t="shared" ca="1" si="54"/>
        <v>-2232208.0778438053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-2232208.0778438053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-9335.8487815567732</v>
      </c>
      <c r="L599" s="444">
        <f t="shared" ca="1" si="54"/>
        <v>-2249939.5563551825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-2249939.5563551825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-9409.7299420208456</v>
      </c>
      <c r="L600" s="444">
        <f t="shared" ca="1" si="54"/>
        <v>-2267744.9160270239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-2267744.9160270239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-9483.9189406535188</v>
      </c>
      <c r="L601" s="444">
        <f t="shared" ca="1" si="54"/>
        <v>-2285624.4646974979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-2285624.4646974979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-9558.4170601138267</v>
      </c>
      <c r="L602" s="444">
        <f t="shared" ca="1" si="54"/>
        <v>-2303578.5114874323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-2303578.5114874323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-9633.2255884052192</v>
      </c>
      <c r="L603" s="444">
        <f t="shared" ca="1" si="54"/>
        <v>-2321607.3668056577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-2321607.3668056577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-9708.3458188978257</v>
      </c>
      <c r="L604" s="444">
        <f t="shared" ca="1" si="54"/>
        <v>-2339711.3423543759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-2339711.3423543759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-9783.7790503508186</v>
      </c>
      <c r="L605" s="444">
        <f t="shared" ca="1" si="54"/>
        <v>-2357890.7511345469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-2357890.7511345469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-9859.5265869348641</v>
      </c>
      <c r="L606" s="444">
        <f t="shared" ca="1" si="54"/>
        <v>-2376145.9074513023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-2376145.9074513023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-9935.5897382546773</v>
      </c>
      <c r="L607" s="444">
        <f t="shared" ca="1" si="54"/>
        <v>-2394477.1269193776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-2394477.1269193776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-10011.969819371658</v>
      </c>
      <c r="L608" s="444">
        <f t="shared" ca="1" si="54"/>
        <v>-2412884.7264685696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-2412884.7264685696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-10088.668150826625</v>
      </c>
      <c r="L609" s="444">
        <f t="shared" ca="1" si="54"/>
        <v>-2431369.0243492168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-2431369.0243492168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-10165.686058662655</v>
      </c>
      <c r="L610" s="444">
        <f t="shared" ca="1" si="54"/>
        <v>-2449930.3401377001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-2449930.3401377001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-10243.024874448001</v>
      </c>
      <c r="L611" s="444">
        <f t="shared" ca="1" si="54"/>
        <v>-2468568.9947419683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-2468568.9947419683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-10320.68593529912</v>
      </c>
      <c r="L612" s="444">
        <f t="shared" ca="1" si="54"/>
        <v>-2487285.3104070877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-2487285.3104070877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-10398.670583903784</v>
      </c>
      <c r="L613" s="444">
        <f t="shared" ca="1" si="54"/>
        <v>-2506079.6107208119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-2506079.6107208119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-10476.980168544302</v>
      </c>
      <c r="L614" s="444">
        <f t="shared" ca="1" si="54"/>
        <v>-2524952.2206191765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-2524952.2206191765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-10555.616043120821</v>
      </c>
      <c r="L615" s="444">
        <f t="shared" ca="1" si="54"/>
        <v>-2543903.4663921176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-2543903.4663921176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-10634.579567174742</v>
      </c>
      <c r="L616" s="444">
        <f t="shared" ca="1" si="54"/>
        <v>-2562933.6756891129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-2562933.6756891129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-10713.872105912222</v>
      </c>
      <c r="L617" s="444">
        <f t="shared" ca="1" si="54"/>
        <v>-2582043.1775248456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-2582043.1775248456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-10793.495030227776</v>
      </c>
      <c r="L618" s="444">
        <f t="shared" ca="1" si="54"/>
        <v>-2601232.3022848936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-2601232.3022848936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-10873.449716727975</v>
      </c>
      <c r="L619" s="444">
        <f t="shared" ca="1" si="54"/>
        <v>-2620501.3817314422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-2620501.3817314422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-10953.737547755261</v>
      </c>
      <c r="L620" s="444">
        <f t="shared" ca="1" si="54"/>
        <v>-2639850.7490090178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-2639850.7490090178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-11034.359911411826</v>
      </c>
      <c r="L621" s="444">
        <f t="shared" ca="1" si="54"/>
        <v>-2659280.7386502502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-2659280.7386502502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-11115.318201583628</v>
      </c>
      <c r="L622" s="444">
        <f t="shared" ca="1" si="54"/>
        <v>-2678791.6865816545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-2678791.6865816545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-11196.613817964479</v>
      </c>
      <c r="L623" s="444">
        <f t="shared" ca="1" si="54"/>
        <v>-2698383.9301294396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-2698383.9301294396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-11278.24816608025</v>
      </c>
      <c r="L624" s="444">
        <f t="shared" ca="1" si="54"/>
        <v>-2718057.8080253401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-2718057.8080253401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-11360.222657313168</v>
      </c>
      <c r="L625" s="444">
        <f t="shared" ca="1" si="54"/>
        <v>-2737813.6604124736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-2737813.6604124736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-11442.538708926226</v>
      </c>
      <c r="L626" s="444">
        <f t="shared" ca="1" si="54"/>
        <v>-2757651.8288512202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-2757651.8288512202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-11525.197744087669</v>
      </c>
      <c r="L627" s="444">
        <f t="shared" ca="1" si="54"/>
        <v>-2777572.6563251284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-2777572.6563251284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-11608.20119189562</v>
      </c>
      <c r="L628" s="444">
        <f t="shared" ca="1" si="54"/>
        <v>-2797576.4872468445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-2797576.4872468445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-11691.55048740277</v>
      </c>
      <c r="L629" s="444">
        <f t="shared" ca="1" si="54"/>
        <v>-2817663.6674640677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-2817663.6674640677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-11775.247071641201</v>
      </c>
      <c r="L630" s="444">
        <f t="shared" ca="1" si="54"/>
        <v>-2837834.5442655291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-2837834.5442655291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-11859.29239164729</v>
      </c>
      <c r="L631" s="444">
        <f t="shared" ca="1" si="54"/>
        <v>-2858089.4663869967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-2858089.4663869967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-11943.687900486737</v>
      </c>
      <c r="L632" s="444">
        <f t="shared" ca="1" si="54"/>
        <v>-2878428.784017304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-2878428.784017304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-12028.435057279685</v>
      </c>
      <c r="L633" s="444">
        <f t="shared" ca="1" si="54"/>
        <v>-2898852.848804404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-2898852.848804404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-12113.535327225934</v>
      </c>
      <c r="L634" s="444">
        <f t="shared" ca="1" si="54"/>
        <v>-2919362.0138614504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-2919362.0138614504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-12198.990181630295</v>
      </c>
      <c r="L635" s="444">
        <f t="shared" ca="1" si="54"/>
        <v>-2939956.6337729013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-2939956.6337729013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-12284.801097928006</v>
      </c>
      <c r="L636" s="444">
        <f t="shared" ca="1" si="54"/>
        <v>-2960637.0646006498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-2960637.0646006498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-12370.969559710293</v>
      </c>
      <c r="L637" s="444">
        <f t="shared" ca="1" si="54"/>
        <v>-2981403.6638901806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-2981403.6638901806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-12457.497056750004</v>
      </c>
      <c r="L638" s="444">
        <f t="shared" ca="1" si="54"/>
        <v>-3002256.7906767512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-3002256.7906767512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-12544.385085027381</v>
      </c>
      <c r="L639" s="444">
        <f t="shared" ca="1" si="54"/>
        <v>-3023196.8054915988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-3023196.8054915988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-12631.635146755913</v>
      </c>
      <c r="L640" s="444">
        <f t="shared" ca="1" si="54"/>
        <v>-3044224.0703681749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-3044224.0703681749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-12719.248750408315</v>
      </c>
      <c r="L641" s="444">
        <f t="shared" ca="1" si="54"/>
        <v>-3065338.9488484035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-3065338.9488484035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-12807.2274107426</v>
      </c>
      <c r="L642" s="444">
        <f t="shared" ca="1" si="54"/>
        <v>-3086541.8059889665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-3086541.8059889665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-12895.572648828278</v>
      </c>
      <c r="L643" s="444">
        <f t="shared" ca="1" si="54"/>
        <v>-3107833.0083676153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-3107833.0083676153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-12984.285992072648</v>
      </c>
      <c r="L644" s="444">
        <f t="shared" ca="1" si="54"/>
        <v>-3129212.9240895081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-3129212.9240895081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-13073.368974247202</v>
      </c>
      <c r="L645" s="444">
        <f t="shared" ca="1" si="54"/>
        <v>-3150681.9227935756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-3150681.9227935756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-13162.823135514149</v>
      </c>
      <c r="L646" s="444">
        <f t="shared" ca="1" si="54"/>
        <v>-3172240.3756589103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-3172240.3756589103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-13252.650022453045</v>
      </c>
      <c r="L647" s="444">
        <f t="shared" ca="1" si="54"/>
        <v>-3193888.6554111838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-3193888.6554111838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-13342.851188087518</v>
      </c>
      <c r="L648" s="444">
        <f t="shared" ca="1" si="54"/>
        <v>-3215627.1363290916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-3215627.1363290916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-13433.428191912133</v>
      </c>
      <c r="L649" s="444">
        <f t="shared" ca="1" si="54"/>
        <v>-3237456.1942508244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-3237456.1942508244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-13524.382599919352</v>
      </c>
      <c r="L650" s="444">
        <f t="shared" ca="1" si="54"/>
        <v>-3259376.2065805644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-3259376.2065805644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-13615.715984626606</v>
      </c>
      <c r="L651" s="444">
        <f t="shared" ca="1" si="54"/>
        <v>-3281387.5522950115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-3281387.5522950115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-13707.429925103466</v>
      </c>
      <c r="L652" s="444">
        <f t="shared" ca="1" si="54"/>
        <v>-3303490.6119499356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-3303490.6119499356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-13799.526006998984</v>
      </c>
      <c r="L653" s="444">
        <f t="shared" ca="1" si="54"/>
        <v>-3325685.7676867549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-3325685.7676867549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-13892.005822569065</v>
      </c>
      <c r="L654" s="444">
        <f t="shared" ca="1" si="54"/>
        <v>-3347973.4032391445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-3347973.4032391445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-13984.870970704018</v>
      </c>
      <c r="L655" s="444">
        <f t="shared" ca="1" si="54"/>
        <v>-3370353.903939669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-3370353.903939669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-14078.123056956209</v>
      </c>
      <c r="L656" s="444">
        <f t="shared" ca="1" si="54"/>
        <v>-3392827.6567264455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-3392827.6567264455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-14171.763693567775</v>
      </c>
      <c r="L657" s="444">
        <f t="shared" ca="1" si="54"/>
        <v>-3415395.0501498338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-3415395.0501498338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-14265.794499498559</v>
      </c>
      <c r="L658" s="444">
        <f t="shared" ca="1" si="54"/>
        <v>-3438056.474379153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-3438056.474379153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-14360.217100454054</v>
      </c>
      <c r="L659" s="444">
        <f t="shared" ca="1" si="54"/>
        <v>-3460812.3212094274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-3460812.3212094274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-14455.033128913532</v>
      </c>
      <c r="L660" s="444">
        <f t="shared" ca="1" si="54"/>
        <v>-3483662.9840681613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-3483662.9840681613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-14550.244224158258</v>
      </c>
      <c r="L661" s="444">
        <f t="shared" ca="1" si="54"/>
        <v>-3506608.8580221399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-3506608.8580221399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-14645.852032299834</v>
      </c>
      <c r="L662" s="444">
        <f t="shared" ca="1" si="54"/>
        <v>-3529650.3397842599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-3529650.3397842599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-14741.858206308665</v>
      </c>
      <c r="L663" s="444">
        <f t="shared" ca="1" si="54"/>
        <v>-3552787.8277203888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-3552787.8277203888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-14838.264406042537</v>
      </c>
      <c r="L664" s="444">
        <f t="shared" ca="1" si="54"/>
        <v>-3576021.7218562518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-3576021.7218562518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-14935.072298275303</v>
      </c>
      <c r="L665" s="444">
        <f t="shared" ca="1" si="54"/>
        <v>-3599352.4238843475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-3599352.4238843475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-15032.283556725701</v>
      </c>
      <c r="L666" s="444">
        <f t="shared" ca="1" si="54"/>
        <v>-3622780.3371708938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-3622780.3371708938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-15129.899862086309</v>
      </c>
      <c r="L667" s="444">
        <f t="shared" ca="1" si="54"/>
        <v>-3646305.8667628006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-3646305.8667628006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-15227.922902052587</v>
      </c>
      <c r="L668" s="444">
        <f t="shared" ca="1" si="54"/>
        <v>-3669929.4193946738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-3669929.4193946738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-15326.354371352058</v>
      </c>
      <c r="L669" s="444">
        <f t="shared" ca="1" si="54"/>
        <v>-3693651.4034958463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-3693651.4034958463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-15425.195971773612</v>
      </c>
      <c r="L670" s="444">
        <f t="shared" ca="1" si="54"/>
        <v>-3717472.2291974402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-3717472.2291974402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-15524.449412196918</v>
      </c>
      <c r="L671" s="444">
        <f t="shared" ca="1" si="54"/>
        <v>-3741392.3083394575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-3741392.3083394575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-15624.116408621989</v>
      </c>
      <c r="L672" s="444">
        <f t="shared" ca="1" si="54"/>
        <v>-3765412.0544778998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-3765412.0544778998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-15724.198684198836</v>
      </c>
      <c r="L673" s="444">
        <f t="shared" ca="1" si="54"/>
        <v>-3789531.882891919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-3789531.882891919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-15824.697969257246</v>
      </c>
      <c r="L674" s="444">
        <f t="shared" ca="1" si="54"/>
        <v>-3813752.2105909968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-3813752.2105909968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-15925.616001336739</v>
      </c>
      <c r="L675" s="444">
        <f t="shared" ca="1" si="54"/>
        <v>-3838073.456322154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-3838073.456322154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-16026.954525216561</v>
      </c>
      <c r="L676" s="444">
        <f t="shared" ca="1" si="54"/>
        <v>-3862496.0405771909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-3862496.0405771909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-16128.715292945881</v>
      </c>
      <c r="L677" s="444">
        <f t="shared" ca="1" si="54"/>
        <v>-3887020.3855999573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-3887020.3855999573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-16230.900063874074</v>
      </c>
      <c r="L678" s="444">
        <f t="shared" ca="1" si="54"/>
        <v>-3911646.9153936519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-3911646.9153936519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-16333.510604681132</v>
      </c>
      <c r="L679" s="444">
        <f t="shared" ca="1" si="54"/>
        <v>-3936376.0557281533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-3936376.0557281533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-16436.548689408224</v>
      </c>
      <c r="L680" s="444">
        <f t="shared" ca="1" si="54"/>
        <v>-3961208.234147382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-3961208.234147382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-16540.016099488344</v>
      </c>
      <c r="L681" s="444">
        <f t="shared" ca="1" si="54"/>
        <v>-3986143.8799766907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-3986143.8799766907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-16643.914623777131</v>
      </c>
      <c r="L682" s="444">
        <f t="shared" ca="1" si="54"/>
        <v>-4011183.4243302881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-4011183.4243302881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-16748.246058583783</v>
      </c>
      <c r="L683" s="444">
        <f t="shared" ca="1" si="54"/>
        <v>-4036327.3001186922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-4036327.3001186922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-16853.012207702137</v>
      </c>
      <c r="L684" s="444">
        <f t="shared" ca="1" si="54"/>
        <v>-4061575.9420562149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-4061575.9420562149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-16958.214882441815</v>
      </c>
      <c r="L685" s="444">
        <f t="shared" ca="1" si="54"/>
        <v>-4086929.7866684771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-4086929.7866684771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-17063.855901659572</v>
      </c>
      <c r="L686" s="444">
        <f t="shared" ca="1" si="54"/>
        <v>-4112389.272299957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-4112389.272299957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-17169.93709179074</v>
      </c>
      <c r="L687" s="444">
        <f t="shared" ca="1" si="54"/>
        <v>-4137954.839121568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-4137954.839121568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-17276.460286880781</v>
      </c>
      <c r="L688" s="444">
        <f t="shared" ca="1" si="54"/>
        <v>-4163626.9291382693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-4163626.9291382693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-17383.427328617039</v>
      </c>
      <c r="L689" s="444">
        <f t="shared" ca="1" si="54"/>
        <v>-4189405.9861967065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-4189405.9861967065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-17490.840066360528</v>
      </c>
      <c r="L690" s="444">
        <f t="shared" ca="1" si="54"/>
        <v>-4215292.4559928868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-4215292.4559928868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-17598.700357177946</v>
      </c>
      <c r="L691" s="444">
        <f t="shared" ca="1" si="54"/>
        <v>-4241286.7860798854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-4241286.7860798854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-17707.010065873776</v>
      </c>
      <c r="L692" s="444">
        <f t="shared" ca="1" si="54"/>
        <v>-4267389.4258755799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-4267389.4258755799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-17815.771065022502</v>
      </c>
      <c r="L693" s="444">
        <f t="shared" ca="1" si="54"/>
        <v>-4293600.8266704232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-4293600.8266704232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-17924.985235001015</v>
      </c>
      <c r="L694" s="444">
        <f t="shared" ca="1" si="54"/>
        <v>-4319921.4416352445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-4319921.4416352445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-18034.654464021103</v>
      </c>
      <c r="L695" s="444">
        <f t="shared" ca="1" si="54"/>
        <v>-4346351.7258290863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-4346351.7258290863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-18144.780648162112</v>
      </c>
      <c r="L696" s="444">
        <f t="shared" ca="1" si="54"/>
        <v>-4372892.1362070683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-4372892.1362070683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-18255.365691403702</v>
      </c>
      <c r="L697" s="444">
        <f t="shared" ca="1" si="54"/>
        <v>-4399543.1316282926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-4399543.1316282926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-18366.411505658805</v>
      </c>
      <c r="L698" s="444">
        <f t="shared" ca="1" si="54"/>
        <v>-4426305.1728637721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-4426305.1728637721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-18477.920010806636</v>
      </c>
      <c r="L699" s="444">
        <f t="shared" ca="1" si="54"/>
        <v>-4453178.7226043995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-4453178.7226043995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-18589.893134725917</v>
      </c>
      <c r="L700" s="444">
        <f t="shared" ca="1" si="54"/>
        <v>-4480164.2454689462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-4480164.2454689462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-18702.332813328194</v>
      </c>
      <c r="L701" s="444">
        <f t="shared" ca="1" si="54"/>
        <v>-4507262.2080120947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-4507262.2080120947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-18815.240990591312</v>
      </c>
      <c r="L702" s="444">
        <f t="shared" ca="1" si="54"/>
        <v>-4534473.0787325064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-4534473.0787325064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-18928.619618593028</v>
      </c>
      <c r="L703" s="444">
        <f t="shared" ca="1" si="54"/>
        <v>-4561797.3280809196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-4561797.3280809196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-19042.470657544749</v>
      </c>
      <c r="L704" s="444">
        <f t="shared" ca="1" si="54"/>
        <v>-4589235.4284682851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-4589235.4284682851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-19156.796075825441</v>
      </c>
      <c r="L705" s="444">
        <f t="shared" ca="1" si="54"/>
        <v>-4616787.8542739311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-4616787.8542739311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-19271.597850015631</v>
      </c>
      <c r="L706" s="444">
        <f t="shared" ca="1" si="54"/>
        <v>-4644455.0818537669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-4644455.0818537669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-19386.877964931613</v>
      </c>
      <c r="L707" s="444">
        <f t="shared" ca="1" si="54"/>
        <v>-4672237.5895485189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-4672237.5895485189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-19502.638413659748</v>
      </c>
      <c r="L708" s="444">
        <f t="shared" ca="1" si="54"/>
        <v>-4700135.8576919986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-4700135.8576919986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-19618.881197590912</v>
      </c>
      <c r="L709" s="444">
        <f t="shared" ca="1" si="54"/>
        <v>-4728150.3686194103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-4728150.3686194103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-19735.608326455127</v>
      </c>
      <c r="L710" s="444">
        <f t="shared" ca="1" si="54"/>
        <v>-4756281.6066756863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-4756281.6066756863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-19852.821818356279</v>
      </c>
      <c r="L711" s="444">
        <f t="shared" ca="1" si="54"/>
        <v>-4784530.0582238631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-4784530.0582238631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-19970.523699807014</v>
      </c>
      <c r="L712" s="444">
        <f t="shared" ca="1" si="54"/>
        <v>-4812896.2116534906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-4812896.2116534906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-20088.716005763796</v>
      </c>
      <c r="L713" s="444">
        <f t="shared" ca="1" si="54"/>
        <v>-4841380.5573890749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-4841380.5573890749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-20207.400779662064</v>
      </c>
      <c r="L714" s="444">
        <f t="shared" ca="1" si="54"/>
        <v>-4869983.5878985571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-4869983.5878985571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-20326.580073451572</v>
      </c>
      <c r="L715" s="444">
        <f t="shared" ca="1" si="54"/>
        <v>-4898705.7977018291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-4898705.7977018291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-20446.255947631871</v>
      </c>
      <c r="L716" s="444">
        <f t="shared" ca="1" si="54"/>
        <v>-4927547.6833792813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-4927547.6833792813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-20566.430471287924</v>
      </c>
      <c r="L717" s="444">
        <f t="shared" ca="1" si="54"/>
        <v>-4956509.7435803898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-4956509.7435803898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-20687.105722125874</v>
      </c>
      <c r="L718" s="444">
        <f t="shared" ca="1" si="54"/>
        <v>-4985592.4790323358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-4985592.4790323358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-20808.283786508982</v>
      </c>
      <c r="L719" s="444">
        <f t="shared" ca="1" si="54"/>
        <v>-5014796.3925486654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-5014796.3925486654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-20929.966759493691</v>
      </c>
      <c r="L720" s="444">
        <f t="shared" ca="1" si="54"/>
        <v>-5044121.9890379794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-5044121.9890379794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-21052.156744865832</v>
      </c>
      <c r="L721" s="444">
        <f t="shared" ca="1" si="54"/>
        <v>-5073569.7755126655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-5073569.7755126655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-21174.855855177026</v>
      </c>
      <c r="L722" s="444">
        <f t="shared" ca="1" si="54"/>
        <v>-5103140.2610976631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-5103140.2610976631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-21298.066211781181</v>
      </c>
      <c r="L723" s="444">
        <f t="shared" ca="1" si="54"/>
        <v>-5132833.957039265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-5132833.957039265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-21421.789944871191</v>
      </c>
      <c r="L724" s="444">
        <f t="shared" ca="1" si="54"/>
        <v>-5162651.3767139567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-5162651.3767139567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-21546.029193515737</v>
      </c>
      <c r="L725" s="444">
        <f t="shared" ca="1" si="54"/>
        <v>-5192593.035637293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-5192593.035637293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-21670.786105696305</v>
      </c>
      <c r="L726" s="444">
        <f t="shared" ca="1" si="54"/>
        <v>-5222659.4514728095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-5222659.4514728095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-21796.062838344293</v>
      </c>
      <c r="L727" s="444">
        <f t="shared" ca="1" si="54"/>
        <v>-5252851.1440409739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-5252851.1440409739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-21921.86155737831</v>
      </c>
      <c r="L728" s="444">
        <f t="shared" ca="1" si="54"/>
        <v>-5283168.6353281727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-5283168.6353281727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-22048.184437741638</v>
      </c>
      <c r="L729" s="444">
        <f t="shared" ca="1" si="54"/>
        <v>-5313612.4494957346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-5313612.4494957346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-22175.033663439812</v>
      </c>
      <c r="L730" s="444">
        <f t="shared" ca="1" si="54"/>
        <v>-5344183.1128889946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-5344183.1128889946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-22302.411427578394</v>
      </c>
      <c r="L731" s="444">
        <f t="shared" ca="1" si="54"/>
        <v>-5374881.154046393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-5374881.154046393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-22430.319932400889</v>
      </c>
      <c r="L732" s="444">
        <f t="shared" ca="1" si="54"/>
        <v>-5405707.1037086146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-5405707.1037086146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-22558.761389326814</v>
      </c>
      <c r="L733" s="444">
        <f t="shared" ca="1" si="54"/>
        <v>-5436661.4948277622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-5436661.4948277622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-22687.738018989927</v>
      </c>
      <c r="L734" s="444">
        <f t="shared" ca="1" si="54"/>
        <v>-5467744.8625765722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-5467744.8625765722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-22817.252051276635</v>
      </c>
      <c r="L735" s="444">
        <f t="shared" ca="1" si="54"/>
        <v>-5498957.7443576697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-5498957.7443576697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-22947.305725364542</v>
      </c>
      <c r="L736" s="444">
        <f t="shared" ca="1" si="54"/>
        <v>-5530300.6798128551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-5530300.6798128551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-23077.901289761146</v>
      </c>
      <c r="L737" s="444">
        <f t="shared" ca="1" si="54"/>
        <v>-5561774.2108324366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-5561774.2108324366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-23209.041002342736</v>
      </c>
      <c r="L738" s="444">
        <f t="shared" ca="1" si="54"/>
        <v>-5593378.8815645995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-5593378.8815645995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-23340.727130393418</v>
      </c>
      <c r="L739" s="444">
        <f t="shared" ca="1" si="54"/>
        <v>-5625115.2384248134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-5625115.2384248134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-23472.961950644309</v>
      </c>
      <c r="L740" s="444">
        <f t="shared" ca="1" si="54"/>
        <v>-5656983.8301052777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-5656983.8301052777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-23605.747749312908</v>
      </c>
      <c r="L741" s="444">
        <f t="shared" ca="1" si="54"/>
        <v>-5688985.2075844109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-5688985.2075844109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-23739.086822142632</v>
      </c>
      <c r="L742" s="444">
        <f t="shared" ca="1" si="54"/>
        <v>-5721119.9241363741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-5721119.9241363741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-23872.981474442477</v>
      </c>
      <c r="L743" s="444">
        <f t="shared" ca="1" si="54"/>
        <v>-5753388.535340637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-5753388.535340637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-24007.434021126905</v>
      </c>
      <c r="L744" s="444">
        <f t="shared" ca="1" si="54"/>
        <v>-5785791.5990915839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-5785791.5990915839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-24142.446786755852</v>
      </c>
      <c r="L745" s="444">
        <f t="shared" ca="1" si="54"/>
        <v>-5818329.67560816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-5818329.67560816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-24278.022105574917</v>
      </c>
      <c r="L746" s="444">
        <f t="shared" ca="1" si="54"/>
        <v>-5851003.327443555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-5851003.327443555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-24414.16232155573</v>
      </c>
      <c r="L747" s="444">
        <f t="shared" ca="1" si="54"/>
        <v>-5883813.1194949308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-5883813.1194949308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-24550.869788436463</v>
      </c>
      <c r="L748" s="444">
        <f t="shared" ca="1" si="54"/>
        <v>-5916759.6190131875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-5916759.6190131875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-24688.146869762531</v>
      </c>
      <c r="L749" s="444">
        <f t="shared" ca="1" si="54"/>
        <v>-5949843.3956127707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-5949843.3956127707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-24825.995938927463</v>
      </c>
      <c r="L750" s="444">
        <f t="shared" ca="1" si="54"/>
        <v>-5983065.021281519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-5983065.021281519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-24964.419379213912</v>
      </c>
      <c r="L751" s="444">
        <f t="shared" ca="1" si="54"/>
        <v>-6016425.0703905532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-6016425.0703905532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-25103.41958383489</v>
      </c>
      <c r="L752" s="444">
        <f t="shared" ca="1" si="54"/>
        <v>-6049924.1197042083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-6049924.1197042083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-25242.998955975119</v>
      </c>
      <c r="L753" s="444">
        <f t="shared" ca="1" si="54"/>
        <v>-6083562.748390004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-6083562.748390004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-25383.1599088326</v>
      </c>
      <c r="L754" s="444">
        <f t="shared" ca="1" si="54"/>
        <v>-6117341.5380286574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-6117341.5380286574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-25523.904865660323</v>
      </c>
      <c r="L755" s="444">
        <f t="shared" ca="1" si="54"/>
        <v>-6151261.0726241386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-6151261.0726241386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-25665.236259808164</v>
      </c>
      <c r="L756" s="444">
        <f t="shared" ca="1" si="54"/>
        <v>-6185321.9386137668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-6185321.9386137668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-25807.156534764945</v>
      </c>
      <c r="L757" s="444">
        <f t="shared" ca="1" si="54"/>
        <v>-6219524.7248783521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-6219524.7248783521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-25949.668144200718</v>
      </c>
      <c r="L758" s="444">
        <f t="shared" ca="1" si="54"/>
        <v>-6253870.0227523735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-6253870.0227523735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-26092.773552009141</v>
      </c>
      <c r="L759" s="444">
        <f t="shared" ca="1" si="54"/>
        <v>-6288358.4260342028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-6288358.4260342028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-26236.475232350098</v>
      </c>
      <c r="L760" s="444">
        <f t="shared" ca="1" si="54"/>
        <v>-6322990.5309963729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-6322990.5309963729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-26380.775669692473</v>
      </c>
      <c r="L761" s="444">
        <f t="shared" ca="1" si="54"/>
        <v>-6357766.9363958854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-6357766.9363958854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-26525.677358857109</v>
      </c>
      <c r="L762" s="444">
        <f t="shared" ca="1" si="54"/>
        <v>-6392688.2434845632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-6392688.2434845632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-26671.182805059932</v>
      </c>
      <c r="L763" s="444">
        <f t="shared" ca="1" si="54"/>
        <v>-6427755.0560194431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-6427755.0560194431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-26817.294523955265</v>
      </c>
      <c r="L764" s="444">
        <f t="shared" ca="1" si="54"/>
        <v>-6462967.9802732188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-6462967.9802732188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-26964.015041679329</v>
      </c>
      <c r="L765" s="444">
        <f t="shared" ca="1" si="54"/>
        <v>-6498327.6250447184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-6498327.6250447184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-27111.346894893912</v>
      </c>
      <c r="L766" s="444">
        <f t="shared" ca="1" si="54"/>
        <v>-6533834.6016694326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-6533834.6016694326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-27259.292630830216</v>
      </c>
      <c r="L767" s="444">
        <f t="shared" ca="1" si="54"/>
        <v>-6569489.5240300829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-6569489.5240300829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-27407.854807332926</v>
      </c>
      <c r="L768" s="444">
        <f t="shared" ca="1" si="54"/>
        <v>-6605293.0085672364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-6605293.0085672364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-27557.035992904403</v>
      </c>
      <c r="L769" s="444">
        <f t="shared" ca="1" si="54"/>
        <v>-6641245.6742899613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-6641245.6742899613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-27706.838766749086</v>
      </c>
      <c r="L770" s="444">
        <f t="shared" ca="1" si="54"/>
        <v>-6677348.1427865308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-6677348.1427865308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-27857.265718818129</v>
      </c>
      <c r="L771" s="444">
        <f t="shared" ca="1" si="54"/>
        <v>-6713601.0382351689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-6713601.0382351689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-28008.319449854123</v>
      </c>
      <c r="L772" s="444">
        <f t="shared" ca="1" si="54"/>
        <v>-6750004.9874148434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-6750004.9874148434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-28160.0025714361</v>
      </c>
      <c r="L773" s="444">
        <f t="shared" ref="L773:L1027" ca="1" si="80">I773-J773+K773</f>
        <v>-6786560.6197160995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-6786560.6197160995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-28312.317706024671</v>
      </c>
      <c r="L774" s="444">
        <f t="shared" ca="1" si="80"/>
        <v>-6823268.5671519442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-6823268.5671519442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-28465.267487007357</v>
      </c>
      <c r="L775" s="444">
        <f t="shared" ca="1" si="80"/>
        <v>-6860129.4643687718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-6860129.4643687718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-28618.854558744137</v>
      </c>
      <c r="L776" s="444">
        <f t="shared" ca="1" si="80"/>
        <v>-6897143.9486573366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-6897143.9486573366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-28773.081576613149</v>
      </c>
      <c r="L777" s="444">
        <f t="shared" ca="1" si="80"/>
        <v>-6934312.6599637698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-6934312.6599637698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-28927.951207056627</v>
      </c>
      <c r="L778" s="444">
        <f t="shared" ca="1" si="80"/>
        <v>-6971636.2409006469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-6971636.2409006469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-29083.466127626947</v>
      </c>
      <c r="L779" s="444">
        <f t="shared" ca="1" si="80"/>
        <v>-7009115.3367580939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-7009115.3367580939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-29239.629027032974</v>
      </c>
      <c r="L780" s="444">
        <f t="shared" ca="1" si="80"/>
        <v>-7046750.5955149475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-7046750.5955149475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-29396.442605186534</v>
      </c>
      <c r="L781" s="444">
        <f t="shared" ca="1" si="80"/>
        <v>-7084542.6678499542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-7084542.6678499542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-29553.909573249057</v>
      </c>
      <c r="L782" s="444">
        <f t="shared" ca="1" si="80"/>
        <v>-7122492.2071530242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-7122492.2071530242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-29712.032653678514</v>
      </c>
      <c r="L783" s="444">
        <f t="shared" ca="1" si="80"/>
        <v>-7160599.8695365228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-7160599.8695365228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-29870.814580276434</v>
      </c>
      <c r="L784" s="444">
        <f t="shared" ca="1" si="80"/>
        <v>-7198866.3138466198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-7198866.3138466198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-30030.258098235168</v>
      </c>
      <c r="L785" s="444">
        <f t="shared" ca="1" si="80"/>
        <v>-7237292.2016746756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-7237292.2016746756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-30190.365964185399</v>
      </c>
      <c r="L786" s="444">
        <f t="shared" ca="1" si="80"/>
        <v>-7275878.1973686814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-7275878.1973686814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-30351.140946243759</v>
      </c>
      <c r="L787" s="444">
        <f t="shared" ca="1" si="80"/>
        <v>-7314624.9680447457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-7314624.9680447457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-30512.58582406069</v>
      </c>
      <c r="L788" s="444">
        <f t="shared" ca="1" si="80"/>
        <v>-7353533.1835986264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-7353533.1835986264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-30674.703388868529</v>
      </c>
      <c r="L789" s="444">
        <f t="shared" ca="1" si="80"/>
        <v>-7392603.5167173157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-7392603.5167173157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-30837.496443529733</v>
      </c>
      <c r="L790" s="444">
        <f t="shared" ca="1" si="80"/>
        <v>-7431836.6428906657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-7431836.6428906657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-31000.967802585357</v>
      </c>
      <c r="L791" s="444">
        <f t="shared" ca="1" si="80"/>
        <v>-7471233.2404230712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-7471233.2404230712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-31165.12029230372</v>
      </c>
      <c r="L792" s="444">
        <f t="shared" ca="1" si="80"/>
        <v>-7510793.9904451957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-7510793.9904451957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-31329.956750729234</v>
      </c>
      <c r="L793" s="444">
        <f t="shared" ca="1" si="80"/>
        <v>-7550519.5769257452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-7550519.5769257452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-31495.480027731523</v>
      </c>
      <c r="L794" s="444">
        <f t="shared" ca="1" si="80"/>
        <v>-7590410.6866832972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-7590410.6866832972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-31661.692985054655</v>
      </c>
      <c r="L795" s="444">
        <f t="shared" ca="1" si="80"/>
        <v>-7630468.0093981726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-7630468.0093981726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-31828.598496366638</v>
      </c>
      <c r="L796" s="444">
        <f t="shared" ca="1" si="80"/>
        <v>-7670692.2376243593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-7670692.2376243593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-31996.199447309082</v>
      </c>
      <c r="L797" s="444">
        <f t="shared" ca="1" si="80"/>
        <v>-7711084.0668014884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-7711084.0668014884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-32164.49873554712</v>
      </c>
      <c r="L798" s="444">
        <f t="shared" ca="1" si="80"/>
        <v>-7751644.1952668559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-7751644.1952668559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-32333.499270819488</v>
      </c>
      <c r="L799" s="444">
        <f t="shared" ca="1" si="80"/>
        <v>-7792373.3242674954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-7792373.3242674954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-32503.203974988817</v>
      </c>
      <c r="L800" s="444">
        <f t="shared" ca="1" si="80"/>
        <v>-7833272.1579723051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-7833272.1579723051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-32673.615782092194</v>
      </c>
      <c r="L801" s="444">
        <f t="shared" ca="1" si="80"/>
        <v>-7874341.4034842178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-7874341.4034842178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-32844.737638391824</v>
      </c>
      <c r="L802" s="444">
        <f t="shared" ca="1" si="80"/>
        <v>-7915581.7708524298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-7915581.7708524298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-33016.572502426039</v>
      </c>
      <c r="L803" s="444">
        <f t="shared" ca="1" si="80"/>
        <v>-7956993.9730846761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-7956993.9730846761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-33189.123345060398</v>
      </c>
      <c r="L804" s="444">
        <f t="shared" ca="1" si="80"/>
        <v>-7998578.7261595568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-7998578.7261595568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-33362.393149539072</v>
      </c>
      <c r="L805" s="444">
        <f t="shared" ca="1" si="80"/>
        <v>-8040336.7490389161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-8040336.7490389161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-33536.384911536399</v>
      </c>
      <c r="L806" s="444">
        <f t="shared" ca="1" si="80"/>
        <v>-8082268.7636802727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-8082268.7636802727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-33711.101639208719</v>
      </c>
      <c r="L807" s="444">
        <f t="shared" ca="1" si="80"/>
        <v>-8124375.4950493015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-8124375.4950493015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-33886.54635324634</v>
      </c>
      <c r="L808" s="444">
        <f t="shared" ca="1" si="80"/>
        <v>-8166657.671132368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-8166657.671132368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-34062.722086925787</v>
      </c>
      <c r="L809" s="444">
        <f t="shared" ca="1" si="80"/>
        <v>-8209116.0229491144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-8209116.0229491144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-34239.631886162228</v>
      </c>
      <c r="L810" s="444">
        <f t="shared" ca="1" si="80"/>
        <v>-8251751.2845650967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-8251751.2845650967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-34417.278809562151</v>
      </c>
      <c r="L811" s="444">
        <f t="shared" ca="1" si="80"/>
        <v>-8294564.1931044795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-8294564.1931044795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-34595.66592847625</v>
      </c>
      <c r="L812" s="444">
        <f t="shared" ca="1" si="80"/>
        <v>-8337555.4887627764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-8337555.4887627764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-34774.796327052492</v>
      </c>
      <c r="L813" s="444">
        <f t="shared" ca="1" si="80"/>
        <v>-8380725.9148196494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-8380725.9148196494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-34954.673102289453</v>
      </c>
      <c r="L814" s="444">
        <f t="shared" ca="1" si="80"/>
        <v>-8424076.2176517583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-8424076.2176517583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-35135.299364089908</v>
      </c>
      <c r="L815" s="444">
        <f t="shared" ca="1" si="80"/>
        <v>-8467607.1467456687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-8467607.1467456687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-35316.678235314539</v>
      </c>
      <c r="L816" s="444">
        <f t="shared" ca="1" si="80"/>
        <v>-8511319.4547108039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-8511319.4547108039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-35498.812851835937</v>
      </c>
      <c r="L817" s="444">
        <f t="shared" ca="1" si="80"/>
        <v>-8555213.8972924594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-8555213.8972924594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-35681.706362592835</v>
      </c>
      <c r="L818" s="444">
        <f t="shared" ca="1" si="80"/>
        <v>-8599291.2333848719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-8599291.2333848719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-35865.361929644554</v>
      </c>
      <c r="L819" s="444">
        <f t="shared" ca="1" si="80"/>
        <v>-8643552.2250443362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-8643552.2250443362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-36049.782728225655</v>
      </c>
      <c r="L820" s="444">
        <f t="shared" ca="1" si="80"/>
        <v>-8687997.6375023816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-8687997.6375023816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-36234.971946800841</v>
      </c>
      <c r="L821" s="444">
        <f t="shared" ca="1" si="80"/>
        <v>-8732628.2391790021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-8732628.2391790021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-36420.932787120095</v>
      </c>
      <c r="L822" s="444">
        <f t="shared" ca="1" si="80"/>
        <v>-8777444.8016959429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-8777444.8016959429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-36607.668464274015</v>
      </c>
      <c r="L823" s="444">
        <f t="shared" ca="1" si="80"/>
        <v>-8822448.0998900365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-8822448.0998900365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-36795.182206749407</v>
      </c>
      <c r="L824" s="444">
        <f t="shared" ca="1" si="80"/>
        <v>-8867638.9118266068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-8867638.9118266068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-36983.477256485116</v>
      </c>
      <c r="L825" s="444">
        <f t="shared" ca="1" si="80"/>
        <v>-8913018.0188129116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-8913018.0188129116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-37172.556868928048</v>
      </c>
      <c r="L826" s="444">
        <f t="shared" ca="1" si="80"/>
        <v>-8958586.2054116596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-8958586.2054116596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-37362.424313089497</v>
      </c>
      <c r="L827" s="444">
        <f t="shared" ca="1" si="80"/>
        <v>-9004344.2594545688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-9004344.2594545688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-37553.082871601619</v>
      </c>
      <c r="L828" s="444">
        <f t="shared" ca="1" si="80"/>
        <v>-9050292.9720559902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-9050292.9720559902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-37744.53584077421</v>
      </c>
      <c r="L829" s="444">
        <f t="shared" ca="1" si="80"/>
        <v>-9096433.1376265846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-9096433.1376265846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-37936.786530651691</v>
      </c>
      <c r="L830" s="444">
        <f t="shared" ca="1" si="80"/>
        <v>-9142765.5538870562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-9142765.5538870562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-38129.838265070321</v>
      </c>
      <c r="L831" s="444">
        <f t="shared" ca="1" si="80"/>
        <v>-9189291.0218819473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-9189291.0218819473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-38323.694381715701</v>
      </c>
      <c r="L832" s="444">
        <f t="shared" ca="1" si="80"/>
        <v>-9236010.3459934834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-9236010.3459934834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-38518.358232180435</v>
      </c>
      <c r="L833" s="444">
        <f t="shared" ca="1" si="80"/>
        <v>-9282924.3339554835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-9282924.3339554835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-38713.833182022099</v>
      </c>
      <c r="L834" s="444">
        <f t="shared" ca="1" si="80"/>
        <v>-9330033.7968673259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-9330033.7968673259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-38910.12261082144</v>
      </c>
      <c r="L835" s="444">
        <f t="shared" ca="1" si="80"/>
        <v>-9377339.5492079686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-9377339.5492079686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-39107.229912240786</v>
      </c>
      <c r="L836" s="444">
        <f t="shared" ca="1" si="80"/>
        <v>-9424842.4088500291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-9424842.4088500291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-39305.158494082709</v>
      </c>
      <c r="L837" s="444">
        <f t="shared" ca="1" si="80"/>
        <v>-9472543.1970739327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-9472543.1970739327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-39503.911778348971</v>
      </c>
      <c r="L838" s="444">
        <f t="shared" ca="1" si="80"/>
        <v>-9520442.7385821026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-9520442.7385821026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-39703.49320129968</v>
      </c>
      <c r="L839" s="444">
        <f t="shared" ca="1" si="80"/>
        <v>-9568541.8615132235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-9568541.8615132235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-39903.906213512681</v>
      </c>
      <c r="L840" s="444">
        <f t="shared" ca="1" si="80"/>
        <v>-9616841.3974565566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-9616841.3974565566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-40105.154279943235</v>
      </c>
      <c r="L841" s="444">
        <f t="shared" ca="1" si="80"/>
        <v>-9665342.1814663205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-9665342.1814663205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-40307.240879983918</v>
      </c>
      <c r="L842" s="444">
        <f t="shared" ca="1" si="80"/>
        <v>-9714045.0520761255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-9714045.0520761255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-40510.169507524777</v>
      </c>
      <c r="L843" s="444">
        <f t="shared" ca="1" si="80"/>
        <v>-9762950.8513134699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-9762950.8513134699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-40713.943671013709</v>
      </c>
      <c r="L844" s="444">
        <f t="shared" ca="1" si="80"/>
        <v>-9812060.4247143045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-9812060.4247143045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-40918.566893517185</v>
      </c>
      <c r="L845" s="444">
        <f t="shared" ca="1" si="80"/>
        <v>-9861374.6213376429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-9861374.6213376429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-41124.042712781098</v>
      </c>
      <c r="L846" s="444">
        <f t="shared" ca="1" si="80"/>
        <v>-9910894.2937802449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-9910894.2937802449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-41330.374681291942</v>
      </c>
      <c r="L847" s="444">
        <f t="shared" ca="1" si="80"/>
        <v>-9960620.2981913574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-9960620.2981913574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-41537.566366338244</v>
      </c>
      <c r="L848" s="444">
        <f t="shared" ca="1" si="80"/>
        <v>-10010553.494287517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-10010553.494287517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-41745.621350072237</v>
      </c>
      <c r="L849" s="444">
        <f t="shared" ca="1" si="80"/>
        <v>-10060694.74536741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-10060694.74536741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-41954.543229571791</v>
      </c>
      <c r="L850" s="444">
        <f t="shared" ca="1" si="80"/>
        <v>-10111044.918326803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-10111044.918326803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-42164.335616902594</v>
      </c>
      <c r="L851" s="444">
        <f t="shared" ca="1" si="80"/>
        <v>-10161604.883673526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-10161604.883673526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-42375.002139180608</v>
      </c>
      <c r="L852" s="444">
        <f t="shared" ca="1" si="80"/>
        <v>-10212375.515542528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-10212375.515542528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-42586.546438634781</v>
      </c>
      <c r="L853" s="444">
        <f t="shared" ca="1" si="80"/>
        <v>-10263357.691710982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-10263357.691710982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-42798.972172670008</v>
      </c>
      <c r="L854" s="444">
        <f t="shared" ca="1" si="80"/>
        <v>-10314552.293613473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-10314552.293613473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-43012.283013930391</v>
      </c>
      <c r="L855" s="444">
        <f t="shared" ca="1" si="80"/>
        <v>-10365960.206357224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-10365960.206357224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-43226.482650362683</v>
      </c>
      <c r="L856" s="444">
        <f t="shared" ca="1" si="80"/>
        <v>-10417582.318737406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-10417582.318737406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-43441.574785280114</v>
      </c>
      <c r="L857" s="444">
        <f t="shared" ca="1" si="80"/>
        <v>-10469419.523252508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-10469419.523252508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-43657.563137426368</v>
      </c>
      <c r="L858" s="444">
        <f t="shared" ca="1" si="80"/>
        <v>-10521472.716119755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-10521472.716119755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-43874.451441039899</v>
      </c>
      <c r="L859" s="444">
        <f t="shared" ca="1" si="80"/>
        <v>-10573742.797290616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-10573742.797290616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-44092.243445918481</v>
      </c>
      <c r="L860" s="444">
        <f t="shared" ca="1" si="80"/>
        <v>-10626230.670466354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-10626230.670466354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-44310.942917484062</v>
      </c>
      <c r="L861" s="444">
        <f t="shared" ca="1" si="80"/>
        <v>-10678937.243113659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-10678937.243113659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-44530.553636847835</v>
      </c>
      <c r="L862" s="444">
        <f t="shared" ca="1" si="80"/>
        <v>-10731863.426480327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-10731863.426480327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-44751.079400875613</v>
      </c>
      <c r="L863" s="444">
        <f t="shared" ca="1" si="80"/>
        <v>-10785010.135611024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-10785010.135611024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-44972.524022253514</v>
      </c>
      <c r="L864" s="444">
        <f t="shared" ca="1" si="80"/>
        <v>-10838378.289363097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-10838378.289363097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-45194.891329553822</v>
      </c>
      <c r="L865" s="444">
        <f t="shared" ca="1" si="80"/>
        <v>-10891968.810422471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-10891968.810422471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-45418.185167301213</v>
      </c>
      <c r="L866" s="444">
        <f t="shared" ca="1" si="80"/>
        <v>-10945782.625319593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-10945782.625319593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-45642.40939603922</v>
      </c>
      <c r="L867" s="444">
        <f t="shared" ca="1" si="80"/>
        <v>-10999820.664445452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-10999820.664445452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-45867.567892396968</v>
      </c>
      <c r="L868" s="444">
        <f t="shared" ca="1" si="80"/>
        <v>-11054083.86206767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-11054083.86206767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-46093.664549156209</v>
      </c>
      <c r="L869" s="444">
        <f t="shared" ca="1" si="80"/>
        <v>-11108573.156346647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-11108573.156346647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-46320.703275318614</v>
      </c>
      <c r="L870" s="444">
        <f t="shared" ca="1" si="80"/>
        <v>-11163289.489351787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-11163289.489351787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-46548.687996173365</v>
      </c>
      <c r="L871" s="444">
        <f t="shared" ca="1" si="80"/>
        <v>-11218233.80707778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-11218233.80707778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-46777.622653365004</v>
      </c>
      <c r="L872" s="444">
        <f t="shared" ca="1" si="80"/>
        <v>-11273407.059460966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-11273407.059460966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-47007.511204961607</v>
      </c>
      <c r="L873" s="444">
        <f t="shared" ca="1" si="80"/>
        <v>-11328810.200395748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-11328810.200395748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-47238.357625523204</v>
      </c>
      <c r="L874" s="444">
        <f t="shared" ca="1" si="80"/>
        <v>-11384444.187751092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-11384444.187751092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-47470.16590617047</v>
      </c>
      <c r="L875" s="444">
        <f t="shared" ca="1" si="80"/>
        <v>-11440309.983387083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-11440309.983387083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-47702.940054653765</v>
      </c>
      <c r="L876" s="444">
        <f t="shared" ca="1" si="80"/>
        <v>-11496408.553171556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-11496408.553171556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-47936.684095422403</v>
      </c>
      <c r="L877" s="444">
        <f t="shared" ca="1" si="80"/>
        <v>-11552740.866996799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-11552740.866996799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-48171.402069694246</v>
      </c>
      <c r="L878" s="444">
        <f t="shared" ca="1" si="80"/>
        <v>-11609307.898796313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-11609307.898796313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-48407.098035525552</v>
      </c>
      <c r="L879" s="444">
        <f t="shared" ca="1" si="80"/>
        <v>-11666110.626561658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-11666110.626561658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-48643.776067881161</v>
      </c>
      <c r="L880" s="444">
        <f t="shared" ca="1" si="80"/>
        <v>-11723150.03235936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-11723150.03235936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-48881.440258704919</v>
      </c>
      <c r="L881" s="444">
        <f t="shared" ca="1" si="80"/>
        <v>-11780427.102347884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-11780427.102347884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-49120.094716990439</v>
      </c>
      <c r="L882" s="444">
        <f t="shared" ca="1" si="80"/>
        <v>-11837942.826794695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-11837942.826794695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-49359.743568852151</v>
      </c>
      <c r="L883" s="444">
        <f t="shared" ca="1" si="80"/>
        <v>-11895698.200093368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-11895698.200093368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-49600.390957596617</v>
      </c>
      <c r="L884" s="444">
        <f t="shared" ca="1" si="80"/>
        <v>-11953694.220780784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-11953694.220780784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-49842.041043794183</v>
      </c>
      <c r="L885" s="444">
        <f t="shared" ca="1" si="80"/>
        <v>-12011931.891554398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-12011931.891554398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-50084.698005350911</v>
      </c>
      <c r="L886" s="444">
        <f t="shared" ca="1" si="80"/>
        <v>-12070412.219289569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-12070412.219289569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-50328.366037580789</v>
      </c>
      <c r="L887" s="444">
        <f t="shared" ca="1" si="80"/>
        <v>-12129136.215056971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-12129136.215056971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-50573.049353278293</v>
      </c>
      <c r="L888" s="444">
        <f t="shared" ca="1" si="80"/>
        <v>-12188104.89414007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-12188104.89414007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-50818.752182791213</v>
      </c>
      <c r="L889" s="444">
        <f t="shared" ca="1" si="80"/>
        <v>-12247319.276052682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-12247319.276052682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-51065.478774093761</v>
      </c>
      <c r="L890" s="444">
        <f t="shared" ca="1" si="80"/>
        <v>-12306780.384556595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-12306780.384556595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-51313.233392860064</v>
      </c>
      <c r="L891" s="444">
        <f t="shared" ca="1" si="80"/>
        <v>-12366489.247679276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-12366489.247679276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-51562.020322537901</v>
      </c>
      <c r="L892" s="444">
        <f t="shared" ca="1" si="80"/>
        <v>-12426446.897731634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-12426446.897731634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-51811.843864422728</v>
      </c>
      <c r="L893" s="444">
        <f t="shared" ca="1" si="80"/>
        <v>-12486654.371325877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-12486654.371325877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-52062.708337732067</v>
      </c>
      <c r="L894" s="444">
        <f t="shared" ca="1" si="80"/>
        <v>-12547112.709393429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-12547112.709393429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-52314.618079680207</v>
      </c>
      <c r="L895" s="444">
        <f t="shared" ca="1" si="80"/>
        <v>-12607822.95720293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-12607822.95720293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-52567.577445553128</v>
      </c>
      <c r="L896" s="444">
        <f t="shared" ca="1" si="80"/>
        <v>-12668786.164378304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-12668786.164378304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-52821.590808783854</v>
      </c>
      <c r="L897" s="444">
        <f t="shared" ca="1" si="80"/>
        <v>-12730003.384916909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-12730003.384916909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-53076.662561028039</v>
      </c>
      <c r="L898" s="444">
        <f t="shared" ca="1" si="80"/>
        <v>-12791475.677207757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-12791475.677207757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-53332.797112239903</v>
      </c>
      <c r="L899" s="444">
        <f t="shared" ca="1" si="80"/>
        <v>-12853204.104049817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-12853204.104049817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-53589.998890748488</v>
      </c>
      <c r="L900" s="444">
        <f t="shared" ca="1" si="80"/>
        <v>-12915189.732670385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-12915189.732670385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-53848.272343334189</v>
      </c>
      <c r="L901" s="444">
        <f t="shared" ca="1" si="80"/>
        <v>-12977433.63474354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-12977433.63474354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-54107.621935305666</v>
      </c>
      <c r="L902" s="444">
        <f t="shared" ca="1" si="80"/>
        <v>-13039936.886408666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-13039936.886408666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-54368.052150577023</v>
      </c>
      <c r="L903" s="444">
        <f t="shared" ca="1" si="80"/>
        <v>-13102700.568289064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-13102700.568289064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-54629.567491745351</v>
      </c>
      <c r="L904" s="444">
        <f t="shared" ca="1" si="80"/>
        <v>-13165725.76551063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-13165725.76551063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-54892.172480168541</v>
      </c>
      <c r="L905" s="444">
        <f t="shared" ca="1" si="80"/>
        <v>-13229013.567720618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-13229013.567720618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-55155.871656043491</v>
      </c>
      <c r="L906" s="444">
        <f t="shared" ca="1" si="80"/>
        <v>-13292565.069106482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-13292565.069106482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-55420.669578484594</v>
      </c>
      <c r="L907" s="444">
        <f t="shared" ca="1" si="80"/>
        <v>-13356381.368414788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-13356381.368414788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-55686.570825602525</v>
      </c>
      <c r="L908" s="444">
        <f t="shared" ca="1" si="80"/>
        <v>-13420463.568970211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-13420463.568970211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-55953.579994583466</v>
      </c>
      <c r="L909" s="444">
        <f t="shared" ca="1" si="80"/>
        <v>-13484812.778694615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-13484812.778694615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-56221.70170176847</v>
      </c>
      <c r="L910" s="444">
        <f t="shared" ca="1" si="80"/>
        <v>-13549430.110126203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-13549430.110126203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-56490.940582733419</v>
      </c>
      <c r="L911" s="444">
        <f t="shared" ca="1" si="80"/>
        <v>-13614316.680438757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-13614316.680438757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-56761.301292369069</v>
      </c>
      <c r="L912" s="444">
        <f t="shared" ca="1" si="80"/>
        <v>-13679473.611460947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-13679473.611460947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-57032.788504961536</v>
      </c>
      <c r="L913" s="444">
        <f t="shared" ca="1" si="80"/>
        <v>-13744902.029695729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-13744902.029695729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-57305.406914273124</v>
      </c>
      <c r="L914" s="444">
        <f t="shared" ca="1" si="80"/>
        <v>-13810603.066339822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-13810603.066339822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-57579.161233623519</v>
      </c>
      <c r="L915" s="444">
        <f t="shared" ca="1" si="80"/>
        <v>-13876577.857303267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-13876577.857303267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-57854.056195971192</v>
      </c>
      <c r="L916" s="444">
        <f t="shared" ca="1" si="80"/>
        <v>-13942827.543229058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-13942827.543229058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-58130.096553995325</v>
      </c>
      <c r="L917" s="444">
        <f t="shared" ca="1" si="80"/>
        <v>-14009353.269512875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-14009353.269512875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-58407.287080177899</v>
      </c>
      <c r="L918" s="444">
        <f t="shared" ca="1" si="80"/>
        <v>-14076156.186322873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-14076156.186322873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-58685.632566886226</v>
      </c>
      <c r="L919" s="444">
        <f t="shared" ca="1" si="80"/>
        <v>-14143237.44861958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-14143237.44861958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-58965.137826455837</v>
      </c>
      <c r="L920" s="444">
        <f t="shared" ca="1" si="80"/>
        <v>-14210598.216175856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-14210598.216175856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-59245.807691273651</v>
      </c>
      <c r="L921" s="444">
        <f t="shared" ca="1" si="80"/>
        <v>-14278239.653596951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-14278239.653596951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-59527.647013861548</v>
      </c>
      <c r="L922" s="444">
        <f t="shared" ca="1" si="80"/>
        <v>-14346162.930340633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-14346162.930340633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-59810.660666960219</v>
      </c>
      <c r="L923" s="444">
        <f t="shared" ca="1" si="80"/>
        <v>-14414369.220737413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-14414369.220737413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-60094.853543613477</v>
      </c>
      <c r="L924" s="444">
        <f t="shared" ca="1" si="80"/>
        <v>-14482859.704010846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-14482859.704010846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-60380.230557252777</v>
      </c>
      <c r="L925" s="444">
        <f t="shared" ca="1" si="80"/>
        <v>-14551635.56429792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-14551635.56429792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-60666.796641782254</v>
      </c>
      <c r="L926" s="444">
        <f t="shared" ca="1" si="80"/>
        <v>-14620697.990669522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-14620697.990669522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-60954.556751663928</v>
      </c>
      <c r="L927" s="444">
        <f t="shared" ca="1" si="80"/>
        <v>-14690048.177151008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-14690048.177151008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-61243.515862003449</v>
      </c>
      <c r="L928" s="444">
        <f t="shared" ca="1" si="80"/>
        <v>-14759687.322742831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-14759687.322742831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-61533.678968636057</v>
      </c>
      <c r="L929" s="444">
        <f t="shared" ca="1" si="80"/>
        <v>-14829616.631441288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-14829616.631441288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-61825.051088212953</v>
      </c>
      <c r="L930" s="444">
        <f t="shared" ca="1" si="80"/>
        <v>-14899837.31225932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-14899837.31225932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-62117.637258288079</v>
      </c>
      <c r="L931" s="444">
        <f t="shared" ca="1" si="80"/>
        <v>-14970350.579247428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-14970350.579247428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-62411.442537405201</v>
      </c>
      <c r="L932" s="444">
        <f t="shared" ca="1" si="80"/>
        <v>-15041157.651514653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-15041157.651514653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-62706.472005185315</v>
      </c>
      <c r="L933" s="444">
        <f t="shared" ca="1" si="80"/>
        <v>-15112259.753249658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-15112259.753249658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-63002.730762414496</v>
      </c>
      <c r="L934" s="444">
        <f t="shared" ca="1" si="80"/>
        <v>-15183658.113741893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-15183658.113741893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-63300.223931132139</v>
      </c>
      <c r="L935" s="444">
        <f t="shared" ca="1" si="80"/>
        <v>-15255353.967402846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-15255353.967402846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-63598.956654719441</v>
      </c>
      <c r="L936" s="444">
        <f t="shared" ca="1" si="80"/>
        <v>-15327348.553787386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-15327348.553787386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-63898.934097988356</v>
      </c>
      <c r="L937" s="444">
        <f t="shared" ca="1" si="80"/>
        <v>-15399643.117615195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-15399643.117615195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-64200.161447270897</v>
      </c>
      <c r="L938" s="444">
        <f t="shared" ca="1" si="80"/>
        <v>-15472238.908792287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-15472238.908792287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-64502.64391050877</v>
      </c>
      <c r="L939" s="444">
        <f t="shared" ca="1" si="80"/>
        <v>-15545137.182432616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-15545137.182432616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-64806.386717343485</v>
      </c>
      <c r="L940" s="444">
        <f t="shared" ca="1" si="80"/>
        <v>-15618339.19887978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-15618339.19887978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-65111.395119206667</v>
      </c>
      <c r="L941" s="444">
        <f t="shared" ca="1" si="80"/>
        <v>-15691846.223728808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-15691846.223728808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-65417.674389410946</v>
      </c>
      <c r="L942" s="444">
        <f t="shared" ca="1" si="80"/>
        <v>-15765659.527848039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-15765659.527848039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-65725.229823241083</v>
      </c>
      <c r="L943" s="444">
        <f t="shared" ca="1" si="80"/>
        <v>-15839780.3874011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-15839780.3874011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-66034.066738045498</v>
      </c>
      <c r="L944" s="444">
        <f t="shared" ca="1" si="80"/>
        <v>-15914210.083868966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-15914210.083868966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-66344.190473328272</v>
      </c>
      <c r="L945" s="444">
        <f t="shared" ca="1" si="80"/>
        <v>-15988949.904072113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-15988949.904072113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-66655.606390841393</v>
      </c>
      <c r="L946" s="444">
        <f t="shared" ca="1" si="80"/>
        <v>-16064001.140192775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-16064001.140192775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-66968.319874677487</v>
      </c>
      <c r="L947" s="444">
        <f t="shared" ca="1" si="80"/>
        <v>-16139365.089797273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-16139365.089797273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-67282.33633136288</v>
      </c>
      <c r="L948" s="444">
        <f t="shared" ca="1" si="80"/>
        <v>-16215043.055858457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-16215043.055858457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-67597.661189951163</v>
      </c>
      <c r="L949" s="444">
        <f t="shared" ca="1" si="80"/>
        <v>-16291036.346778229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-16291036.346778229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-67914.299902116865</v>
      </c>
      <c r="L950" s="444">
        <f t="shared" ca="1" si="80"/>
        <v>-16367346.276410166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-16367346.276410166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-68232.25794224994</v>
      </c>
      <c r="L951" s="444">
        <f t="shared" ca="1" si="80"/>
        <v>-16443974.164082237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-16443974.164082237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-68551.540807550249</v>
      </c>
      <c r="L952" s="444">
        <f t="shared" ca="1" si="80"/>
        <v>-16520921.334619608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-16520921.334619608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-68872.154018122616</v>
      </c>
      <c r="L953" s="444">
        <f t="shared" ca="1" si="80"/>
        <v>-16598189.118367551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-16598189.118367551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-69194.103117072373</v>
      </c>
      <c r="L954" s="444">
        <f t="shared" ca="1" si="80"/>
        <v>-16675778.851214444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-16675778.851214444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-69517.393670601101</v>
      </c>
      <c r="L955" s="444">
        <f t="shared" ca="1" si="80"/>
        <v>-16753691.874614866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-16753691.874614866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-69842.031268102874</v>
      </c>
      <c r="L956" s="444">
        <f t="shared" ca="1" si="80"/>
        <v>-16831929.535612788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-16831929.535612788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-70168.021522260853</v>
      </c>
      <c r="L957" s="444">
        <f t="shared" ca="1" si="80"/>
        <v>-16910493.186864868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-16910493.186864868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-70495.370069144526</v>
      </c>
      <c r="L958" s="444">
        <f t="shared" ca="1" si="80"/>
        <v>-16989384.186663833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-16989384.186663833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-70824.082568306883</v>
      </c>
      <c r="L959" s="444">
        <f t="shared" ca="1" si="80"/>
        <v>-17068603.898961958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-17068603.898961958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-71154.164702882394</v>
      </c>
      <c r="L960" s="444">
        <f t="shared" ca="1" si="80"/>
        <v>-17148153.693394657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-17148153.693394657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-71485.622179685321</v>
      </c>
      <c r="L961" s="444">
        <f t="shared" ca="1" si="80"/>
        <v>-17228034.945304163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-17228034.945304163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-71818.460729308252</v>
      </c>
      <c r="L962" s="444">
        <f t="shared" ca="1" si="80"/>
        <v>-17308249.03576329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-17308249.03576329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-72152.686106221285</v>
      </c>
      <c r="L963" s="444">
        <f t="shared" ca="1" si="80"/>
        <v>-17388797.351599328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-17388797.351599328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-72488.304088871446</v>
      </c>
      <c r="L964" s="444">
        <f t="shared" ca="1" si="80"/>
        <v>-17469681.285418019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-17469681.285418019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-72825.320479782647</v>
      </c>
      <c r="L965" s="444">
        <f t="shared" ca="1" si="80"/>
        <v>-17550902.235627621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-17550902.235627621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-73163.741105655994</v>
      </c>
      <c r="L966" s="444">
        <f t="shared" ca="1" si="80"/>
        <v>-17632461.606463097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-17632461.606463097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-73503.571817470482</v>
      </c>
      <c r="L967" s="444">
        <f t="shared" ca="1" si="80"/>
        <v>-17714360.808010384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-17714360.808010384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-73844.818490584177</v>
      </c>
      <c r="L968" s="444">
        <f t="shared" ca="1" si="80"/>
        <v>-17796601.256230786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-17796601.256230786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-74187.487024835849</v>
      </c>
      <c r="L969" s="444">
        <f t="shared" ca="1" si="80"/>
        <v>-17879184.372985441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-17879184.372985441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-74531.583344646919</v>
      </c>
      <c r="L970" s="444">
        <f t="shared" ca="1" si="80"/>
        <v>-17962111.586059906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-17962111.586059906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-74877.113399123846</v>
      </c>
      <c r="L971" s="444">
        <f t="shared" ca="1" si="80"/>
        <v>-18045384.32918885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-18045384.32918885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-75224.083162161114</v>
      </c>
      <c r="L972" s="444">
        <f t="shared" ca="1" si="80"/>
        <v>-18129004.042080831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-18129004.042080831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-75572.498632544375</v>
      </c>
      <c r="L973" s="444">
        <f t="shared" ca="1" si="80"/>
        <v>-18212972.170443192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-18212972.170443192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-75922.365834054217</v>
      </c>
      <c r="L974" s="444">
        <f t="shared" ca="1" si="80"/>
        <v>-18297290.166007064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-18297290.166007064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-76273.690815570342</v>
      </c>
      <c r="L975" s="444">
        <f t="shared" ca="1" si="80"/>
        <v>-18381959.486552455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-18381959.486552455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-76626.479651176138</v>
      </c>
      <c r="L976" s="444">
        <f t="shared" ca="1" si="80"/>
        <v>-18466981.595933449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-18466981.595933449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-76980.738440263609</v>
      </c>
      <c r="L977" s="444">
        <f t="shared" ca="1" si="80"/>
        <v>-18552357.964103531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-18552357.964103531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-77336.473307638953</v>
      </c>
      <c r="L978" s="444">
        <f t="shared" ca="1" si="80"/>
        <v>-18638090.067140989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-18638090.067140989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-77693.690403628367</v>
      </c>
      <c r="L979" s="444">
        <f t="shared" ca="1" si="80"/>
        <v>-18724179.387274437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-18724179.387274437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-78052.395904184392</v>
      </c>
      <c r="L980" s="444">
        <f t="shared" ca="1" si="80"/>
        <v>-18810627.412908439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-18810627.412908439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-78412.59601099274</v>
      </c>
      <c r="L981" s="444">
        <f t="shared" ca="1" si="80"/>
        <v>-18897435.638649251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-18897435.638649251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-78774.296951579454</v>
      </c>
      <c r="L982" s="444">
        <f t="shared" ca="1" si="80"/>
        <v>-18984605.565330651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-18984605.565330651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-79137.50497941862</v>
      </c>
      <c r="L983" s="444">
        <f t="shared" ca="1" si="80"/>
        <v>-19072138.70003989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-19072138.70003989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-79502.226374040445</v>
      </c>
      <c r="L984" s="444">
        <f t="shared" ca="1" si="80"/>
        <v>-19160036.55614375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-19160036.55614375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-79868.467441139859</v>
      </c>
      <c r="L985" s="444">
        <f t="shared" ca="1" si="80"/>
        <v>-19248300.65331471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-19248300.65331471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-80236.234512685536</v>
      </c>
      <c r="L986" s="444">
        <f t="shared" ca="1" si="80"/>
        <v>-19336932.517557215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-19336932.517557215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-80605.533947029311</v>
      </c>
      <c r="L987" s="444">
        <f t="shared" ca="1" si="80"/>
        <v>-19425933.681234062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-19425933.681234062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-80976.372129016163</v>
      </c>
      <c r="L988" s="444">
        <f t="shared" ca="1" si="80"/>
        <v>-19515305.683092896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-19515305.683092896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-81348.755470094649</v>
      </c>
      <c r="L989" s="444">
        <f t="shared" ca="1" si="80"/>
        <v>-19605050.068292808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-19605050.068292808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-81722.690408427603</v>
      </c>
      <c r="L990" s="444">
        <f t="shared" ca="1" si="80"/>
        <v>-19695168.388431054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-19695168.388431054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-82098.183409003628</v>
      </c>
      <c r="L991" s="444">
        <f t="shared" ca="1" si="80"/>
        <v>-19785662.201569878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-19785662.201569878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-82475.240963748729</v>
      </c>
      <c r="L992" s="444">
        <f t="shared" ca="1" si="80"/>
        <v>-19876533.072263446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-19876533.072263446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-82853.869591638606</v>
      </c>
      <c r="L993" s="444">
        <f t="shared" ca="1" si="80"/>
        <v>-19967782.571584903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-19967782.571584903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-83234.075838811332</v>
      </c>
      <c r="L994" s="444">
        <f t="shared" ca="1" si="80"/>
        <v>-20059412.277153533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-20059412.277153533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-83615.866278680624</v>
      </c>
      <c r="L995" s="444">
        <f t="shared" ca="1" si="80"/>
        <v>-20151423.773162033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-20151423.773162033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-83999.247512049376</v>
      </c>
      <c r="L996" s="444">
        <f t="shared" ca="1" si="80"/>
        <v>-20243818.650403902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-20243818.650403902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-84384.226167223838</v>
      </c>
      <c r="L997" s="444">
        <f t="shared" ca="1" si="80"/>
        <v>-20336598.506300945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-20336598.506300945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-84770.808900128177</v>
      </c>
      <c r="L998" s="444">
        <f t="shared" ca="1" si="80"/>
        <v>-20429764.944930892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-20429764.944930892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-85159.002394419629</v>
      </c>
      <c r="L999" s="444">
        <f t="shared" ca="1" si="80"/>
        <v>-20523319.57705513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-20523319.57705513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-85548.813361603956</v>
      </c>
      <c r="L1000" s="444">
        <f t="shared" ca="1" si="80"/>
        <v>-20617264.020146552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-20617264.020146552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-85940.248541151552</v>
      </c>
      <c r="L1001" s="444">
        <f t="shared" ca="1" si="80"/>
        <v>-20711599.898417521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-20711599.898417521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-86333.314700613919</v>
      </c>
      <c r="L1002" s="444">
        <f t="shared" ca="1" si="80"/>
        <v>-20806328.842847954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-20806328.842847954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-86728.018635740722</v>
      </c>
      <c r="L1003" s="444">
        <f t="shared" ca="1" si="80"/>
        <v>-20901452.491213515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-20901452.491213515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-87124.367170597223</v>
      </c>
      <c r="L1004" s="444">
        <f t="shared" ca="1" si="80"/>
        <v>-20996972.488113932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-20996972.488113932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-87522.367157682296</v>
      </c>
      <c r="L1005" s="444">
        <f t="shared" ca="1" si="80"/>
        <v>-21092890.485001434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-21092890.485001434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-87922.025478046882</v>
      </c>
      <c r="L1006" s="444">
        <f t="shared" ca="1" si="80"/>
        <v>-21189208.140209299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-21189208.140209299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-88323.349041412992</v>
      </c>
      <c r="L1007" s="444">
        <f t="shared" ca="1" si="80"/>
        <v>-21285927.118980531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-21285927.118980531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-88726.344786293121</v>
      </c>
      <c r="L1008" s="444">
        <f t="shared" ca="1" si="80"/>
        <v>-21383049.093496643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-21383049.093496643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-89131.019680110257</v>
      </c>
      <c r="L1009" s="444">
        <f t="shared" ca="1" si="80"/>
        <v>-21480575.74290657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-21480575.74290657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-89537.380719318287</v>
      </c>
      <c r="L1010" s="444">
        <f t="shared" ca="1" si="80"/>
        <v>-21578508.753355708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-21578508.753355708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-89945.43492952302</v>
      </c>
      <c r="L1011" s="444">
        <f t="shared" ca="1" si="80"/>
        <v>-21676849.81801505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-21676849.81801505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-90355.189365603612</v>
      </c>
      <c r="L1012" s="444">
        <f t="shared" ca="1" si="80"/>
        <v>-21775600.637110472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-21775600.637110472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-90766.651111834537</v>
      </c>
      <c r="L1013" s="444">
        <f t="shared" ca="1" si="80"/>
        <v>-21874762.917952124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-21874762.917952124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-91179.827282008089</v>
      </c>
      <c r="L1014" s="444">
        <f t="shared" ca="1" si="80"/>
        <v>-21974338.37496395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-21974338.37496395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-91594.725019557372</v>
      </c>
      <c r="L1015" s="444">
        <f t="shared" ca="1" si="80"/>
        <v>-22074328.729713324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-22074328.729713324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-92011.35149767976</v>
      </c>
      <c r="L1016" s="444">
        <f t="shared" ca="1" si="80"/>
        <v>-22174735.710940823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-22174735.710940823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-92429.713919461006</v>
      </c>
      <c r="L1017" s="444">
        <f t="shared" ca="1" si="80"/>
        <v>-22275561.054590102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-22275561.054590102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-92849.819517999669</v>
      </c>
      <c r="L1018" s="444">
        <f t="shared" ca="1" si="80"/>
        <v>-22376806.503837921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-22376806.503837921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-93271.675556532253</v>
      </c>
      <c r="L1019" s="444">
        <f t="shared" ca="1" si="80"/>
        <v>-22478473.809124272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-22478473.809124272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-93695.289328558705</v>
      </c>
      <c r="L1020" s="444">
        <f t="shared" ca="1" si="80"/>
        <v>-22580564.728182651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-22580564.728182651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-94120.668157968626</v>
      </c>
      <c r="L1021" s="444">
        <f t="shared" ca="1" si="80"/>
        <v>-22683081.026070438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-22683081.026070438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-94547.81939916774</v>
      </c>
      <c r="L1022" s="444">
        <f t="shared" ca="1" si="80"/>
        <v>-22786024.475199424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-22786024.475199424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-94976.750437205177</v>
      </c>
      <c r="L1023" s="444">
        <f t="shared" ca="1" si="80"/>
        <v>-22889396.855366446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-22889396.855366446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-95407.468687901099</v>
      </c>
      <c r="L1024" s="444">
        <f t="shared" ca="1" si="80"/>
        <v>-22993199.953784164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-22993199.953784164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-95839.981597974926</v>
      </c>
      <c r="L1025" s="444">
        <f t="shared" ca="1" si="80"/>
        <v>-23097435.565111957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-23097435.565111957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-96274.296645174065</v>
      </c>
      <c r="L1026" s="444">
        <f t="shared" ca="1" si="80"/>
        <v>-23202105.491486952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-23202105.491486952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-96710.421338403205</v>
      </c>
      <c r="L1027" s="444">
        <f t="shared" ca="1" si="80"/>
        <v>-23307211.542555172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-23307211.542555172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-97148.36321785413</v>
      </c>
      <c r="L1028" s="444">
        <f t="shared" ref="L1028:L1282" ca="1" si="106">I1028-J1028+K1028</f>
        <v>-23412755.535502844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-23412755.535502844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-97588.129855136096</v>
      </c>
      <c r="L1029" s="444">
        <f t="shared" ca="1" si="106"/>
        <v>-23518739.295087799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-23518739.295087799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-98029.728853406734</v>
      </c>
      <c r="L1030" s="444">
        <f t="shared" ca="1" si="106"/>
        <v>-23625164.653671026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-23625164.653671026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-98473.167847503515</v>
      </c>
      <c r="L1031" s="444">
        <f t="shared" ca="1" si="106"/>
        <v>-23732033.451248348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-23732033.451248348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-98918.454504075693</v>
      </c>
      <c r="L1032" s="444">
        <f t="shared" ca="1" si="106"/>
        <v>-23839347.535482243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-23839347.535482243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-99365.596521716914</v>
      </c>
      <c r="L1033" s="444">
        <f t="shared" ca="1" si="106"/>
        <v>-23947108.761733778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-23947108.761733778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-99814.60163109831</v>
      </c>
      <c r="L1034" s="444">
        <f t="shared" ca="1" si="106"/>
        <v>-24055318.993094694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-24055318.993094694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-100265.47759510213</v>
      </c>
      <c r="L1035" s="444">
        <f t="shared" ca="1" si="106"/>
        <v>-24163980.100419614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-24163980.100419614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-100718.23220895597</v>
      </c>
      <c r="L1036" s="444">
        <f t="shared" ca="1" si="106"/>
        <v>-24273093.962358389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-24273093.962358389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-101172.87330036753</v>
      </c>
      <c r="L1037" s="444">
        <f t="shared" ca="1" si="106"/>
        <v>-24382662.465388574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-24382662.465388574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-101629.40872965996</v>
      </c>
      <c r="L1038" s="444">
        <f t="shared" ca="1" si="106"/>
        <v>-24492687.503848054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-24492687.503848054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-102087.84638990781</v>
      </c>
      <c r="L1039" s="444">
        <f t="shared" ca="1" si="106"/>
        <v>-24603170.97996778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-24603170.97996778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-102548.19420707333</v>
      </c>
      <c r="L1040" s="444">
        <f t="shared" ca="1" si="106"/>
        <v>-24714114.803904671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-24714114.803904671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-103010.46014014371</v>
      </c>
      <c r="L1041" s="444">
        <f t="shared" ca="1" si="106"/>
        <v>-24825520.893774632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-24825520.893774632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-103474.65218126854</v>
      </c>
      <c r="L1042" s="444">
        <f t="shared" ca="1" si="106"/>
        <v>-24937391.175685719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-24937391.175685719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-103940.77835589807</v>
      </c>
      <c r="L1043" s="444">
        <f t="shared" ca="1" si="106"/>
        <v>-25049727.583771434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-25049727.583771434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-104408.84672292188</v>
      </c>
      <c r="L1044" s="444">
        <f t="shared" ca="1" si="106"/>
        <v>-25162532.060224175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-25162532.060224175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-104878.8653748083</v>
      </c>
      <c r="L1045" s="444">
        <f t="shared" ca="1" si="106"/>
        <v>-25275806.555328801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-25275806.555328801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-105350.84243774424</v>
      </c>
      <c r="L1046" s="444">
        <f t="shared" ca="1" si="106"/>
        <v>-25389553.027496364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-25389553.027496364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-105824.78607177576</v>
      </c>
      <c r="L1047" s="444">
        <f t="shared" ca="1" si="106"/>
        <v>-25503773.44329796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-25503773.44329796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-106300.70447094907</v>
      </c>
      <c r="L1048" s="444">
        <f t="shared" ca="1" si="106"/>
        <v>-25618469.777498726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-25618469.777498726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-106778.60586345226</v>
      </c>
      <c r="L1049" s="444">
        <f t="shared" ca="1" si="106"/>
        <v>-25733644.013091996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-25733644.013091996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-107258.49851175756</v>
      </c>
      <c r="L1050" s="444">
        <f t="shared" ca="1" si="106"/>
        <v>-25849298.141333573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-25849298.141333573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-107740.39071276413</v>
      </c>
      <c r="L1051" s="444">
        <f t="shared" ca="1" si="106"/>
        <v>-25965434.161776155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-25965434.161776155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-108224.29079794156</v>
      </c>
      <c r="L1052" s="444">
        <f t="shared" ca="1" si="106"/>
        <v>-26082054.082303915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-26082054.082303915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-108710.20713347389</v>
      </c>
      <c r="L1053" s="444">
        <f t="shared" ca="1" si="106"/>
        <v>-26199159.919167209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-26199159.919167209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-109198.14812040428</v>
      </c>
      <c r="L1054" s="444">
        <f t="shared" ca="1" si="106"/>
        <v>-26316753.697017431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-26316753.697017431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-109688.12219478021</v>
      </c>
      <c r="L1055" s="444">
        <f t="shared" ca="1" si="106"/>
        <v>-26434837.448942032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-26434837.448942032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-110180.13782779938</v>
      </c>
      <c r="L1056" s="444">
        <f t="shared" ca="1" si="106"/>
        <v>-26553413.216499649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-26553413.216499649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-110674.20352595611</v>
      </c>
      <c r="L1057" s="444">
        <f t="shared" ca="1" si="106"/>
        <v>-26672483.049755424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-26672483.049755424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-111170.32783118851</v>
      </c>
      <c r="L1058" s="444">
        <f t="shared" ca="1" si="106"/>
        <v>-26792049.007316433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-26792049.007316433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-111668.51932102605</v>
      </c>
      <c r="L1059" s="444">
        <f t="shared" ca="1" si="106"/>
        <v>-26912113.156367276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-26912113.156367276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-112168.78660873789</v>
      </c>
      <c r="L1060" s="444">
        <f t="shared" ca="1" si="106"/>
        <v>-27032677.572705831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-27032677.572705831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-112671.13834348187</v>
      </c>
      <c r="L1061" s="444">
        <f t="shared" ca="1" si="106"/>
        <v>-27153744.340779133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-27153744.340779133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-113175.58321045396</v>
      </c>
      <c r="L1062" s="444">
        <f t="shared" ca="1" si="106"/>
        <v>-27275315.553719405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-27275315.553719405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-113682.12993103843</v>
      </c>
      <c r="L1063" s="444">
        <f t="shared" ca="1" si="106"/>
        <v>-27397393.313380264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-27397393.313380264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-114190.78726295866</v>
      </c>
      <c r="L1064" s="444">
        <f t="shared" ca="1" si="106"/>
        <v>-27519979.73037304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-27519979.73037304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-114701.5640004286</v>
      </c>
      <c r="L1065" s="444">
        <f t="shared" ca="1" si="106"/>
        <v>-27643076.924103286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-27643076.924103286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-115214.46897430459</v>
      </c>
      <c r="L1066" s="444">
        <f t="shared" ca="1" si="106"/>
        <v>-27766687.022807408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-27766687.022807408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-115729.51105223846</v>
      </c>
      <c r="L1067" s="444">
        <f t="shared" ca="1" si="106"/>
        <v>-27890812.163589466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-27890812.163589466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-116246.69913883036</v>
      </c>
      <c r="L1068" s="444">
        <f t="shared" ca="1" si="106"/>
        <v>-28015454.492458116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-28015454.492458116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-116766.04217578306</v>
      </c>
      <c r="L1069" s="444">
        <f t="shared" ca="1" si="106"/>
        <v>-28140616.16436372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-28140616.16436372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-117287.54914205642</v>
      </c>
      <c r="L1070" s="444">
        <f t="shared" ca="1" si="106"/>
        <v>-28266299.343235593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-28266299.343235593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-117811.22905402255</v>
      </c>
      <c r="L1071" s="444">
        <f t="shared" ca="1" si="106"/>
        <v>-28392506.202019434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-28392506.202019434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-118337.09096562187</v>
      </c>
      <c r="L1072" s="444">
        <f t="shared" ca="1" si="106"/>
        <v>-28519238.922714874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-28519238.922714874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-118865.14396851957</v>
      </c>
      <c r="L1073" s="444">
        <f t="shared" ca="1" si="106"/>
        <v>-28646499.696413212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-28646499.696413212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-119395.39719226261</v>
      </c>
      <c r="L1074" s="444">
        <f t="shared" ca="1" si="106"/>
        <v>-28774290.723335292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-28774290.723335292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-119927.85980443796</v>
      </c>
      <c r="L1075" s="444">
        <f t="shared" ca="1" si="106"/>
        <v>-28902614.212869547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-28902614.212869547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-120462.54101083068</v>
      </c>
      <c r="L1076" s="444">
        <f t="shared" ca="1" si="106"/>
        <v>-29031472.383610196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-29031472.383610196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-120999.45005558339</v>
      </c>
      <c r="L1077" s="444">
        <f t="shared" ca="1" si="106"/>
        <v>-29160867.463395599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-29160867.463395599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-121538.5962213559</v>
      </c>
      <c r="L1078" s="444">
        <f t="shared" ca="1" si="106"/>
        <v>-29290801.689346775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-29290801.689346775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-122079.98882948581</v>
      </c>
      <c r="L1079" s="444">
        <f t="shared" ca="1" si="106"/>
        <v>-29421277.30790608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-29421277.30790608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-122623.63724014958</v>
      </c>
      <c r="L1080" s="444">
        <f t="shared" ca="1" si="106"/>
        <v>-29552296.574876048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-29552296.574876048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-123169.55085252444</v>
      </c>
      <c r="L1081" s="444">
        <f t="shared" ca="1" si="106"/>
        <v>-29683861.755458392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-29683861.755458392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-123717.73910495087</v>
      </c>
      <c r="L1082" s="444">
        <f t="shared" ca="1" si="106"/>
        <v>-29815975.124293163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-29815975.124293163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-124268.21147509576</v>
      </c>
      <c r="L1083" s="444">
        <f t="shared" ca="1" si="106"/>
        <v>-29948638.965498079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-29948638.965498079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-124820.97748011624</v>
      </c>
      <c r="L1084" s="444">
        <f t="shared" ca="1" si="106"/>
        <v>-30081855.572708014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-30081855.572708014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-125376.04667682432</v>
      </c>
      <c r="L1085" s="444">
        <f t="shared" ca="1" si="106"/>
        <v>-30215627.249114659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-30215627.249114659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-125933.42866185198</v>
      </c>
      <c r="L1086" s="444">
        <f t="shared" ca="1" si="106"/>
        <v>-30349956.30750633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-30349956.30750633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-126493.13307181728</v>
      </c>
      <c r="L1087" s="444">
        <f t="shared" ca="1" si="106"/>
        <v>-30484845.070307966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-30484845.070307966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-127055.16958349077</v>
      </c>
      <c r="L1088" s="444">
        <f t="shared" ca="1" si="106"/>
        <v>-30620295.869621277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-30620295.869621277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-127619.5479139629</v>
      </c>
      <c r="L1089" s="444">
        <f t="shared" ca="1" si="106"/>
        <v>-30756311.047265057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-30756311.047265057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-128186.27782081197</v>
      </c>
      <c r="L1090" s="444">
        <f t="shared" ca="1" si="106"/>
        <v>-30892892.954815686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-30892892.954815686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-128755.36910227295</v>
      </c>
      <c r="L1091" s="444">
        <f t="shared" ca="1" si="106"/>
        <v>-31030043.953647777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-31030043.953647777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-129326.83159740664</v>
      </c>
      <c r="L1092" s="444">
        <f t="shared" ca="1" si="106"/>
        <v>-31167766.414975002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-31167766.414975002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-129900.67518627009</v>
      </c>
      <c r="L1093" s="444">
        <f t="shared" ca="1" si="106"/>
        <v>-31306062.71989109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-31306062.71989109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-130476.90979008711</v>
      </c>
      <c r="L1094" s="444">
        <f t="shared" ca="1" si="106"/>
        <v>-31444935.259410996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-31444935.259410996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-131055.54537142007</v>
      </c>
      <c r="L1095" s="444">
        <f t="shared" ca="1" si="106"/>
        <v>-31584386.434512235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-31584386.434512235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-131636.59193434188</v>
      </c>
      <c r="L1096" s="444">
        <f t="shared" ca="1" si="106"/>
        <v>-31724418.656176396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-31724418.656176396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-132220.05952460921</v>
      </c>
      <c r="L1097" s="444">
        <f t="shared" ca="1" si="106"/>
        <v>-31865034.345430825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-31865034.345430825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-132805.95822983602</v>
      </c>
      <c r="L1098" s="444">
        <f t="shared" ca="1" si="106"/>
        <v>-32006235.93339048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-32006235.93339048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-133394.29817966791</v>
      </c>
      <c r="L1099" s="444">
        <f t="shared" ca="1" si="106"/>
        <v>-32148025.861299966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-32148025.861299966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-133985.08954595742</v>
      </c>
      <c r="L1100" s="444">
        <f t="shared" ca="1" si="106"/>
        <v>-32290406.580575742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-32290406.580575742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-134578.34254293982</v>
      </c>
      <c r="L1101" s="444">
        <f t="shared" ca="1" si="106"/>
        <v>-32433380.552848499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-32433380.552848499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-135174.06742740964</v>
      </c>
      <c r="L1102" s="444">
        <f t="shared" ca="1" si="106"/>
        <v>-32576950.250005726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-32576950.250005726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-135772.27449889813</v>
      </c>
      <c r="L1103" s="444">
        <f t="shared" ca="1" si="106"/>
        <v>-32721118.154234443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-32721118.154234443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-136372.9740998511</v>
      </c>
      <c r="L1104" s="444">
        <f t="shared" ca="1" si="106"/>
        <v>-32865886.758064114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-32865886.758064114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-136976.17661580807</v>
      </c>
      <c r="L1105" s="444">
        <f t="shared" ca="1" si="106"/>
        <v>-33011258.56440974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-33011258.56440974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-137581.8924755815</v>
      </c>
      <c r="L1106" s="444">
        <f t="shared" ca="1" si="106"/>
        <v>-33157236.086615141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-33157236.086615141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-138190.13215143734</v>
      </c>
      <c r="L1107" s="444">
        <f t="shared" ca="1" si="106"/>
        <v>-33303821.848496396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-33303821.848496396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-138800.90615927588</v>
      </c>
      <c r="L1108" s="444">
        <f t="shared" ca="1" si="106"/>
        <v>-33451018.384385489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-33451018.384385489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-139414.22505881375</v>
      </c>
      <c r="L1109" s="444">
        <f t="shared" ca="1" si="106"/>
        <v>-33598828.23917412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-33598828.23917412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-140030.09945376642</v>
      </c>
      <c r="L1110" s="444">
        <f t="shared" ca="1" si="106"/>
        <v>-33747253.968357712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-33747253.968357712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-140648.53999203138</v>
      </c>
      <c r="L1111" s="444">
        <f t="shared" ca="1" si="106"/>
        <v>-33896298.138079569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-33896298.138079569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-141269.55736587246</v>
      </c>
      <c r="L1112" s="444">
        <f t="shared" ca="1" si="106"/>
        <v>-34045963.325175263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-34045963.325175263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-141893.16231210451</v>
      </c>
      <c r="L1113" s="444">
        <f t="shared" ca="1" si="106"/>
        <v>-34196252.117217191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-34196252.117217191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-142519.36561227922</v>
      </c>
      <c r="L1114" s="444">
        <f t="shared" ca="1" si="106"/>
        <v>-34347167.112559289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-34347167.112559289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-143148.1780928713</v>
      </c>
      <c r="L1115" s="444">
        <f t="shared" ca="1" si="106"/>
        <v>-34498710.920381986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-34498710.920381986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-143779.61062546587</v>
      </c>
      <c r="L1116" s="444">
        <f t="shared" ca="1" si="106"/>
        <v>-34650886.160737276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-34650886.160737276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-144413.67412694625</v>
      </c>
      <c r="L1117" s="444">
        <f t="shared" ca="1" si="106"/>
        <v>-34803695.464594044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-34803695.464594044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-145050.37955968277</v>
      </c>
      <c r="L1118" s="444">
        <f t="shared" ca="1" si="106"/>
        <v>-34957141.473883547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-34957141.473883547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-145689.73793172237</v>
      </c>
      <c r="L1119" s="444">
        <f t="shared" ca="1" si="106"/>
        <v>-35111226.84154509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-35111226.84154509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-146331.76029697881</v>
      </c>
      <c r="L1120" s="444">
        <f t="shared" ca="1" si="106"/>
        <v>-35265954.23157189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-35265954.23157189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-146976.45775542379</v>
      </c>
      <c r="L1121" s="444">
        <f t="shared" ca="1" si="106"/>
        <v>-35421326.319057137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-35421326.319057137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-147623.84145327899</v>
      </c>
      <c r="L1122" s="444">
        <f t="shared" ca="1" si="106"/>
        <v>-35577345.790240236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-35577345.790240236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-148273.92258320856</v>
      </c>
      <c r="L1123" s="444">
        <f t="shared" ca="1" si="106"/>
        <v>-35734015.342553265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-35734015.342553265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-148926.71238451285</v>
      </c>
      <c r="L1124" s="444">
        <f t="shared" ca="1" si="106"/>
        <v>-35891337.684667602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-35891337.684667602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-149582.22214332261</v>
      </c>
      <c r="L1125" s="444">
        <f t="shared" ca="1" si="106"/>
        <v>-36049315.536540747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-36049315.536540747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-150240.46319279404</v>
      </c>
      <c r="L1126" s="444">
        <f t="shared" ca="1" si="106"/>
        <v>-36207951.62946336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-36207951.62946336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-150901.44691330491</v>
      </c>
      <c r="L1127" s="444">
        <f t="shared" ca="1" si="106"/>
        <v>-36367248.706106484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-36367248.706106484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-151565.18473265128</v>
      </c>
      <c r="L1128" s="444">
        <f t="shared" ca="1" si="106"/>
        <v>-36527209.520568959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-36527209.520568959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-152231.68812624493</v>
      </c>
      <c r="L1129" s="444">
        <f t="shared" ca="1" si="106"/>
        <v>-36687836.838425025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-36687836.838425025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-152900.96861731185</v>
      </c>
      <c r="L1130" s="444">
        <f t="shared" ca="1" si="106"/>
        <v>-36849133.43677216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-36849133.43677216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-153573.03777709158</v>
      </c>
      <c r="L1131" s="444">
        <f t="shared" ca="1" si="106"/>
        <v>-37011102.104279071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-37011102.104279071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-154247.90722503705</v>
      </c>
      <c r="L1132" s="444">
        <f t="shared" ca="1" si="106"/>
        <v>-37173745.641233929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-37173745.641233929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-154925.58862901563</v>
      </c>
      <c r="L1133" s="444">
        <f t="shared" ca="1" si="106"/>
        <v>-37337066.859592766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-37337066.859592766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-155606.09370551078</v>
      </c>
      <c r="L1134" s="444">
        <f t="shared" ca="1" si="106"/>
        <v>-37501068.5830281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-37501068.5830281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-156289.43421982467</v>
      </c>
      <c r="L1135" s="444">
        <f t="shared" ca="1" si="106"/>
        <v>-37665753.646977745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-37665753.646977745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-156975.62198628153</v>
      </c>
      <c r="L1136" s="444">
        <f t="shared" ca="1" si="106"/>
        <v>-37831124.898693852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-37831124.898693852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-157664.66886843197</v>
      </c>
      <c r="L1137" s="444">
        <f t="shared" ca="1" si="106"/>
        <v>-37997185.197292104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-37997185.197292104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-158356.58677925804</v>
      </c>
      <c r="L1138" s="444">
        <f t="shared" ca="1" si="106"/>
        <v>-38163937.413801186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-38163937.413801186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-159051.38768137919</v>
      </c>
      <c r="L1139" s="444">
        <f t="shared" ca="1" si="106"/>
        <v>-38331384.431212388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-38331384.431212388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-159749.0835872592</v>
      </c>
      <c r="L1140" s="444">
        <f t="shared" ca="1" si="106"/>
        <v>-38499529.144529469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-38499529.144529469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-160449.68655941371</v>
      </c>
      <c r="L1141" s="444">
        <f t="shared" ca="1" si="106"/>
        <v>-38668374.460818708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-38668374.460818708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-161153.20871061887</v>
      </c>
      <c r="L1142" s="444">
        <f t="shared" ca="1" si="106"/>
        <v>-38837923.299259149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-38837923.299259149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-161859.66220412072</v>
      </c>
      <c r="L1143" s="444">
        <f t="shared" ca="1" si="106"/>
        <v>-39008178.591193095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-39008178.591193095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-162569.05925384548</v>
      </c>
      <c r="L1144" s="444">
        <f t="shared" ca="1" si="106"/>
        <v>-39179143.280176766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-39179143.280176766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-163281.4121246108</v>
      </c>
      <c r="L1145" s="444">
        <f t="shared" ca="1" si="106"/>
        <v>-39350820.3220312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-39350820.3220312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-163996.7331323376</v>
      </c>
      <c r="L1146" s="444">
        <f t="shared" ca="1" si="106"/>
        <v>-39523212.684893362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-39523212.684893362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-164715.03464426327</v>
      </c>
      <c r="L1147" s="444">
        <f t="shared" ca="1" si="106"/>
        <v>-39696323.349267446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-39696323.349267446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-165436.32907915529</v>
      </c>
      <c r="L1148" s="444">
        <f t="shared" ca="1" si="106"/>
        <v>-39870155.308076426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-39870155.308076426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-166160.62890752603</v>
      </c>
      <c r="L1149" s="444">
        <f t="shared" ca="1" si="106"/>
        <v>-40044711.566713773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-40044711.566713773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-166887.94665184832</v>
      </c>
      <c r="L1150" s="444">
        <f t="shared" ca="1" si="106"/>
        <v>-40219995.143095441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-40219995.143095441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-167618.29488677194</v>
      </c>
      <c r="L1151" s="444">
        <f t="shared" ca="1" si="106"/>
        <v>-40396009.067712039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-40396009.067712039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-168351.6862393411</v>
      </c>
      <c r="L1152" s="444">
        <f t="shared" ca="1" si="106"/>
        <v>-40572756.3836812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-40572756.3836812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-169088.1333892126</v>
      </c>
      <c r="L1153" s="444">
        <f t="shared" ca="1" si="106"/>
        <v>-40750240.146800235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-40750240.146800235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-169827.64906887524</v>
      </c>
      <c r="L1154" s="444">
        <f t="shared" ca="1" si="106"/>
        <v>-40928463.425598934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-40928463.425598934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-170570.24606386982</v>
      </c>
      <c r="L1155" s="444">
        <f t="shared" ca="1" si="106"/>
        <v>-41107429.30139263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-41107429.30139263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-171315.93721301021</v>
      </c>
      <c r="L1156" s="444">
        <f t="shared" ca="1" si="106"/>
        <v>-41287140.868335463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-41287140.868335463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-172064.73540860537</v>
      </c>
      <c r="L1157" s="444">
        <f t="shared" ca="1" si="106"/>
        <v>-41467601.23347389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-41467601.23347389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-172816.65359668212</v>
      </c>
      <c r="L1158" s="444">
        <f t="shared" ca="1" si="106"/>
        <v>-41648813.516800396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-41648813.516800396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-173571.70477720923</v>
      </c>
      <c r="L1159" s="444">
        <f t="shared" ca="1" si="106"/>
        <v>-41830780.851307429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-41830780.851307429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-174329.90200432189</v>
      </c>
      <c r="L1160" s="444">
        <f t="shared" ca="1" si="106"/>
        <v>-42013506.383041576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-42013506.383041576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-175091.2583865475</v>
      </c>
      <c r="L1161" s="444">
        <f t="shared" ca="1" si="106"/>
        <v>-42196993.271157943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-42196993.271157943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-175855.78708703234</v>
      </c>
      <c r="L1162" s="444">
        <f t="shared" ca="1" si="106"/>
        <v>-42381244.687974796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-42381244.687974796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-176623.50132376925</v>
      </c>
      <c r="L1163" s="444">
        <f t="shared" ca="1" si="106"/>
        <v>-42566263.819028385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-42566263.819028385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-177394.41436982586</v>
      </c>
      <c r="L1164" s="444">
        <f t="shared" ca="1" si="106"/>
        <v>-42752053.863128036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-42752053.863128036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-178168.5395535744</v>
      </c>
      <c r="L1165" s="444">
        <f t="shared" ca="1" si="106"/>
        <v>-42938618.032411434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-42938618.032411434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-178945.89025892189</v>
      </c>
      <c r="L1166" s="444">
        <f t="shared" ca="1" si="106"/>
        <v>-43125959.552400179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-43125959.552400179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-179726.47992554167</v>
      </c>
      <c r="L1167" s="444">
        <f t="shared" ca="1" si="106"/>
        <v>-43314081.662055545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-43314081.662055545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-180510.32204910569</v>
      </c>
      <c r="L1168" s="444">
        <f t="shared" ca="1" si="106"/>
        <v>-43502987.613834471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-43502987.613834471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-181262.44839097696</v>
      </c>
      <c r="L1169" s="444">
        <f t="shared" ca="1" si="106"/>
        <v>-43684250.062225446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-43684250.062225446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-182017.70859260601</v>
      </c>
      <c r="L1170" s="444">
        <f t="shared" ca="1" si="106"/>
        <v>-43866267.770818055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-43866267.770818055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-182776.11571174191</v>
      </c>
      <c r="L1171" s="444">
        <f t="shared" ca="1" si="106"/>
        <v>-44049043.886529796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-44049043.886529796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-183537.68286054081</v>
      </c>
      <c r="L1172" s="444">
        <f t="shared" ca="1" si="106"/>
        <v>-44232581.569390334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-44232581.569390334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-184302.42320579305</v>
      </c>
      <c r="L1173" s="444">
        <f t="shared" ca="1" si="106"/>
        <v>-44416883.992596127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-44416883.992596127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-185070.34996915053</v>
      </c>
      <c r="L1174" s="444">
        <f t="shared" ca="1" si="106"/>
        <v>-44601954.342565276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-44601954.342565276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-185841.47642735532</v>
      </c>
      <c r="L1175" s="444">
        <f t="shared" ca="1" si="106"/>
        <v>-44787795.81899263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-44787795.81899263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-186615.81591246929</v>
      </c>
      <c r="L1176" s="444">
        <f t="shared" ca="1" si="106"/>
        <v>-44974411.6349051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-44974411.6349051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-187393.38181210458</v>
      </c>
      <c r="L1177" s="444">
        <f t="shared" ca="1" si="106"/>
        <v>-45161805.016717203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-45161805.016717203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-188174.18756965501</v>
      </c>
      <c r="L1178" s="444">
        <f t="shared" ca="1" si="106"/>
        <v>-45349979.204286858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-45349979.204286858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-188958.24668452857</v>
      </c>
      <c r="L1179" s="444">
        <f t="shared" ca="1" si="106"/>
        <v>-45538937.450971387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-45538937.450971387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-189745.57271238079</v>
      </c>
      <c r="L1180" s="444">
        <f t="shared" ca="1" si="106"/>
        <v>-45728683.023683771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-45728683.023683771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-190536.17926534906</v>
      </c>
      <c r="L1181" s="444">
        <f t="shared" ca="1" si="106"/>
        <v>-45919219.202949122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-45919219.202949122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-191330.080012288</v>
      </c>
      <c r="L1182" s="444">
        <f t="shared" ca="1" si="106"/>
        <v>-46110549.282961413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-46110549.282961413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-192127.2886790059</v>
      </c>
      <c r="L1183" s="444">
        <f t="shared" ca="1" si="106"/>
        <v>-46302676.571640417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-46302676.571640417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-192927.81904850173</v>
      </c>
      <c r="L1184" s="444">
        <f t="shared" ca="1" si="106"/>
        <v>-46495604.390688919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-46495604.390688919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-193731.68496120383</v>
      </c>
      <c r="L1185" s="444">
        <f t="shared" ca="1" si="106"/>
        <v>-46689336.075650126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-46689336.075650126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-194538.90031520886</v>
      </c>
      <c r="L1186" s="444">
        <f t="shared" ca="1" si="106"/>
        <v>-46883874.975965336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-46883874.975965336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-195349.47906652224</v>
      </c>
      <c r="L1187" s="444">
        <f t="shared" ca="1" si="106"/>
        <v>-47079224.455031857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-47079224.455031857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-196163.43522929942</v>
      </c>
      <c r="L1188" s="444">
        <f t="shared" ca="1" si="106"/>
        <v>-47275387.890261158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-47275387.890261158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-196980.78287608817</v>
      </c>
      <c r="L1189" s="444">
        <f t="shared" ca="1" si="106"/>
        <v>-47472368.673137248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-47472368.673137248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-197801.53613807185</v>
      </c>
      <c r="L1190" s="444">
        <f t="shared" ca="1" si="106"/>
        <v>-47670170.20927532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-47670170.20927532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-198625.70920531382</v>
      </c>
      <c r="L1191" s="444">
        <f t="shared" ca="1" si="106"/>
        <v>-47868795.918480635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-47868795.918480635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-199453.31632700266</v>
      </c>
      <c r="L1192" s="444">
        <f t="shared" ca="1" si="106"/>
        <v>-48068249.23480764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-48068249.23480764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-200284.37181169851</v>
      </c>
      <c r="L1193" s="444">
        <f t="shared" ca="1" si="106"/>
        <v>-48268533.606619336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-48268533.606619336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-201118.89002758055</v>
      </c>
      <c r="L1194" s="444">
        <f t="shared" ca="1" si="106"/>
        <v>-48469652.496646918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-48469652.496646918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-201956.88540269548</v>
      </c>
      <c r="L1195" s="444">
        <f t="shared" ca="1" si="106"/>
        <v>-48671609.382049613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-48671609.382049613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-202798.3724252067</v>
      </c>
      <c r="L1196" s="444">
        <f t="shared" ca="1" si="106"/>
        <v>-48874407.754474819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-48874407.754474819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-203643.36564364508</v>
      </c>
      <c r="L1197" s="444">
        <f t="shared" ca="1" si="106"/>
        <v>-49078051.120118462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-49078051.120118462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-204491.87966716025</v>
      </c>
      <c r="L1198" s="444">
        <f t="shared" ca="1" si="106"/>
        <v>-49282542.999785624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-49282542.999785624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-205343.92916577344</v>
      </c>
      <c r="L1199" s="444">
        <f t="shared" ca="1" si="106"/>
        <v>-49487886.928951398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-49487886.928951398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-206199.52887063083</v>
      </c>
      <c r="L1200" s="444">
        <f t="shared" ca="1" si="106"/>
        <v>-49694086.457822025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-49694086.457822025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-207058.69357425845</v>
      </c>
      <c r="L1201" s="444">
        <f t="shared" ca="1" si="106"/>
        <v>-49901145.151396282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-49901145.151396282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-207921.43813081784</v>
      </c>
      <c r="L1202" s="444">
        <f t="shared" ca="1" si="106"/>
        <v>-50109066.5895271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-50109066.5895271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-208787.77745636291</v>
      </c>
      <c r="L1203" s="444">
        <f t="shared" ca="1" si="106"/>
        <v>-50317854.366983466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-50317854.366983466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-209657.72652909777</v>
      </c>
      <c r="L1204" s="444">
        <f t="shared" ca="1" si="106"/>
        <v>-50527512.093512565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-50527512.093512565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-210531.3003896357</v>
      </c>
      <c r="L1205" s="444">
        <f t="shared" ca="1" si="106"/>
        <v>-50738043.393902197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-50738043.393902197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-211408.51414125916</v>
      </c>
      <c r="L1206" s="444">
        <f t="shared" ca="1" si="106"/>
        <v>-50949451.908043459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-50949451.908043459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-212289.38295018108</v>
      </c>
      <c r="L1207" s="444">
        <f t="shared" ca="1" si="106"/>
        <v>-51161741.290993638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-51161741.290993638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-213173.92204580683</v>
      </c>
      <c r="L1208" s="444">
        <f t="shared" ca="1" si="106"/>
        <v>-51374915.213039443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-51374915.213039443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-214062.14672099767</v>
      </c>
      <c r="L1209" s="444">
        <f t="shared" ca="1" si="106"/>
        <v>-51588977.359760441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-51588977.359760441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-214954.07233233517</v>
      </c>
      <c r="L1210" s="444">
        <f t="shared" ca="1" si="106"/>
        <v>-51803931.432092778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-51803931.432092778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-215849.71430038658</v>
      </c>
      <c r="L1211" s="444">
        <f t="shared" ca="1" si="106"/>
        <v>-52019781.146393165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-52019781.146393165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-216749.08810997152</v>
      </c>
      <c r="L1212" s="444">
        <f t="shared" ca="1" si="106"/>
        <v>-52236530.234503135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-52236530.234503135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-217652.20931042972</v>
      </c>
      <c r="L1213" s="444">
        <f t="shared" ca="1" si="106"/>
        <v>-52454182.443813562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-52454182.443813562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-218559.09351588981</v>
      </c>
      <c r="L1214" s="444">
        <f t="shared" ca="1" si="106"/>
        <v>-52672741.53732945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-52672741.53732945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-219469.75640553937</v>
      </c>
      <c r="L1215" s="444">
        <f t="shared" ca="1" si="106"/>
        <v>-52892211.29373499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-52892211.29373499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-220384.21372389578</v>
      </c>
      <c r="L1216" s="444">
        <f t="shared" ca="1" si="106"/>
        <v>-53112595.507458888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-53112595.507458888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-221302.48128107868</v>
      </c>
      <c r="L1217" s="444">
        <f t="shared" ca="1" si="106"/>
        <v>-53333897.988739967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-53333897.988739967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-222224.57495308321</v>
      </c>
      <c r="L1218" s="444">
        <f t="shared" ca="1" si="106"/>
        <v>-53556122.563693054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-53556122.563693054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-223150.51068205439</v>
      </c>
      <c r="L1219" s="444">
        <f t="shared" ca="1" si="106"/>
        <v>-53779273.074375108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-53779273.074375108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-224080.30447656295</v>
      </c>
      <c r="L1220" s="444">
        <f t="shared" ca="1" si="106"/>
        <v>-54003353.378851674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-54003353.378851674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-225013.97241188193</v>
      </c>
      <c r="L1221" s="444">
        <f t="shared" ca="1" si="106"/>
        <v>-54228367.351263553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-54228367.351263553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-225951.53063026478</v>
      </c>
      <c r="L1222" s="444">
        <f t="shared" ca="1" si="106"/>
        <v>-54454318.881893821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-54454318.881893821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-226892.99534122425</v>
      </c>
      <c r="L1223" s="444">
        <f t="shared" ca="1" si="106"/>
        <v>-54681211.877235048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-54681211.877235048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-227838.38282181273</v>
      </c>
      <c r="L1224" s="444">
        <f t="shared" ca="1" si="106"/>
        <v>-54909050.260056861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-54909050.260056861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-228787.70941690356</v>
      </c>
      <c r="L1225" s="444">
        <f t="shared" ca="1" si="106"/>
        <v>-55137837.969473764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-55137837.969473764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-229740.99153947402</v>
      </c>
      <c r="L1226" s="444">
        <f t="shared" ca="1" si="106"/>
        <v>-55367578.961013235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-55367578.961013235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-230698.24567088851</v>
      </c>
      <c r="L1227" s="444">
        <f t="shared" ca="1" si="106"/>
        <v>-55598277.20668412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-55598277.20668412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-231659.48836118382</v>
      </c>
      <c r="L1228" s="444">
        <f t="shared" ca="1" si="106"/>
        <v>-55829936.695045307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-55829936.695045307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-232624.73622935545</v>
      </c>
      <c r="L1229" s="444">
        <f t="shared" ca="1" si="106"/>
        <v>-56062561.43127466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-56062561.43127466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-233594.00596364442</v>
      </c>
      <c r="L1230" s="444">
        <f t="shared" ca="1" si="106"/>
        <v>-56296155.437238306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-56296155.437238306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-234567.3143218263</v>
      </c>
      <c r="L1231" s="444">
        <f t="shared" ca="1" si="106"/>
        <v>-56530722.751560129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-56530722.751560129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-235544.67813150052</v>
      </c>
      <c r="L1232" s="444">
        <f t="shared" ca="1" si="106"/>
        <v>-56766267.429691628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-56766267.429691628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-236526.11429038178</v>
      </c>
      <c r="L1233" s="444">
        <f t="shared" ca="1" si="106"/>
        <v>-57002793.543982007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-57002793.543982007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-237511.63976659169</v>
      </c>
      <c r="L1234" s="444">
        <f t="shared" ca="1" si="106"/>
        <v>-57240305.183748595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-57240305.183748595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-238501.27159895247</v>
      </c>
      <c r="L1235" s="444">
        <f t="shared" ca="1" si="106"/>
        <v>-57478806.455347545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-57478806.455347545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-239495.02689728144</v>
      </c>
      <c r="L1236" s="444">
        <f t="shared" ca="1" si="106"/>
        <v>-57718301.482244827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-57718301.482244827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-240492.92284268673</v>
      </c>
      <c r="L1237" s="444">
        <f t="shared" ca="1" si="106"/>
        <v>-57958794.405087516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-57958794.405087516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-241494.97668786463</v>
      </c>
      <c r="L1238" s="444">
        <f t="shared" ca="1" si="106"/>
        <v>-58200289.381775379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-58200289.381775379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-242501.20575739743</v>
      </c>
      <c r="L1239" s="444">
        <f t="shared" ca="1" si="106"/>
        <v>-58442790.587532774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-58442790.587532774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-243511.62744805322</v>
      </c>
      <c r="L1240" s="444">
        <f t="shared" ca="1" si="106"/>
        <v>-58686302.214980826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-58686302.214980826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-244526.25922908678</v>
      </c>
      <c r="L1241" s="444">
        <f t="shared" ca="1" si="106"/>
        <v>-58930828.474209912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-58930828.474209912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-245545.11864254129</v>
      </c>
      <c r="L1242" s="444">
        <f t="shared" ca="1" si="106"/>
        <v>-59176373.592852451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-59176373.592852451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-246568.2233035519</v>
      </c>
      <c r="L1243" s="444">
        <f t="shared" ca="1" si="106"/>
        <v>-59422941.816156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-59422941.816156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-247595.59090064999</v>
      </c>
      <c r="L1244" s="444">
        <f t="shared" ca="1" si="106"/>
        <v>-59670537.407056652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-59670537.407056652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-248627.23919606939</v>
      </c>
      <c r="L1245" s="444">
        <f t="shared" ca="1" si="106"/>
        <v>-59919164.646252722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-59919164.646252722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-249663.18602605301</v>
      </c>
      <c r="L1246" s="444">
        <f t="shared" ca="1" si="106"/>
        <v>-60168827.832278773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-60168827.832278773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-250703.44930116157</v>
      </c>
      <c r="L1247" s="444">
        <f t="shared" ca="1" si="106"/>
        <v>-60419531.281579934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-60419531.281579934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-251748.04700658305</v>
      </c>
      <c r="L1248" s="444">
        <f t="shared" ca="1" si="106"/>
        <v>-60671279.328586519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-60671279.328586519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-252796.99720244386</v>
      </c>
      <c r="L1249" s="444">
        <f t="shared" ca="1" si="106"/>
        <v>-60924076.32578896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-60924076.32578896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-253850.31802412067</v>
      </c>
      <c r="L1250" s="444">
        <f t="shared" ca="1" si="106"/>
        <v>-61177926.643813081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-61177926.643813081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-254908.02768255447</v>
      </c>
      <c r="L1251" s="444">
        <f t="shared" ca="1" si="106"/>
        <v>-61432834.671495639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-61432834.671495639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-255970.14446456515</v>
      </c>
      <c r="L1252" s="444">
        <f t="shared" ca="1" si="106"/>
        <v>-61688804.815960206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-61688804.815960206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-257036.68673316753</v>
      </c>
      <c r="L1253" s="444">
        <f t="shared" ca="1" si="106"/>
        <v>-61945841.50269337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-61945841.50269337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-258107.67292788904</v>
      </c>
      <c r="L1254" s="444">
        <f t="shared" ca="1" si="106"/>
        <v>-62203949.175621256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-62203949.175621256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-259183.12156508857</v>
      </c>
      <c r="L1255" s="444">
        <f t="shared" ca="1" si="106"/>
        <v>-62463132.297186345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-62463132.297186345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-260263.05123827644</v>
      </c>
      <c r="L1256" s="444">
        <f t="shared" ca="1" si="106"/>
        <v>-62723395.348424621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-62723395.348424621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-261347.48061843592</v>
      </c>
      <c r="L1257" s="444">
        <f t="shared" ca="1" si="106"/>
        <v>-62984742.829043061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-62984742.829043061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-262436.42845434608</v>
      </c>
      <c r="L1258" s="444">
        <f t="shared" ca="1" si="106"/>
        <v>-63247179.257497407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-63247179.257497407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-263529.91357290588</v>
      </c>
      <c r="L1259" s="444">
        <f t="shared" ca="1" si="106"/>
        <v>-63510709.171070315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-63510709.171070315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-264627.95487945969</v>
      </c>
      <c r="L1260" s="444">
        <f t="shared" ca="1" si="106"/>
        <v>-63775337.125949778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-63775337.125949778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-265730.57135812409</v>
      </c>
      <c r="L1261" s="444">
        <f t="shared" ca="1" si="106"/>
        <v>-64041067.6973079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-64041067.6973079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-266837.78207211627</v>
      </c>
      <c r="L1262" s="444">
        <f t="shared" ca="1" si="106"/>
        <v>-64307905.479380019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-64307905.479380019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-267949.60616408341</v>
      </c>
      <c r="L1263" s="444">
        <f t="shared" ca="1" si="106"/>
        <v>-64575855.085544102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-64575855.085544102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-269066.06285643374</v>
      </c>
      <c r="L1264" s="444">
        <f t="shared" ca="1" si="106"/>
        <v>-64844921.148400538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-64844921.148400538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-270187.1714516689</v>
      </c>
      <c r="L1265" s="444">
        <f t="shared" ca="1" si="106"/>
        <v>-65115108.319852203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-65115108.319852203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-271312.95133271755</v>
      </c>
      <c r="L1266" s="444">
        <f t="shared" ca="1" si="106"/>
        <v>-65386421.271184921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-65386421.271184921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-272443.42196327052</v>
      </c>
      <c r="L1267" s="444">
        <f t="shared" ca="1" si="106"/>
        <v>-65658864.693148188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-65658864.693148188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-273578.60288811749</v>
      </c>
      <c r="L1268" s="444">
        <f t="shared" ca="1" si="106"/>
        <v>-65932443.296036303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-65932443.296036303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-274718.51373348455</v>
      </c>
      <c r="L1269" s="444">
        <f t="shared" ca="1" si="106"/>
        <v>-66207161.809769787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-66207161.809769787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-275863.1742073741</v>
      </c>
      <c r="L1270" s="444">
        <f t="shared" ca="1" si="106"/>
        <v>-66483024.983977161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-66483024.983977161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-277012.60409990483</v>
      </c>
      <c r="L1271" s="444">
        <f t="shared" ca="1" si="106"/>
        <v>-66760037.588077068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-66760037.588077068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-278166.82328365446</v>
      </c>
      <c r="L1272" s="444">
        <f t="shared" ca="1" si="106"/>
        <v>-67038204.411360726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-67038204.411360726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-279325.85171400307</v>
      </c>
      <c r="L1273" s="444">
        <f t="shared" ca="1" si="106"/>
        <v>-67317530.263074726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-67317530.263074726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-280489.70942947804</v>
      </c>
      <c r="L1274" s="444">
        <f t="shared" ca="1" si="106"/>
        <v>-67598019.972504199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-67598019.972504199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-281658.4165521008</v>
      </c>
      <c r="L1275" s="444">
        <f t="shared" ca="1" si="106"/>
        <v>-67879678.389056295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-67879678.389056295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-282831.99328773457</v>
      </c>
      <c r="L1276" s="444">
        <f t="shared" ca="1" si="106"/>
        <v>-68162510.382344022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-68162510.382344022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-284010.4599264334</v>
      </c>
      <c r="L1277" s="444">
        <f t="shared" ca="1" si="106"/>
        <v>-68446520.842270449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-68446520.842270449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-285193.83684279351</v>
      </c>
      <c r="L1278" s="444">
        <f t="shared" ca="1" si="106"/>
        <v>-68731714.679113239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-68731714.679113239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-286382.14449630515</v>
      </c>
      <c r="L1279" s="444">
        <f t="shared" ca="1" si="106"/>
        <v>-69018096.823609546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-69018096.823609546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-287575.40343170642</v>
      </c>
      <c r="L1280" s="444">
        <f t="shared" ca="1" si="106"/>
        <v>-69305672.227041259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-69305672.227041259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-288773.63427933858</v>
      </c>
      <c r="L1281" s="444">
        <f t="shared" ca="1" si="106"/>
        <v>-69594445.8613206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-69594445.8613206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-289976.85775550251</v>
      </c>
      <c r="L1282" s="444">
        <f t="shared" ca="1" si="106"/>
        <v>-69884422.719076097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-69884422.719076097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-291185.09466281708</v>
      </c>
      <c r="L1283" s="444">
        <f t="shared" ref="L1283:L1537" ca="1" si="127">I1283-J1283+K1283</f>
        <v>-70175607.813738912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-70175607.813738912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-292398.36589057877</v>
      </c>
      <c r="L1284" s="444">
        <f t="shared" ca="1" si="127"/>
        <v>-70468006.17962949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-70468006.17962949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-293616.69241512287</v>
      </c>
      <c r="L1285" s="444">
        <f t="shared" ca="1" si="127"/>
        <v>-70761622.872044608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-70761622.872044608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-294840.09530018584</v>
      </c>
      <c r="L1286" s="444">
        <f t="shared" ca="1" si="127"/>
        <v>-71056462.967344791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-71056462.967344791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-296068.59569726995</v>
      </c>
      <c r="L1287" s="444">
        <f t="shared" ca="1" si="127"/>
        <v>-71352531.56304206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-71352531.56304206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-297302.21484600857</v>
      </c>
      <c r="L1288" s="444">
        <f t="shared" ca="1" si="127"/>
        <v>-71649833.777888075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-71649833.777888075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-298540.97407453362</v>
      </c>
      <c r="L1289" s="444">
        <f t="shared" ca="1" si="127"/>
        <v>-71948374.751962602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-71948374.751962602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-299784.89479984419</v>
      </c>
      <c r="L1290" s="444">
        <f t="shared" ca="1" si="127"/>
        <v>-72248159.646762446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-72248159.646762446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-301033.99852817686</v>
      </c>
      <c r="L1291" s="444">
        <f t="shared" ca="1" si="127"/>
        <v>-72549193.645290628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-72549193.645290628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-302288.30685537762</v>
      </c>
      <c r="L1292" s="444">
        <f t="shared" ca="1" si="127"/>
        <v>-72851481.952146009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-72851481.952146009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-303547.84146727505</v>
      </c>
      <c r="L1293" s="444">
        <f t="shared" ca="1" si="127"/>
        <v>-73155029.793613285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-73155029.793613285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-304812.62414005533</v>
      </c>
      <c r="L1294" s="444">
        <f t="shared" ca="1" si="127"/>
        <v>-73459842.417753339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-73459842.417753339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-306082.67674063891</v>
      </c>
      <c r="L1295" s="444">
        <f t="shared" ca="1" si="127"/>
        <v>-73765925.094493985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-73765925.094493985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-307358.02122705826</v>
      </c>
      <c r="L1296" s="444">
        <f t="shared" ca="1" si="127"/>
        <v>-74073283.115721047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-74073283.115721047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-308638.67964883771</v>
      </c>
      <c r="L1297" s="444">
        <f t="shared" ca="1" si="127"/>
        <v>-74381921.795369878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-74381921.795369878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-309924.67414737446</v>
      </c>
      <c r="L1298" s="444">
        <f t="shared" ca="1" si="127"/>
        <v>-74691846.469517246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-74691846.469517246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-311216.02695632185</v>
      </c>
      <c r="L1299" s="444">
        <f t="shared" ca="1" si="127"/>
        <v>-75003062.496473566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-75003062.496473566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-312512.76040197321</v>
      </c>
      <c r="L1300" s="444">
        <f t="shared" ca="1" si="127"/>
        <v>-75315575.256875545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-75315575.256875545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-313814.8969036481</v>
      </c>
      <c r="L1301" s="444">
        <f t="shared" ca="1" si="127"/>
        <v>-75629390.153779194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-75629390.153779194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-315122.45897407999</v>
      </c>
      <c r="L1302" s="444">
        <f t="shared" ca="1" si="127"/>
        <v>-75944512.612753272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-75944512.612753272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-316435.46921980532</v>
      </c>
      <c r="L1303" s="444">
        <f t="shared" ca="1" si="127"/>
        <v>-76260948.081973076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-76260948.081973076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-317753.95034155448</v>
      </c>
      <c r="L1304" s="444">
        <f t="shared" ca="1" si="127"/>
        <v>-76578702.032314628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-76578702.032314628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-319077.92513464426</v>
      </c>
      <c r="L1305" s="444">
        <f t="shared" ca="1" si="127"/>
        <v>-76897779.957449272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-76897779.957449272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-320407.41648937197</v>
      </c>
      <c r="L1306" s="444">
        <f t="shared" ca="1" si="127"/>
        <v>-77218187.37393865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-77218187.37393865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-321742.44739141106</v>
      </c>
      <c r="L1307" s="444">
        <f t="shared" ca="1" si="127"/>
        <v>-77539929.821330056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-77539929.821330056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-323083.04092220857</v>
      </c>
      <c r="L1308" s="444">
        <f t="shared" ca="1" si="127"/>
        <v>-77863012.862252265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-77863012.862252265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-324429.22025938443</v>
      </c>
      <c r="L1309" s="444">
        <f t="shared" ca="1" si="127"/>
        <v>-78187442.082511649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-78187442.082511649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-325781.00867713185</v>
      </c>
      <c r="L1310" s="444">
        <f t="shared" ca="1" si="127"/>
        <v>-78513223.091188774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-78513223.091188774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-327138.42954661988</v>
      </c>
      <c r="L1311" s="444">
        <f t="shared" ca="1" si="127"/>
        <v>-78840361.520735398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-78840361.520735398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-328501.50633639749</v>
      </c>
      <c r="L1312" s="444">
        <f t="shared" ca="1" si="127"/>
        <v>-79168863.027071789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-79168863.027071789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-329870.26261279912</v>
      </c>
      <c r="L1313" s="444">
        <f t="shared" ca="1" si="127"/>
        <v>-79498733.289684594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-79498733.289684594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-331244.72204035247</v>
      </c>
      <c r="L1314" s="444">
        <f t="shared" ca="1" si="127"/>
        <v>-79829978.011724949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-79829978.011724949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-332624.90838218731</v>
      </c>
      <c r="L1315" s="444">
        <f t="shared" ca="1" si="127"/>
        <v>-80162602.920107141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-80162602.920107141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-334010.84550044639</v>
      </c>
      <c r="L1316" s="444">
        <f t="shared" ca="1" si="127"/>
        <v>-80496613.765607581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-80496613.765607581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-335402.55735669826</v>
      </c>
      <c r="L1317" s="444">
        <f t="shared" ca="1" si="127"/>
        <v>-80832016.322964281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-80832016.322964281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-336800.06801235117</v>
      </c>
      <c r="L1318" s="444">
        <f t="shared" ca="1" si="127"/>
        <v>-81168816.390976638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-81168816.390976638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-338203.4016290693</v>
      </c>
      <c r="L1319" s="444">
        <f t="shared" ca="1" si="127"/>
        <v>-81507019.792605713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-81507019.792605713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-339612.58246919047</v>
      </c>
      <c r="L1320" s="444">
        <f t="shared" ca="1" si="127"/>
        <v>-81846632.375074908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-81846632.375074908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-341027.63489614544</v>
      </c>
      <c r="L1321" s="444">
        <f t="shared" ca="1" si="127"/>
        <v>-82187660.009971052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-82187660.009971052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-342448.58337487938</v>
      </c>
      <c r="L1322" s="444">
        <f t="shared" ca="1" si="127"/>
        <v>-82530108.593345925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-82530108.593345925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-343875.45247227466</v>
      </c>
      <c r="L1323" s="444">
        <f t="shared" ca="1" si="127"/>
        <v>-82873984.045818195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-82873984.045818195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-345308.2668575758</v>
      </c>
      <c r="L1324" s="444">
        <f t="shared" ca="1" si="127"/>
        <v>-83219292.312675774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-83219292.312675774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-346747.05130281573</v>
      </c>
      <c r="L1325" s="444">
        <f t="shared" ca="1" si="127"/>
        <v>-83566039.363978595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-83566039.363978595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-348191.83068324416</v>
      </c>
      <c r="L1326" s="444">
        <f t="shared" ca="1" si="127"/>
        <v>-83914231.194661841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-83914231.194661841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-349642.62997775769</v>
      </c>
      <c r="L1327" s="444">
        <f t="shared" ca="1" si="127"/>
        <v>-84263873.824639603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-84263873.824639603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-351099.47426933167</v>
      </c>
      <c r="L1328" s="444">
        <f t="shared" ca="1" si="127"/>
        <v>-84614973.298908934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-84614973.298908934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-352562.38874545391</v>
      </c>
      <c r="L1329" s="444">
        <f t="shared" ca="1" si="127"/>
        <v>-84967535.687654391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-84967535.687654391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-354031.39869855996</v>
      </c>
      <c r="L1330" s="444">
        <f t="shared" ca="1" si="127"/>
        <v>-85321567.086352944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-85321567.086352944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-355506.52952647058</v>
      </c>
      <c r="L1331" s="444">
        <f t="shared" ca="1" si="127"/>
        <v>-85677073.615879416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-85677073.615879416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-356987.80673283088</v>
      </c>
      <c r="L1332" s="444">
        <f t="shared" ca="1" si="127"/>
        <v>-86034061.42261225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-86034061.42261225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-358475.25592755101</v>
      </c>
      <c r="L1333" s="444">
        <f t="shared" ca="1" si="127"/>
        <v>-86392536.678539798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-86392536.678539798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-359968.90282724914</v>
      </c>
      <c r="L1334" s="444">
        <f t="shared" ca="1" si="127"/>
        <v>-86752505.581367046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-86752505.581367046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-361468.773255696</v>
      </c>
      <c r="L1335" s="444">
        <f t="shared" ca="1" si="127"/>
        <v>-87113974.354622737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-87113974.354622737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-362974.89314426138</v>
      </c>
      <c r="L1336" s="444">
        <f t="shared" ca="1" si="127"/>
        <v>-87476949.247767001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-87476949.247767001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-364487.28853236249</v>
      </c>
      <c r="L1337" s="444">
        <f t="shared" ca="1" si="127"/>
        <v>-87841436.536299363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-87841436.536299363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-366005.98556791403</v>
      </c>
      <c r="L1338" s="444">
        <f t="shared" ca="1" si="127"/>
        <v>-88207442.521867275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-88207442.521867275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-367531.0105077803</v>
      </c>
      <c r="L1339" s="444">
        <f t="shared" ca="1" si="127"/>
        <v>-88574973.532375053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-88574973.532375053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-369062.38971822936</v>
      </c>
      <c r="L1340" s="444">
        <f t="shared" ca="1" si="127"/>
        <v>-88944035.922093287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-88944035.922093287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-370600.1496753887</v>
      </c>
      <c r="L1341" s="444">
        <f t="shared" ca="1" si="127"/>
        <v>-89314636.071768671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-89314636.071768671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-372144.3169657028</v>
      </c>
      <c r="L1342" s="444">
        <f t="shared" ca="1" si="127"/>
        <v>-89686780.38873437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-89686780.38873437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-373694.91828639322</v>
      </c>
      <c r="L1343" s="444">
        <f t="shared" ca="1" si="127"/>
        <v>-90060475.307020769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-90060475.307020769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-375251.98044591985</v>
      </c>
      <c r="L1344" s="444">
        <f t="shared" ca="1" si="127"/>
        <v>-90435727.28746669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-90435727.28746669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-376815.53036444454</v>
      </c>
      <c r="L1345" s="444">
        <f t="shared" ca="1" si="127"/>
        <v>-90812542.817831129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-90812542.817831129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-378385.59507429635</v>
      </c>
      <c r="L1346" s="444">
        <f t="shared" ca="1" si="127"/>
        <v>-91190928.412905425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-91190928.412905425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-379962.20172043925</v>
      </c>
      <c r="L1347" s="444">
        <f t="shared" ca="1" si="127"/>
        <v>-91570890.614625871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-91570890.614625871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-381545.37756094115</v>
      </c>
      <c r="L1348" s="444">
        <f t="shared" ca="1" si="127"/>
        <v>-91952435.992186815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-91952435.992186815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-383135.14996744506</v>
      </c>
      <c r="L1349" s="444">
        <f t="shared" ca="1" si="127"/>
        <v>-92335571.142154261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-92335571.142154261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-384731.54642564274</v>
      </c>
      <c r="L1350" s="444">
        <f t="shared" ca="1" si="127"/>
        <v>-92720302.688579902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-92720302.688579902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-386334.59453574958</v>
      </c>
      <c r="L1351" s="444">
        <f t="shared" ca="1" si="127"/>
        <v>-93106637.283115655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-93106637.283115655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-387944.32201298187</v>
      </c>
      <c r="L1352" s="444">
        <f t="shared" ca="1" si="127"/>
        <v>-93494581.605128631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-93494581.605128631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-389560.75668803597</v>
      </c>
      <c r="L1353" s="444">
        <f t="shared" ca="1" si="127"/>
        <v>-93884142.36181666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-93884142.36181666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-391183.92650756938</v>
      </c>
      <c r="L1354" s="444">
        <f t="shared" ca="1" si="127"/>
        <v>-94275326.288324222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-94275326.288324222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-392813.85953468428</v>
      </c>
      <c r="L1355" s="444">
        <f t="shared" ca="1" si="127"/>
        <v>-94668140.147858903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-94668140.147858903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-394450.5839494121</v>
      </c>
      <c r="L1356" s="444">
        <f t="shared" ca="1" si="127"/>
        <v>-95062590.73180832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-95062590.73180832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-396094.12804920133</v>
      </c>
      <c r="L1357" s="444">
        <f t="shared" ca="1" si="127"/>
        <v>-95458684.859857515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-95458684.859857515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-397744.52024940628</v>
      </c>
      <c r="L1358" s="444">
        <f t="shared" ca="1" si="127"/>
        <v>-95856429.380106926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-95856429.380106926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-399401.78908377886</v>
      </c>
      <c r="L1359" s="444">
        <f t="shared" ca="1" si="127"/>
        <v>-96255831.169190705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-96255831.169190705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-401065.96320496127</v>
      </c>
      <c r="L1360" s="444">
        <f t="shared" ca="1" si="127"/>
        <v>-96656897.13239567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-96656897.13239567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-402737.07138498197</v>
      </c>
      <c r="L1361" s="444">
        <f t="shared" ca="1" si="127"/>
        <v>-97059634.203780651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-97059634.203780651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-404415.1425157527</v>
      </c>
      <c r="L1362" s="444">
        <f t="shared" ca="1" si="127"/>
        <v>-97464049.3462964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-97464049.3462964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-406100.20560956834</v>
      </c>
      <c r="L1363" s="444">
        <f t="shared" ca="1" si="127"/>
        <v>-97870149.551905975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-97870149.551905975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-407792.28979960823</v>
      </c>
      <c r="L1364" s="444">
        <f t="shared" ca="1" si="127"/>
        <v>-98277941.841705576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-98277941.841705576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-409491.4243404399</v>
      </c>
      <c r="L1365" s="444">
        <f t="shared" ca="1" si="127"/>
        <v>-98687433.266046017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-98687433.266046017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-411197.63860852504</v>
      </c>
      <c r="L1366" s="444">
        <f t="shared" ca="1" si="127"/>
        <v>-99098630.904654548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-99098630.904654548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-412910.96210272727</v>
      </c>
      <c r="L1367" s="444">
        <f t="shared" ca="1" si="127"/>
        <v>-99511541.866757274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-99511541.866757274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-414631.42444482195</v>
      </c>
      <c r="L1368" s="444">
        <f t="shared" ca="1" si="127"/>
        <v>-99926173.291202098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-99926173.291202098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-416359.05538000877</v>
      </c>
      <c r="L1369" s="444">
        <f t="shared" ca="1" si="127"/>
        <v>-100342532.3465821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-100342532.3465821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-418093.88477742544</v>
      </c>
      <c r="L1370" s="444">
        <f t="shared" ca="1" si="127"/>
        <v>-100760626.23135953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-100760626.23135953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-419835.94263066468</v>
      </c>
      <c r="L1371" s="444">
        <f t="shared" ca="1" si="127"/>
        <v>-101180462.17399019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-101180462.17399019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-421585.25905829243</v>
      </c>
      <c r="L1372" s="444">
        <f t="shared" ca="1" si="127"/>
        <v>-101602047.43304849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-101602047.43304849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-423341.86430436868</v>
      </c>
      <c r="L1373" s="444">
        <f t="shared" ca="1" si="127"/>
        <v>-102025389.29735285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-102025389.29735285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-425105.78873897018</v>
      </c>
      <c r="L1374" s="444">
        <f t="shared" ca="1" si="127"/>
        <v>-102450495.08609182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-102450495.08609182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-426877.06285871589</v>
      </c>
      <c r="L1375" s="444">
        <f t="shared" ca="1" si="127"/>
        <v>-102877372.14895053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-102877372.14895053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-428655.71728729387</v>
      </c>
      <c r="L1376" s="444">
        <f t="shared" ca="1" si="127"/>
        <v>-103306027.86623782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-103306027.86623782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-430441.7827759909</v>
      </c>
      <c r="L1377" s="444">
        <f t="shared" ca="1" si="127"/>
        <v>-103736469.64901382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-103736469.64901382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-432235.29020422423</v>
      </c>
      <c r="L1378" s="444">
        <f t="shared" ca="1" si="127"/>
        <v>-104168704.93921804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-104168704.93921804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-434036.27058007516</v>
      </c>
      <c r="L1379" s="444">
        <f t="shared" ca="1" si="127"/>
        <v>-104602741.20979811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-104602741.20979811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-435844.75504082552</v>
      </c>
      <c r="L1380" s="444">
        <f t="shared" ca="1" si="127"/>
        <v>-105038585.96483894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-105038585.96483894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-437660.77485349547</v>
      </c>
      <c r="L1381" s="444">
        <f t="shared" ca="1" si="127"/>
        <v>-105476246.73969243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-105476246.73969243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-439484.36141538515</v>
      </c>
      <c r="L1382" s="444">
        <f t="shared" ca="1" si="127"/>
        <v>-105915731.10110782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-105915731.10110782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-441315.54625461582</v>
      </c>
      <c r="L1383" s="444">
        <f t="shared" ca="1" si="127"/>
        <v>-106357046.64736244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-106357046.64736244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-443154.36103067675</v>
      </c>
      <c r="L1384" s="444">
        <f t="shared" ca="1" si="127"/>
        <v>-106800201.00839312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-106800201.00839312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-445000.83753497136</v>
      </c>
      <c r="L1385" s="444">
        <f t="shared" ca="1" si="127"/>
        <v>-107245201.84592809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-107245201.84592809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-446855.00769136706</v>
      </c>
      <c r="L1386" s="444">
        <f t="shared" ca="1" si="127"/>
        <v>-107692056.85361946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-107692056.85361946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-448716.90355674771</v>
      </c>
      <c r="L1387" s="444">
        <f t="shared" ca="1" si="127"/>
        <v>-108140773.75717621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-108140773.75717621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-450586.5573215675</v>
      </c>
      <c r="L1388" s="444">
        <f t="shared" ca="1" si="127"/>
        <v>-108591360.31449777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-108591360.31449777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-452464.00131040742</v>
      </c>
      <c r="L1389" s="444">
        <f t="shared" ca="1" si="127"/>
        <v>-109043824.31580818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-109043824.31580818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-454349.26798253407</v>
      </c>
      <c r="L1390" s="444">
        <f t="shared" ca="1" si="127"/>
        <v>-109498173.5837907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-109498173.5837907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-456242.38993246126</v>
      </c>
      <c r="L1391" s="444">
        <f t="shared" ca="1" si="127"/>
        <v>-109954415.97372317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-109954415.97372317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-458143.39989051316</v>
      </c>
      <c r="L1392" s="444">
        <f t="shared" ca="1" si="127"/>
        <v>-110412559.37361369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-110412559.37361369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-460052.33072339027</v>
      </c>
      <c r="L1393" s="444">
        <f t="shared" ca="1" si="127"/>
        <v>-110872611.70433708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-110872611.70433708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-461969.21543473779</v>
      </c>
      <c r="L1394" s="444">
        <f t="shared" ca="1" si="127"/>
        <v>-111334580.91977182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-111334580.91977182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-463894.08716571593</v>
      </c>
      <c r="L1395" s="444">
        <f t="shared" ca="1" si="127"/>
        <v>-111798475.00693753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-111798475.00693753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-465826.97919557313</v>
      </c>
      <c r="L1396" s="444">
        <f t="shared" ca="1" si="127"/>
        <v>-112264301.98613311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-112264301.98613311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-467767.92494222132</v>
      </c>
      <c r="L1397" s="444">
        <f t="shared" ca="1" si="127"/>
        <v>-112732069.91107534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-112732069.91107534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-469716.9579628139</v>
      </c>
      <c r="L1398" s="444">
        <f t="shared" ca="1" si="127"/>
        <v>-113201786.86903815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-113201786.86903815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-471674.11195432558</v>
      </c>
      <c r="L1399" s="444">
        <f t="shared" ca="1" si="127"/>
        <v>-113673460.98099248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-113673460.98099248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-473639.42075413535</v>
      </c>
      <c r="L1400" s="444">
        <f t="shared" ca="1" si="127"/>
        <v>-114147100.40174662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-114147100.40174662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-475612.91834061086</v>
      </c>
      <c r="L1401" s="444">
        <f t="shared" ca="1" si="127"/>
        <v>-114622713.32008722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-114622713.32008722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-477594.63883369672</v>
      </c>
      <c r="L1402" s="444">
        <f t="shared" ca="1" si="127"/>
        <v>-115100307.95892093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-115100307.95892093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-479584.61649550387</v>
      </c>
      <c r="L1403" s="444">
        <f t="shared" ca="1" si="127"/>
        <v>-115579892.57541643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-115579892.57541643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-481582.88573090179</v>
      </c>
      <c r="L1404" s="444">
        <f t="shared" ca="1" si="127"/>
        <v>-116061475.46114734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-116061475.46114734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-483589.48108811397</v>
      </c>
      <c r="L1405" s="444">
        <f t="shared" ca="1" si="127"/>
        <v>-116545064.94223545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-116545064.94223545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-485604.43725931441</v>
      </c>
      <c r="L1406" s="444">
        <f t="shared" ca="1" si="127"/>
        <v>-117030669.37949477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-117030669.37949477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-487627.78908122814</v>
      </c>
      <c r="L1407" s="444">
        <f t="shared" ca="1" si="127"/>
        <v>-117518297.168576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-117518297.168576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-489659.57153573335</v>
      </c>
      <c r="L1408" s="444">
        <f t="shared" ca="1" si="127"/>
        <v>-118007956.74011174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-118007956.74011174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-491699.81975046557</v>
      </c>
      <c r="L1409" s="444">
        <f t="shared" ca="1" si="127"/>
        <v>-118499656.55986221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-118499656.55986221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-493748.56899942586</v>
      </c>
      <c r="L1410" s="444">
        <f t="shared" ca="1" si="127"/>
        <v>-118993405.12886164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-118993405.12886164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-495805.85470359016</v>
      </c>
      <c r="L1411" s="444">
        <f t="shared" ca="1" si="127"/>
        <v>-119489210.98356523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-119489210.98356523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-497871.7124315218</v>
      </c>
      <c r="L1412" s="444">
        <f t="shared" ca="1" si="127"/>
        <v>-119987082.69599675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-119987082.69599675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-499946.17789998645</v>
      </c>
      <c r="L1413" s="444">
        <f t="shared" ca="1" si="127"/>
        <v>-120487028.87389673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-120487028.87389673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-502029.28697456972</v>
      </c>
      <c r="L1414" s="444">
        <f t="shared" ca="1" si="127"/>
        <v>-120989058.1608713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-120989058.1608713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-504121.07567029702</v>
      </c>
      <c r="L1415" s="444">
        <f t="shared" ca="1" si="127"/>
        <v>-121493179.2365416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-121493179.2365416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-506221.58015225671</v>
      </c>
      <c r="L1416" s="444">
        <f t="shared" ca="1" si="127"/>
        <v>-121999400.81669386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-121999400.81669386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-508330.83673622436</v>
      </c>
      <c r="L1417" s="444">
        <f t="shared" ca="1" si="127"/>
        <v>-122507731.65343007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-122507731.65343007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-510448.88188929198</v>
      </c>
      <c r="L1418" s="444">
        <f t="shared" ca="1" si="127"/>
        <v>-123018180.53531937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-123018180.53531937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-512575.75223049737</v>
      </c>
      <c r="L1419" s="444">
        <f t="shared" ca="1" si="127"/>
        <v>-123530756.28754987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-123530756.28754987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-514711.48453145771</v>
      </c>
      <c r="L1420" s="444">
        <f t="shared" ca="1" si="127"/>
        <v>-124045467.77208133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-124045467.77208133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-516856.11571700545</v>
      </c>
      <c r="L1421" s="444">
        <f t="shared" ca="1" si="127"/>
        <v>-124562323.88779834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-124562323.88779834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-519009.68286582635</v>
      </c>
      <c r="L1422" s="444">
        <f t="shared" ca="1" si="127"/>
        <v>-125081333.57066417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-125081333.57066417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-521172.22321110067</v>
      </c>
      <c r="L1423" s="444">
        <f t="shared" ca="1" si="127"/>
        <v>-125602505.79387526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-125602505.79387526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-523343.77414114692</v>
      </c>
      <c r="L1424" s="444">
        <f t="shared" ca="1" si="127"/>
        <v>-126125849.56801641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-126125849.56801641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-525524.37320006837</v>
      </c>
      <c r="L1425" s="444">
        <f t="shared" ca="1" si="127"/>
        <v>-126651373.94121648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-126651373.94121648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-527714.05808840203</v>
      </c>
      <c r="L1426" s="444">
        <f t="shared" ca="1" si="127"/>
        <v>-127179087.99930489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-127179087.99930489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-529912.86666377028</v>
      </c>
      <c r="L1427" s="444">
        <f t="shared" ca="1" si="127"/>
        <v>-127709000.86596866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-127709000.86596866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-532120.83694153605</v>
      </c>
      <c r="L1428" s="444">
        <f t="shared" ca="1" si="127"/>
        <v>-128241121.7029102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-128241121.7029102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-534338.00709545927</v>
      </c>
      <c r="L1429" s="444">
        <f t="shared" ca="1" si="127"/>
        <v>-128775459.71000566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-128775459.71000566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-536564.41545835685</v>
      </c>
      <c r="L1430" s="444">
        <f t="shared" ca="1" si="127"/>
        <v>-129312024.12546401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-129312024.12546401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-538800.10052276659</v>
      </c>
      <c r="L1431" s="444">
        <f t="shared" ca="1" si="127"/>
        <v>-129850824.22598678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-129850824.22598678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-541045.10094161169</v>
      </c>
      <c r="L1432" s="444">
        <f t="shared" ca="1" si="127"/>
        <v>-130391869.32692839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-130391869.32692839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-543299.45552886836</v>
      </c>
      <c r="L1433" s="444">
        <f t="shared" ca="1" si="127"/>
        <v>-130935168.78245726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-130935168.78245726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-545563.20326023863</v>
      </c>
      <c r="L1434" s="444">
        <f t="shared" ca="1" si="127"/>
        <v>-131480731.98571751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-131480731.98571751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-547836.38327382295</v>
      </c>
      <c r="L1435" s="444">
        <f t="shared" ca="1" si="127"/>
        <v>-132028568.36899133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-132028568.36899133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-550119.0348707973</v>
      </c>
      <c r="L1436" s="444">
        <f t="shared" ca="1" si="127"/>
        <v>-132578687.40386213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-132578687.40386213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-552411.1975160921</v>
      </c>
      <c r="L1437" s="444">
        <f t="shared" ca="1" si="127"/>
        <v>-133131098.60137823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-133131098.60137823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-554712.91083907592</v>
      </c>
      <c r="L1438" s="444">
        <f t="shared" ca="1" si="127"/>
        <v>-133685811.51221731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-133685811.51221731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-557024.21463423874</v>
      </c>
      <c r="L1439" s="444">
        <f t="shared" ca="1" si="127"/>
        <v>-134242835.72685155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-134242835.72685155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-559345.14886188146</v>
      </c>
      <c r="L1440" s="444">
        <f t="shared" ca="1" si="127"/>
        <v>-134802180.87571344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-134802180.87571344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-561675.75364880601</v>
      </c>
      <c r="L1441" s="444">
        <f t="shared" ca="1" si="127"/>
        <v>-135363856.62936226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-135363856.62936226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-564016.06928900944</v>
      </c>
      <c r="L1442" s="444">
        <f t="shared" ca="1" si="127"/>
        <v>-135927872.69865125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-135927872.69865125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-566366.13624438026</v>
      </c>
      <c r="L1443" s="444">
        <f t="shared" ca="1" si="127"/>
        <v>-136494238.83489564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-136494238.83489564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-568725.99514539854</v>
      </c>
      <c r="L1444" s="444">
        <f t="shared" ca="1" si="127"/>
        <v>-137062964.83004105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-137062964.83004105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-571095.68679183768</v>
      </c>
      <c r="L1445" s="444">
        <f t="shared" ca="1" si="127"/>
        <v>-137634060.51683289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-137634060.51683289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-573475.25215347041</v>
      </c>
      <c r="L1446" s="444">
        <f t="shared" ca="1" si="127"/>
        <v>-138207535.76898634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-138207535.76898634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-575864.73237077647</v>
      </c>
      <c r="L1447" s="444">
        <f t="shared" ca="1" si="127"/>
        <v>-138783400.50135711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-138783400.50135711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-578264.16875565459</v>
      </c>
      <c r="L1448" s="444">
        <f t="shared" ca="1" si="127"/>
        <v>-139361664.67011276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-139361664.67011276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-580673.60279213649</v>
      </c>
      <c r="L1449" s="444">
        <f t="shared" ca="1" si="127"/>
        <v>-139942338.2729049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-139942338.2729049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-583093.07613710372</v>
      </c>
      <c r="L1450" s="444">
        <f t="shared" ca="1" si="127"/>
        <v>-140525431.349042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-140525431.349042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-585522.63062100834</v>
      </c>
      <c r="L1451" s="444">
        <f t="shared" ca="1" si="127"/>
        <v>-141110953.97966301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-141110953.97966301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-587962.30824859592</v>
      </c>
      <c r="L1452" s="444">
        <f t="shared" ca="1" si="127"/>
        <v>-141698916.28791162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-141698916.28791162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-590412.15119963174</v>
      </c>
      <c r="L1453" s="444">
        <f t="shared" ca="1" si="127"/>
        <v>-142289328.43911126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-142289328.43911126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-592872.2018296303</v>
      </c>
      <c r="L1454" s="444">
        <f t="shared" ca="1" si="127"/>
        <v>-142882200.6409409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-142882200.6409409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-595342.50267058704</v>
      </c>
      <c r="L1455" s="444">
        <f t="shared" ca="1" si="127"/>
        <v>-143477543.14361149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-143477543.14361149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-597823.09643171448</v>
      </c>
      <c r="L1456" s="444">
        <f t="shared" ca="1" si="127"/>
        <v>-144075366.24004319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-144075366.24004319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-600314.02600017993</v>
      </c>
      <c r="L1457" s="444">
        <f t="shared" ca="1" si="127"/>
        <v>-144675680.26604337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-144675680.26604337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-602815.3344418474</v>
      </c>
      <c r="L1458" s="444">
        <f t="shared" ca="1" si="127"/>
        <v>-145278495.60048521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-145278495.60048521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-605327.06500202173</v>
      </c>
      <c r="L1459" s="444">
        <f t="shared" ca="1" si="127"/>
        <v>-145883822.66548723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-145883822.66548723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-607849.26110619679</v>
      </c>
      <c r="L1460" s="444">
        <f t="shared" ca="1" si="127"/>
        <v>-146491671.92659342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-146491671.92659342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-610381.96636080591</v>
      </c>
      <c r="L1461" s="444">
        <f t="shared" ca="1" si="127"/>
        <v>-147102053.89295423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-147102053.89295423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-612925.22455397598</v>
      </c>
      <c r="L1462" s="444">
        <f t="shared" ca="1" si="127"/>
        <v>-147714979.1175082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-147714979.1175082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-615479.07965628419</v>
      </c>
      <c r="L1463" s="444">
        <f t="shared" ca="1" si="127"/>
        <v>-148330458.19716448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-148330458.19716448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-618043.57582151867</v>
      </c>
      <c r="L1464" s="444">
        <f t="shared" ca="1" si="127"/>
        <v>-148948501.77298599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-148948501.77298599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-620618.75738744158</v>
      </c>
      <c r="L1465" s="444">
        <f t="shared" ca="1" si="127"/>
        <v>-149569120.53037342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-149569120.53037342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-623204.66887655598</v>
      </c>
      <c r="L1466" s="444">
        <f t="shared" ca="1" si="127"/>
        <v>-150192325.19924998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-150192325.19924998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-625801.35499687493</v>
      </c>
      <c r="L1467" s="444">
        <f t="shared" ca="1" si="127"/>
        <v>-150818126.55424684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-150818126.55424684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-628408.86064269522</v>
      </c>
      <c r="L1468" s="444">
        <f t="shared" ca="1" si="127"/>
        <v>-151446535.41488954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-151446535.41488954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-631027.23089537304</v>
      </c>
      <c r="L1469" s="444">
        <f t="shared" ca="1" si="127"/>
        <v>-152077562.64578491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-152077562.64578491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-633656.51102410385</v>
      </c>
      <c r="L1470" s="444">
        <f t="shared" ca="1" si="127"/>
        <v>-152711219.15680903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-152711219.15680903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-636296.74648670433</v>
      </c>
      <c r="L1471" s="444">
        <f t="shared" ca="1" si="127"/>
        <v>-153347515.90329573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-153347515.90329573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-638947.9829303989</v>
      </c>
      <c r="L1472" s="444">
        <f t="shared" ca="1" si="127"/>
        <v>-153986463.88622612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-153986463.88622612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-641610.26619260886</v>
      </c>
      <c r="L1473" s="444">
        <f t="shared" ca="1" si="127"/>
        <v>-154628074.15241873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-154628074.15241873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-644283.64230174467</v>
      </c>
      <c r="L1474" s="444">
        <f t="shared" ca="1" si="127"/>
        <v>-155272357.79472047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-155272357.79472047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-646968.1574780019</v>
      </c>
      <c r="L1475" s="444">
        <f t="shared" ca="1" si="127"/>
        <v>-155919325.95219848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-155919325.95219848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-649663.85813416028</v>
      </c>
      <c r="L1476" s="444">
        <f t="shared" ca="1" si="127"/>
        <v>-156568989.81033263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-156568989.81033263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-652370.79087638599</v>
      </c>
      <c r="L1477" s="444">
        <f t="shared" ca="1" si="127"/>
        <v>-157221360.60120901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-157221360.60120901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-655089.00250503758</v>
      </c>
      <c r="L1478" s="444">
        <f t="shared" ca="1" si="127"/>
        <v>-157876449.60371405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-157876449.60371405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-657818.54001547524</v>
      </c>
      <c r="L1479" s="444">
        <f t="shared" ca="1" si="127"/>
        <v>-158534268.14372954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-158534268.14372954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-660559.45059887308</v>
      </c>
      <c r="L1480" s="444">
        <f t="shared" ca="1" si="127"/>
        <v>-159194827.5943284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-159194827.5943284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-663311.78164303501</v>
      </c>
      <c r="L1481" s="444">
        <f t="shared" ca="1" si="127"/>
        <v>-159858139.37597144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-159858139.37597144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-666075.58073321427</v>
      </c>
      <c r="L1482" s="444">
        <f t="shared" ca="1" si="127"/>
        <v>-160524214.95670465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-160524214.95670465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-668850.89565293607</v>
      </c>
      <c r="L1483" s="444">
        <f t="shared" ca="1" si="127"/>
        <v>-161193065.8523576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-161193065.8523576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-671637.77438482328</v>
      </c>
      <c r="L1484" s="444">
        <f t="shared" ca="1" si="127"/>
        <v>-161864703.62674242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-161864703.62674242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-674436.26511142671</v>
      </c>
      <c r="L1485" s="444">
        <f t="shared" ca="1" si="127"/>
        <v>-162539139.89185384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-162539139.89185384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-677246.41621605761</v>
      </c>
      <c r="L1486" s="444">
        <f t="shared" ca="1" si="127"/>
        <v>-163216386.30806988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-163216386.30806988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-680068.27628362447</v>
      </c>
      <c r="L1487" s="444">
        <f t="shared" ca="1" si="127"/>
        <v>-163896454.58435351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-163896454.58435351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-682901.89410147292</v>
      </c>
      <c r="L1488" s="444">
        <f t="shared" ca="1" si="127"/>
        <v>-164579356.47845498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-164579356.47845498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-685747.3186602291</v>
      </c>
      <c r="L1489" s="444">
        <f t="shared" ca="1" si="127"/>
        <v>-165265103.79711521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-165265103.79711521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-688604.59915464674</v>
      </c>
      <c r="L1490" s="444">
        <f t="shared" ca="1" si="127"/>
        <v>-165953708.39626986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-165953708.39626986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-691473.78498445777</v>
      </c>
      <c r="L1491" s="444">
        <f t="shared" ca="1" si="127"/>
        <v>-166645182.18125433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-166645182.18125433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-694354.9257552264</v>
      </c>
      <c r="L1492" s="444">
        <f t="shared" ca="1" si="127"/>
        <v>-167339537.10700956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-167339537.10700956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-697248.07127920655</v>
      </c>
      <c r="L1493" s="444">
        <f t="shared" ca="1" si="127"/>
        <v>-168036785.17828876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-168036785.17828876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-700153.27157620317</v>
      </c>
      <c r="L1494" s="444">
        <f t="shared" ca="1" si="127"/>
        <v>-168736938.44986495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-168736938.44986495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-703070.57687443728</v>
      </c>
      <c r="L1495" s="444">
        <f t="shared" ca="1" si="127"/>
        <v>-169440009.02673939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-169440009.02673939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-706000.0376114141</v>
      </c>
      <c r="L1496" s="444">
        <f t="shared" ca="1" si="127"/>
        <v>-170146009.06435081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-170146009.06435081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-708941.70443479507</v>
      </c>
      <c r="L1497" s="444">
        <f t="shared" ca="1" si="127"/>
        <v>-170854950.7687856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-170854950.7687856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-711895.62820327329</v>
      </c>
      <c r="L1498" s="444">
        <f t="shared" ca="1" si="127"/>
        <v>-171566846.39698887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-171566846.39698887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-714861.85998745356</v>
      </c>
      <c r="L1499" s="444">
        <f t="shared" ca="1" si="127"/>
        <v>-172281708.25697634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-172281708.25697634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-717840.45107073477</v>
      </c>
      <c r="L1500" s="444">
        <f t="shared" ca="1" si="127"/>
        <v>-172999548.70804706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-172999548.70804706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-720831.45295019611</v>
      </c>
      <c r="L1501" s="444">
        <f t="shared" ca="1" si="127"/>
        <v>-173720380.16099727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-173720380.16099727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-723834.91733748862</v>
      </c>
      <c r="L1502" s="444">
        <f t="shared" ca="1" si="127"/>
        <v>-174444215.07833475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-174444215.07833475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-726850.89615972806</v>
      </c>
      <c r="L1503" s="444">
        <f t="shared" ca="1" si="127"/>
        <v>-175171065.97449449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-175171065.97449449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-729879.44156039366</v>
      </c>
      <c r="L1504" s="444">
        <f t="shared" ca="1" si="127"/>
        <v>-175900945.41605487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-175900945.41605487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-732920.60590022861</v>
      </c>
      <c r="L1505" s="444">
        <f t="shared" ca="1" si="127"/>
        <v>-176633866.0219551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-176633866.0219551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-735974.44175814628</v>
      </c>
      <c r="L1506" s="444">
        <f t="shared" ca="1" si="127"/>
        <v>-177369840.46371326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-177369840.46371326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-739041.00193213858</v>
      </c>
      <c r="L1507" s="444">
        <f t="shared" ca="1" si="127"/>
        <v>-178108881.4656454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-178108881.4656454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-742120.33944018919</v>
      </c>
      <c r="L1508" s="444">
        <f t="shared" ca="1" si="127"/>
        <v>-178851001.8050856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-178851001.8050856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-745212.50752118998</v>
      </c>
      <c r="L1509" s="444">
        <f t="shared" ca="1" si="127"/>
        <v>-179596214.31260678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-179596214.31260678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-748317.55963586154</v>
      </c>
      <c r="L1510" s="444">
        <f t="shared" ca="1" si="127"/>
        <v>-180344531.87224263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-180344531.87224263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-751435.5494676776</v>
      </c>
      <c r="L1511" s="444">
        <f t="shared" ca="1" si="127"/>
        <v>-181095967.42171031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-181095967.42171031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-754566.53092379298</v>
      </c>
      <c r="L1512" s="444">
        <f t="shared" ca="1" si="127"/>
        <v>-181850533.9526341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-181850533.9526341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-757710.55813597539</v>
      </c>
      <c r="L1513" s="444">
        <f t="shared" ca="1" si="127"/>
        <v>-182608244.51077008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-182608244.51077008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-760867.68546154199</v>
      </c>
      <c r="L1514" s="444">
        <f t="shared" ca="1" si="127"/>
        <v>-183369112.19623163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-183369112.19623163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-764037.96748429851</v>
      </c>
      <c r="L1515" s="444">
        <f t="shared" ca="1" si="127"/>
        <v>-184133150.16371593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-184133150.16371593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-767221.45901548304</v>
      </c>
      <c r="L1516" s="444">
        <f t="shared" ca="1" si="127"/>
        <v>-184900371.62273142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-184900371.62273142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-770418.21509471419</v>
      </c>
      <c r="L1517" s="444">
        <f t="shared" ca="1" si="127"/>
        <v>-185670789.83782613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-185670789.83782613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-773628.29099094216</v>
      </c>
      <c r="L1518" s="444">
        <f t="shared" ca="1" si="127"/>
        <v>-186444418.12881708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-186444418.12881708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-776851.74220340454</v>
      </c>
      <c r="L1519" s="444">
        <f t="shared" ca="1" si="127"/>
        <v>-187221269.8710205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-187221269.8710205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-780088.62446258543</v>
      </c>
      <c r="L1520" s="444">
        <f t="shared" ca="1" si="127"/>
        <v>-188001358.49548307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-188001358.49548307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-783338.99373117951</v>
      </c>
      <c r="L1521" s="444">
        <f t="shared" ca="1" si="127"/>
        <v>-188784697.48921424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-188784697.48921424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-786602.90620505938</v>
      </c>
      <c r="L1522" s="444">
        <f t="shared" ca="1" si="127"/>
        <v>-189571300.3954193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-189571300.3954193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-789880.41831424704</v>
      </c>
      <c r="L1523" s="444">
        <f t="shared" ca="1" si="127"/>
        <v>-190361180.81373355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-190361180.81373355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-793171.58672388981</v>
      </c>
      <c r="L1524" s="444">
        <f t="shared" ca="1" si="127"/>
        <v>-191154352.40045744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-191154352.40045744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-796476.46833523933</v>
      </c>
      <c r="L1525" s="444">
        <f t="shared" ca="1" si="127"/>
        <v>-191950828.86879268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-191950828.86879268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-799795.12028663617</v>
      </c>
      <c r="L1526" s="444">
        <f t="shared" ca="1" si="127"/>
        <v>-192750623.98907933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-192750623.98907933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-803127.59995449719</v>
      </c>
      <c r="L1527" s="444">
        <f t="shared" ca="1" si="127"/>
        <v>-193553751.58903381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-193553751.58903381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-806473.96495430754</v>
      </c>
      <c r="L1528" s="444">
        <f t="shared" ca="1" si="127"/>
        <v>-194360225.55398813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-194360225.55398813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-809834.27314161719</v>
      </c>
      <c r="L1529" s="444">
        <f t="shared" ca="1" si="127"/>
        <v>-195170059.82712975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-195170059.82712975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-813208.58261304058</v>
      </c>
      <c r="L1530" s="444">
        <f t="shared" ca="1" si="127"/>
        <v>-195983268.4097428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-195983268.4097428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-816596.95170726161</v>
      </c>
      <c r="L1531" s="444">
        <f t="shared" ca="1" si="127"/>
        <v>-196799865.36145008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-196799865.36145008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-819999.43900604197</v>
      </c>
      <c r="L1532" s="444">
        <f t="shared" ca="1" si="127"/>
        <v>-197619864.80045611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-197619864.80045611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-823416.10333523375</v>
      </c>
      <c r="L1533" s="444">
        <f t="shared" ca="1" si="127"/>
        <v>-198443280.90379134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-198443280.90379134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-826847.00376579724</v>
      </c>
      <c r="L1534" s="444">
        <f t="shared" ca="1" si="127"/>
        <v>-199270127.90755713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-199270127.90755713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-830292.19961482135</v>
      </c>
      <c r="L1535" s="444">
        <f t="shared" ca="1" si="127"/>
        <v>-200100420.10717195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-200100420.10717195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-833751.75044654985</v>
      </c>
      <c r="L1536" s="444">
        <f t="shared" ca="1" si="127"/>
        <v>-200934171.85761851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-200934171.85761851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-837225.71607341047</v>
      </c>
      <c r="L1537" s="444">
        <f t="shared" ca="1" si="127"/>
        <v>-201771397.57369193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-201771397.57369193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-840714.15655704972</v>
      </c>
      <c r="L1538" s="444">
        <f t="shared" ref="L1538:L1792" ca="1" si="132">I1538-J1538+K1538</f>
        <v>-202612111.73024899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-202612111.73024899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-844217.13220937073</v>
      </c>
      <c r="L1539" s="444">
        <f t="shared" ca="1" si="132"/>
        <v>-203456328.86245835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-203456328.86245835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-847734.70359357644</v>
      </c>
      <c r="L1540" s="444">
        <f t="shared" ca="1" si="132"/>
        <v>-204304063.56605193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-204304063.56605193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-851266.93152521632</v>
      </c>
      <c r="L1541" s="444">
        <f t="shared" ca="1" si="132"/>
        <v>-205155330.49757716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-205155330.49757716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-854813.87707323814</v>
      </c>
      <c r="L1542" s="444">
        <f t="shared" ca="1" si="132"/>
        <v>-206010144.37465039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-206010144.37465039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-858375.6015610433</v>
      </c>
      <c r="L1543" s="444">
        <f t="shared" ca="1" si="132"/>
        <v>-206868519.97621143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-206868519.97621143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-861952.1665675476</v>
      </c>
      <c r="L1544" s="444">
        <f t="shared" ca="1" si="132"/>
        <v>-207730472.14277896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-207730472.14277896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-865543.63392824563</v>
      </c>
      <c r="L1545" s="444">
        <f t="shared" ca="1" si="132"/>
        <v>-208596015.7767072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-208596015.7767072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-869150.06573627994</v>
      </c>
      <c r="L1546" s="444">
        <f t="shared" ca="1" si="132"/>
        <v>-209465165.8424435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-209465165.8424435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-872771.5243435147</v>
      </c>
      <c r="L1547" s="444">
        <f t="shared" ca="1" si="132"/>
        <v>-210337937.36678702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-210337937.36678702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-876408.07236161269</v>
      </c>
      <c r="L1548" s="444">
        <f t="shared" ca="1" si="132"/>
        <v>-211214345.43914863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-211214345.43914863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-880059.77266311925</v>
      </c>
      <c r="L1549" s="444">
        <f t="shared" ca="1" si="132"/>
        <v>-212094405.21181175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-212094405.21181175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-883726.68838254898</v>
      </c>
      <c r="L1550" s="444">
        <f t="shared" ca="1" si="132"/>
        <v>-212978131.90019429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-212978131.90019429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-887408.88291747624</v>
      </c>
      <c r="L1551" s="444">
        <f t="shared" ca="1" si="132"/>
        <v>-213865540.78311175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-213865540.78311175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-891106.41992963245</v>
      </c>
      <c r="L1552" s="444">
        <f t="shared" ca="1" si="132"/>
        <v>-214756647.20304137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-214756647.20304137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-894819.36334600579</v>
      </c>
      <c r="L1553" s="444">
        <f t="shared" ca="1" si="132"/>
        <v>-215651466.56638739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-215651466.56638739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-898547.77735994745</v>
      </c>
      <c r="L1554" s="444">
        <f t="shared" ca="1" si="132"/>
        <v>-216550014.34374732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-216550014.34374732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-902291.7264322805</v>
      </c>
      <c r="L1555" s="444">
        <f t="shared" ca="1" si="132"/>
        <v>-217452306.07017961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-217452306.07017961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-906051.27529241506</v>
      </c>
      <c r="L1556" s="444">
        <f t="shared" ca="1" si="132"/>
        <v>-218358357.34547204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-218358357.34547204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-909826.48893946677</v>
      </c>
      <c r="L1557" s="444">
        <f t="shared" ca="1" si="132"/>
        <v>-219268183.8344115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-219268183.8344115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-913617.4326433813</v>
      </c>
      <c r="L1558" s="444">
        <f t="shared" ca="1" si="132"/>
        <v>-220181801.26705489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-220181801.26705489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-917424.17194606212</v>
      </c>
      <c r="L1559" s="444">
        <f t="shared" ca="1" si="132"/>
        <v>-221099225.43900093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-221099225.43900093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-921246.77266250388</v>
      </c>
      <c r="L1560" s="444">
        <f t="shared" ca="1" si="132"/>
        <v>-222020472.21166342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-222020472.21166342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-925085.30088193074</v>
      </c>
      <c r="L1561" s="444">
        <f t="shared" ca="1" si="132"/>
        <v>-222945557.51254535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-222945557.51254535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-928939.82296893885</v>
      </c>
      <c r="L1562" s="444">
        <f t="shared" ca="1" si="132"/>
        <v>-223874497.33551428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-223874497.33551428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-932810.40556464263</v>
      </c>
      <c r="L1563" s="444">
        <f t="shared" ca="1" si="132"/>
        <v>-224807307.74107891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-224807307.74107891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-936697.1155878288</v>
      </c>
      <c r="L1564" s="444">
        <f t="shared" ca="1" si="132"/>
        <v>-225744004.85666674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-225744004.85666674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-940600.02023611136</v>
      </c>
      <c r="L1565" s="444">
        <f t="shared" ca="1" si="132"/>
        <v>-226684604.87690285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-226684604.87690285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-944519.18698709528</v>
      </c>
      <c r="L1566" s="444">
        <f t="shared" ca="1" si="132"/>
        <v>-227629124.06388995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-227629124.06388995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-948454.68359954143</v>
      </c>
      <c r="L1567" s="444">
        <f t="shared" ca="1" si="132"/>
        <v>-228577578.74748948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-228577578.74748948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-952406.5781145395</v>
      </c>
      <c r="L1568" s="444">
        <f t="shared" ca="1" si="132"/>
        <v>-229529985.32560402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-229529985.32560402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-956374.93885668356</v>
      </c>
      <c r="L1569" s="444">
        <f t="shared" ca="1" si="132"/>
        <v>-230486360.26446071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-230486360.26446071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-960359.83443525294</v>
      </c>
      <c r="L1570" s="444">
        <f t="shared" ca="1" si="132"/>
        <v>-231446720.09889597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-231446720.09889597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-964361.33374539996</v>
      </c>
      <c r="L1571" s="444">
        <f t="shared" ca="1" si="132"/>
        <v>-232411081.43264136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-232411081.43264136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-968379.50596933893</v>
      </c>
      <c r="L1572" s="444">
        <f t="shared" ca="1" si="132"/>
        <v>-233379460.9386107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-233379460.9386107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-972414.42057754449</v>
      </c>
      <c r="L1573" s="444">
        <f t="shared" ca="1" si="132"/>
        <v>-234351875.35918826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-234351875.35918826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-976466.14732995117</v>
      </c>
      <c r="L1574" s="444">
        <f t="shared" ca="1" si="132"/>
        <v>-235328341.50651821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-235328341.50651821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-980534.75627715909</v>
      </c>
      <c r="L1575" s="444">
        <f t="shared" ca="1" si="132"/>
        <v>-236308876.26279539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-236308876.26279539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-984620.3177616474</v>
      </c>
      <c r="L1576" s="444">
        <f t="shared" ca="1" si="132"/>
        <v>-237293496.58055705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-237293496.58055705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-988722.90241898771</v>
      </c>
      <c r="L1577" s="444">
        <f t="shared" ca="1" si="132"/>
        <v>-238282219.48297605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-238282219.48297605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-992842.58117906691</v>
      </c>
      <c r="L1578" s="444">
        <f t="shared" ca="1" si="132"/>
        <v>-239275062.0641551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-239275062.0641551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-996979.42526731291</v>
      </c>
      <c r="L1579" s="444">
        <f t="shared" ca="1" si="132"/>
        <v>-240272041.48942241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-240272041.48942241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-1001133.5062059266</v>
      </c>
      <c r="L1580" s="444">
        <f t="shared" ca="1" si="132"/>
        <v>-241273174.99562833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-241273174.99562833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-1005304.895815118</v>
      </c>
      <c r="L1581" s="444">
        <f t="shared" ca="1" si="132"/>
        <v>-242278479.89144343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-242278479.89144343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-1009493.6662143475</v>
      </c>
      <c r="L1582" s="444">
        <f t="shared" ca="1" si="132"/>
        <v>-243287973.55765778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-243287973.55765778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-1013699.889823574</v>
      </c>
      <c r="L1583" s="444">
        <f t="shared" ca="1" si="132"/>
        <v>-244301673.44748136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-244301673.44748136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-1017923.6393645057</v>
      </c>
      <c r="L1584" s="444">
        <f t="shared" ca="1" si="132"/>
        <v>-245319597.08684587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-245319597.08684587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-1022164.9878618579</v>
      </c>
      <c r="L1585" s="444">
        <f t="shared" ca="1" si="132"/>
        <v>-246341762.07470775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-246341762.07470775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-1026424.0086446156</v>
      </c>
      <c r="L1586" s="444">
        <f t="shared" ca="1" si="132"/>
        <v>-247368186.08335236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-247368186.08335236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-1030700.7753473015</v>
      </c>
      <c r="L1587" s="444">
        <f t="shared" ca="1" si="132"/>
        <v>-248398886.85869965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-248398886.85869965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-1034995.3619112485</v>
      </c>
      <c r="L1588" s="444">
        <f t="shared" ca="1" si="132"/>
        <v>-249433882.22061089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-249433882.22061089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-1039307.8425858787</v>
      </c>
      <c r="L1589" s="444">
        <f t="shared" ca="1" si="132"/>
        <v>-250473190.06319678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-250473190.06319678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-1043638.2919299866</v>
      </c>
      <c r="L1590" s="444">
        <f t="shared" ca="1" si="132"/>
        <v>-251516828.35512677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-251516828.35512677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-1047986.7848130281</v>
      </c>
      <c r="L1591" s="444">
        <f t="shared" ca="1" si="132"/>
        <v>-252564815.13993979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-252564815.13993979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-1052353.3964164159</v>
      </c>
      <c r="L1592" s="444">
        <f t="shared" ca="1" si="132"/>
        <v>-253617168.53635621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-253617168.53635621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-1056738.2022348174</v>
      </c>
      <c r="L1593" s="444">
        <f t="shared" ca="1" si="132"/>
        <v>-254673906.73859102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-254673906.73859102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-1061141.2780774625</v>
      </c>
      <c r="L1594" s="444">
        <f t="shared" ca="1" si="132"/>
        <v>-255735048.01666847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-255735048.01666847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-1065562.7000694522</v>
      </c>
      <c r="L1595" s="444">
        <f t="shared" ca="1" si="132"/>
        <v>-256800610.71673793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-256800610.71673793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-1070002.5446530746</v>
      </c>
      <c r="L1596" s="444">
        <f t="shared" ca="1" si="132"/>
        <v>-257870613.26139101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-257870613.26139101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-1074460.8885891293</v>
      </c>
      <c r="L1597" s="444">
        <f t="shared" ca="1" si="132"/>
        <v>-258945074.14998016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-258945074.14998016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-1078937.8089582508</v>
      </c>
      <c r="L1598" s="444">
        <f t="shared" ca="1" si="132"/>
        <v>-260024011.95893842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-260024011.95893842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-1083433.3831622433</v>
      </c>
      <c r="L1599" s="444">
        <f t="shared" ca="1" si="132"/>
        <v>-261107445.34210065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-261107445.34210065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-1087947.6889254195</v>
      </c>
      <c r="L1600" s="444">
        <f t="shared" ca="1" si="132"/>
        <v>-262195393.03102607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-262195393.03102607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-1092480.804295942</v>
      </c>
      <c r="L1601" s="444">
        <f t="shared" ca="1" si="132"/>
        <v>-263287873.83532199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-263287873.83532199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-1097032.8076471752</v>
      </c>
      <c r="L1602" s="444">
        <f t="shared" ca="1" si="132"/>
        <v>-264384906.64296916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-264384906.64296916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-1101603.7776790382</v>
      </c>
      <c r="L1603" s="444">
        <f t="shared" ca="1" si="132"/>
        <v>-265486510.42064819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-265486510.42064819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-1106193.7934193674</v>
      </c>
      <c r="L1604" s="444">
        <f t="shared" ca="1" si="132"/>
        <v>-266592704.21406755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-266592704.21406755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-1110802.9342252815</v>
      </c>
      <c r="L1605" s="444">
        <f t="shared" ca="1" si="132"/>
        <v>-267703507.14829284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-267703507.14829284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-1115431.2797845535</v>
      </c>
      <c r="L1606" s="444">
        <f t="shared" ca="1" si="132"/>
        <v>-268818938.4280774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-268818938.4280774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-1120078.9101169892</v>
      </c>
      <c r="L1607" s="444">
        <f t="shared" ca="1" si="132"/>
        <v>-269939017.33819437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-269939017.33819437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-1124745.9055758098</v>
      </c>
      <c r="L1608" s="444">
        <f t="shared" ca="1" si="132"/>
        <v>-271063763.24377018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-271063763.24377018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-1129432.3468490425</v>
      </c>
      <c r="L1609" s="444">
        <f t="shared" ca="1" si="132"/>
        <v>-272193195.59061921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-272193195.59061921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-1134138.3149609133</v>
      </c>
      <c r="L1610" s="444">
        <f t="shared" ca="1" si="132"/>
        <v>-273327333.9055801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-273327333.9055801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-1138863.8912732503</v>
      </c>
      <c r="L1611" s="444">
        <f t="shared" ca="1" si="132"/>
        <v>-274466197.79685336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-274466197.79685336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-1143609.157486889</v>
      </c>
      <c r="L1612" s="444">
        <f t="shared" ca="1" si="132"/>
        <v>-275609806.95434028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-275609806.95434028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-1148374.1956430846</v>
      </c>
      <c r="L1613" s="444">
        <f t="shared" ca="1" si="132"/>
        <v>-276758181.14998335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-276758181.14998335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-1153159.0881249306</v>
      </c>
      <c r="L1614" s="444">
        <f t="shared" ca="1" si="132"/>
        <v>-277911340.23810828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-277911340.23810828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-1157963.9176587844</v>
      </c>
      <c r="L1615" s="444">
        <f t="shared" ca="1" si="132"/>
        <v>-279069304.15576708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-279069304.15576708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-1162788.7673156962</v>
      </c>
      <c r="L1616" s="444">
        <f t="shared" ca="1" si="132"/>
        <v>-280232092.92308277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-280232092.92308277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-1167633.7205128449</v>
      </c>
      <c r="L1617" s="444">
        <f t="shared" ca="1" si="132"/>
        <v>-281399726.64359564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-281399726.64359564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-1172498.8610149818</v>
      </c>
      <c r="L1618" s="444">
        <f t="shared" ca="1" si="132"/>
        <v>-282572225.5046106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-282572225.5046106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-1177384.2729358776</v>
      </c>
      <c r="L1619" s="444">
        <f t="shared" ca="1" si="132"/>
        <v>-283749609.77754647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-283749609.77754647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-1182290.040739777</v>
      </c>
      <c r="L1620" s="444">
        <f t="shared" ca="1" si="132"/>
        <v>-284931899.81828624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-284931899.81828624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-1187216.2492428594</v>
      </c>
      <c r="L1621" s="444">
        <f t="shared" ca="1" si="132"/>
        <v>-286119116.06752908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-286119116.06752908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-1192162.9836147046</v>
      </c>
      <c r="L1622" s="444">
        <f t="shared" ca="1" si="132"/>
        <v>-287311279.05114377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-287311279.05114377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-1197130.3293797658</v>
      </c>
      <c r="L1623" s="444">
        <f t="shared" ca="1" si="132"/>
        <v>-288508409.3805235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-288508409.3805235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-1202118.3724188479</v>
      </c>
      <c r="L1624" s="444">
        <f t="shared" ca="1" si="132"/>
        <v>-289710527.75294232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-289710527.75294232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-1207127.198970593</v>
      </c>
      <c r="L1625" s="444">
        <f t="shared" ca="1" si="132"/>
        <v>-290917654.95191294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-290917654.95191294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-1212156.8956329706</v>
      </c>
      <c r="L1626" s="444">
        <f t="shared" ca="1" si="132"/>
        <v>-292129811.84754592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-292129811.84754592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-1217207.5493647747</v>
      </c>
      <c r="L1627" s="444">
        <f t="shared" ca="1" si="132"/>
        <v>-293347019.39691067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-293347019.39691067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-1222279.2474871278</v>
      </c>
      <c r="L1628" s="444">
        <f t="shared" ca="1" si="132"/>
        <v>-294569298.6443978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-294569298.6443978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-1227372.0776849908</v>
      </c>
      <c r="L1629" s="444">
        <f t="shared" ca="1" si="132"/>
        <v>-295796670.72208279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-295796670.72208279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-1232486.1280086783</v>
      </c>
      <c r="L1630" s="444">
        <f t="shared" ca="1" si="132"/>
        <v>-297029156.85009146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-297029156.85009146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-1237621.4868753811</v>
      </c>
      <c r="L1631" s="444">
        <f t="shared" ca="1" si="132"/>
        <v>-298266778.33696681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-298266778.33696681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-1242778.2430706951</v>
      </c>
      <c r="L1632" s="444">
        <f t="shared" ca="1" si="132"/>
        <v>-299509556.58003753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-299509556.58003753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-1247956.4857501565</v>
      </c>
      <c r="L1633" s="444">
        <f t="shared" ca="1" si="132"/>
        <v>-300757513.06578767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-300757513.06578767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-1253156.3044407819</v>
      </c>
      <c r="L1634" s="444">
        <f t="shared" ca="1" si="132"/>
        <v>-302010669.37022847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-302010669.37022847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-1258377.7890426186</v>
      </c>
      <c r="L1635" s="444">
        <f t="shared" ca="1" si="132"/>
        <v>-303269047.15927106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-303269047.15927106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-1263621.0298302961</v>
      </c>
      <c r="L1636" s="444">
        <f t="shared" ca="1" si="132"/>
        <v>-304532668.18910134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-304532668.18910134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-1268886.1174545889</v>
      </c>
      <c r="L1637" s="444">
        <f t="shared" ca="1" si="132"/>
        <v>-305801554.30655593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-305801554.30655593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-1274173.142943983</v>
      </c>
      <c r="L1638" s="444">
        <f t="shared" ca="1" si="132"/>
        <v>-307075727.44949991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-307075727.44949991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-1279482.1977062495</v>
      </c>
      <c r="L1639" s="444">
        <f t="shared" ca="1" si="132"/>
        <v>-308355209.64720613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-308355209.64720613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-1284813.3735300256</v>
      </c>
      <c r="L1640" s="444">
        <f t="shared" ca="1" si="132"/>
        <v>-309640023.02073616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-309640023.02073616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-1290166.7625864006</v>
      </c>
      <c r="L1641" s="444">
        <f t="shared" ca="1" si="132"/>
        <v>-310930189.78332257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-310930189.78332257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-1295542.4574305108</v>
      </c>
      <c r="L1642" s="444">
        <f t="shared" ca="1" si="132"/>
        <v>-312225732.24075305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-312225732.24075305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-1300940.5510031376</v>
      </c>
      <c r="L1643" s="444">
        <f t="shared" ca="1" si="132"/>
        <v>-313526672.79175621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-313526672.79175621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-1306361.1366323174</v>
      </c>
      <c r="L1644" s="444">
        <f t="shared" ca="1" si="132"/>
        <v>-314833033.92838854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-314833033.92838854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-1311804.3080349523</v>
      </c>
      <c r="L1645" s="444">
        <f t="shared" ca="1" si="132"/>
        <v>-316144838.23642349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-316144838.23642349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-1317270.1593184313</v>
      </c>
      <c r="L1646" s="444">
        <f t="shared" ca="1" si="132"/>
        <v>-317462108.39574194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-317462108.39574194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-1322758.784982258</v>
      </c>
      <c r="L1647" s="444">
        <f t="shared" ca="1" si="132"/>
        <v>-318784867.1807242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-318784867.1807242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-1328270.2799196842</v>
      </c>
      <c r="L1648" s="444">
        <f t="shared" ca="1" si="132"/>
        <v>-320113137.46064389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-320113137.46064389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-1333804.7394193495</v>
      </c>
      <c r="L1649" s="444">
        <f t="shared" ca="1" si="132"/>
        <v>-321446942.20006323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-321446942.20006323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-1339362.2591669301</v>
      </c>
      <c r="L1650" s="444">
        <f t="shared" ca="1" si="132"/>
        <v>-322786304.45923018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-322786304.45923018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-1344942.9352467924</v>
      </c>
      <c r="L1651" s="444">
        <f t="shared" ca="1" si="132"/>
        <v>-324131247.39447695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-324131247.39447695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-1350546.864143654</v>
      </c>
      <c r="L1652" s="444">
        <f t="shared" ca="1" si="132"/>
        <v>-325481794.25862062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-325481794.25862062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-1356174.1427442525</v>
      </c>
      <c r="L1653" s="444">
        <f t="shared" ca="1" si="132"/>
        <v>-326837968.40136486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-326837968.40136486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-1361824.8683390203</v>
      </c>
      <c r="L1654" s="444">
        <f t="shared" ca="1" si="132"/>
        <v>-328199793.26970387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-328199793.26970387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-1367499.1386237661</v>
      </c>
      <c r="L1655" s="444">
        <f t="shared" ca="1" si="132"/>
        <v>-329567292.40832764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-329567292.40832764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-1373197.051701365</v>
      </c>
      <c r="L1656" s="444">
        <f t="shared" ca="1" si="132"/>
        <v>-330940489.46002901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-330940489.46002901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-1378918.7060834542</v>
      </c>
      <c r="L1657" s="444">
        <f t="shared" ca="1" si="132"/>
        <v>-332319408.16611248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-332319408.16611248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-1384664.2006921354</v>
      </c>
      <c r="L1658" s="444">
        <f t="shared" ca="1" si="132"/>
        <v>-333704072.3668046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-333704072.3668046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-1390433.6348616858</v>
      </c>
      <c r="L1659" s="444">
        <f t="shared" ca="1" si="132"/>
        <v>-335094506.00166631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-335094506.00166631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-1396227.1083402762</v>
      </c>
      <c r="L1660" s="444">
        <f t="shared" ca="1" si="132"/>
        <v>-336490733.11000657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-336490733.11000657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-1402044.7212916941</v>
      </c>
      <c r="L1661" s="444">
        <f t="shared" ca="1" si="132"/>
        <v>-337892777.83129829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-337892777.83129829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-1407886.5742970761</v>
      </c>
      <c r="L1662" s="444">
        <f t="shared" ca="1" si="132"/>
        <v>-339300664.40559536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-339300664.40559536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-1413752.7683566473</v>
      </c>
      <c r="L1663" s="444">
        <f t="shared" ca="1" si="132"/>
        <v>-340714417.17395198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-340714417.17395198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-1419643.4048914665</v>
      </c>
      <c r="L1664" s="444">
        <f t="shared" ca="1" si="132"/>
        <v>-342134060.57884347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-342134060.57884347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-1425558.5857451812</v>
      </c>
      <c r="L1665" s="444">
        <f t="shared" ca="1" si="132"/>
        <v>-343559619.16458863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-343559619.16458863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-1431498.413185786</v>
      </c>
      <c r="L1666" s="444">
        <f t="shared" ca="1" si="132"/>
        <v>-344991117.57777441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-344991117.57777441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-1437462.9899073932</v>
      </c>
      <c r="L1667" s="444">
        <f t="shared" ca="1" si="132"/>
        <v>-346428580.56768179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-346428580.56768179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-1443452.4190320075</v>
      </c>
      <c r="L1668" s="444">
        <f t="shared" ca="1" si="132"/>
        <v>-347872032.98671377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-347872032.98671377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-1449466.8041113073</v>
      </c>
      <c r="L1669" s="444">
        <f t="shared" ca="1" si="132"/>
        <v>-349321499.79082507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-349321499.79082507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-1455506.2491284378</v>
      </c>
      <c r="L1670" s="444">
        <f t="shared" ca="1" si="132"/>
        <v>-350777006.03995353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-350777006.03995353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-1461570.8584998064</v>
      </c>
      <c r="L1671" s="444">
        <f t="shared" ca="1" si="132"/>
        <v>-352238576.89845335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-352238576.89845335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-1467660.737076889</v>
      </c>
      <c r="L1672" s="444">
        <f t="shared" ca="1" si="132"/>
        <v>-353706237.63553023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-353706237.63553023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-1473775.9901480426</v>
      </c>
      <c r="L1673" s="444">
        <f t="shared" ca="1" si="132"/>
        <v>-355180013.6256783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-355180013.6256783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-1479916.7234403263</v>
      </c>
      <c r="L1674" s="444">
        <f t="shared" ca="1" si="132"/>
        <v>-356659930.34911865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-356659930.34911865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-1486083.0431213276</v>
      </c>
      <c r="L1675" s="444">
        <f t="shared" ca="1" si="132"/>
        <v>-358146013.39223999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-358146013.39223999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-1492275.055801</v>
      </c>
      <c r="L1676" s="444">
        <f t="shared" ca="1" si="132"/>
        <v>-359638288.44804096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-359638288.44804096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-1498492.868533504</v>
      </c>
      <c r="L1677" s="444">
        <f t="shared" ca="1" si="132"/>
        <v>-361136781.31657445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-361136781.31657445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-1504736.5888190602</v>
      </c>
      <c r="L1678" s="444">
        <f t="shared" ca="1" si="132"/>
        <v>-362641517.90539354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-362641517.90539354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-1511006.3246058065</v>
      </c>
      <c r="L1679" s="444">
        <f t="shared" ca="1" si="132"/>
        <v>-364152524.22999936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-364152524.22999936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-1517302.184291664</v>
      </c>
      <c r="L1680" s="444">
        <f t="shared" ca="1" si="132"/>
        <v>-365669826.41429102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-365669826.41429102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-1523624.2767262126</v>
      </c>
      <c r="L1681" s="444">
        <f t="shared" ca="1" si="132"/>
        <v>-367193450.69101721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-367193450.69101721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-1529972.7112125717</v>
      </c>
      <c r="L1682" s="444">
        <f t="shared" ca="1" si="132"/>
        <v>-368723423.40222979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-368723423.40222979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-1536347.5975092908</v>
      </c>
      <c r="L1683" s="444">
        <f t="shared" ca="1" si="132"/>
        <v>-370259770.99973905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-370259770.99973905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-1542749.0458322461</v>
      </c>
      <c r="L1684" s="444">
        <f t="shared" ca="1" si="132"/>
        <v>-371802520.04557127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-371802520.04557127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-1549177.1668565469</v>
      </c>
      <c r="L1685" s="444">
        <f t="shared" ca="1" si="132"/>
        <v>-373351697.21242779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-373351697.21242779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-1555632.0717184492</v>
      </c>
      <c r="L1686" s="444">
        <f t="shared" ca="1" si="132"/>
        <v>-374907329.28414625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-374907329.28414625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-1562113.872017276</v>
      </c>
      <c r="L1687" s="444">
        <f t="shared" ca="1" si="132"/>
        <v>-376469443.15616351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-376469443.15616351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-1568622.679817348</v>
      </c>
      <c r="L1688" s="444">
        <f t="shared" ca="1" si="132"/>
        <v>-378038065.83598083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-378038065.83598083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-1575158.60764992</v>
      </c>
      <c r="L1689" s="444">
        <f t="shared" ca="1" si="132"/>
        <v>-379613224.44363075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-379613224.44363075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-1581721.7685151282</v>
      </c>
      <c r="L1690" s="444">
        <f t="shared" ca="1" si="132"/>
        <v>-381194946.21214586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-381194946.21214586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-1588312.275883941</v>
      </c>
      <c r="L1691" s="444">
        <f t="shared" ca="1" si="132"/>
        <v>-382783258.48802978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-382783258.48802978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-1594930.2437001241</v>
      </c>
      <c r="L1692" s="444">
        <f t="shared" ca="1" si="132"/>
        <v>-384378188.73172992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-384378188.73172992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-1601575.7863822081</v>
      </c>
      <c r="L1693" s="444">
        <f t="shared" ca="1" si="132"/>
        <v>-385979764.51811212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-385979764.51811212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-1608249.0188254672</v>
      </c>
      <c r="L1694" s="444">
        <f t="shared" ca="1" si="132"/>
        <v>-387588013.53693759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-387588013.53693759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-1614950.0564039066</v>
      </c>
      <c r="L1695" s="444">
        <f t="shared" ca="1" si="132"/>
        <v>-389202963.59334153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-389202963.59334153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-1621679.0149722563</v>
      </c>
      <c r="L1696" s="444">
        <f t="shared" ca="1" si="132"/>
        <v>-390824642.6083138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-390824642.6083138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-1628436.0108679743</v>
      </c>
      <c r="L1697" s="444">
        <f t="shared" ca="1" si="132"/>
        <v>-392453078.61918175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-392453078.61918175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-1635221.1609132574</v>
      </c>
      <c r="L1698" s="444">
        <f t="shared" ca="1" si="132"/>
        <v>-394088299.78009498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-394088299.78009498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-1642034.5824170625</v>
      </c>
      <c r="L1699" s="444">
        <f t="shared" ca="1" si="132"/>
        <v>-395730334.36251205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-395730334.36251205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-1648876.3931771335</v>
      </c>
      <c r="L1700" s="444">
        <f t="shared" ca="1" si="132"/>
        <v>-397379210.7556892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-397379210.7556892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-1655746.7114820383</v>
      </c>
      <c r="L1701" s="444">
        <f t="shared" ca="1" si="132"/>
        <v>-399034957.46717125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-399034957.46717125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-1662645.6561132136</v>
      </c>
      <c r="L1702" s="444">
        <f t="shared" ca="1" si="132"/>
        <v>-400697603.12328446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-400697603.12328446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-1669573.3463470186</v>
      </c>
      <c r="L1703" s="444">
        <f t="shared" ca="1" si="132"/>
        <v>-402367176.46963149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-402367176.46963149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-1676529.9019567978</v>
      </c>
      <c r="L1704" s="444">
        <f t="shared" ca="1" si="132"/>
        <v>-404043706.37158829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-404043706.37158829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-1683515.4432149511</v>
      </c>
      <c r="L1705" s="444">
        <f t="shared" ca="1" si="132"/>
        <v>-405727221.81480324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-405727221.81480324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-1690530.0908950134</v>
      </c>
      <c r="L1706" s="444">
        <f t="shared" ca="1" si="132"/>
        <v>-407417751.90569824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-407417751.90569824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-1697573.9662737427</v>
      </c>
      <c r="L1707" s="444">
        <f t="shared" ca="1" si="132"/>
        <v>-409115325.87197196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-409115325.87197196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-1704647.1911332165</v>
      </c>
      <c r="L1708" s="444">
        <f t="shared" ca="1" si="132"/>
        <v>-410819973.06310517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-410819973.06310517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-1711749.8877629382</v>
      </c>
      <c r="L1709" s="444">
        <f t="shared" ca="1" si="132"/>
        <v>-412531722.95086813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-412531722.95086813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-1718882.1789619506</v>
      </c>
      <c r="L1710" s="444">
        <f t="shared" ca="1" si="132"/>
        <v>-414250605.12983006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-414250605.12983006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-1726044.1880409585</v>
      </c>
      <c r="L1711" s="444">
        <f t="shared" ca="1" si="132"/>
        <v>-415976649.31787103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-415976649.31787103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-1733236.0388244626</v>
      </c>
      <c r="L1712" s="444">
        <f t="shared" ca="1" si="132"/>
        <v>-417709885.35669547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-417709885.35669547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-1740457.8556528979</v>
      </c>
      <c r="L1713" s="444">
        <f t="shared" ca="1" si="132"/>
        <v>-419450343.21234834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-419450343.21234834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-1747709.763384785</v>
      </c>
      <c r="L1714" s="444">
        <f t="shared" ca="1" si="132"/>
        <v>-421198052.9757331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-421198052.9757331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-1754991.8873988879</v>
      </c>
      <c r="L1715" s="444">
        <f t="shared" ca="1" si="132"/>
        <v>-422953044.863132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-422953044.863132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-1762304.3535963832</v>
      </c>
      <c r="L1716" s="444">
        <f t="shared" ca="1" si="132"/>
        <v>-424715349.21672839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-424715349.21672839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-1769647.2884030347</v>
      </c>
      <c r="L1717" s="444">
        <f t="shared" ca="1" si="132"/>
        <v>-426484996.50513142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-426484996.50513142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-1777020.8187713807</v>
      </c>
      <c r="L1718" s="444">
        <f t="shared" ca="1" si="132"/>
        <v>-428262017.32390279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-428262017.32390279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-1784425.072182928</v>
      </c>
      <c r="L1719" s="444">
        <f t="shared" ca="1" si="132"/>
        <v>-430046442.39608574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-430046442.39608574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-1791860.1766503572</v>
      </c>
      <c r="L1720" s="444">
        <f t="shared" ca="1" si="132"/>
        <v>-431838302.57273608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-431838302.57273608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-1799326.2607197335</v>
      </c>
      <c r="L1721" s="444">
        <f t="shared" ca="1" si="132"/>
        <v>-433637628.8334558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-433637628.8334558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-1806823.4534727323</v>
      </c>
      <c r="L1722" s="444">
        <f t="shared" ca="1" si="132"/>
        <v>-435444452.28692853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-435444452.28692853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-1814351.8845288688</v>
      </c>
      <c r="L1723" s="444">
        <f t="shared" ca="1" si="132"/>
        <v>-437258804.17145741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-437258804.17145741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-1821911.6840477393</v>
      </c>
      <c r="L1724" s="444">
        <f t="shared" ca="1" si="132"/>
        <v>-439080715.85550517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-439080715.85550517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-1829502.9827312718</v>
      </c>
      <c r="L1725" s="444">
        <f t="shared" ca="1" si="132"/>
        <v>-440910218.83823645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-440910218.83823645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-1837125.9118259852</v>
      </c>
      <c r="L1726" s="444">
        <f t="shared" ca="1" si="132"/>
        <v>-442747344.75006247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-442747344.75006247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-1844780.6031252604</v>
      </c>
      <c r="L1727" s="444">
        <f t="shared" ca="1" si="132"/>
        <v>-444592125.35318774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-444592125.35318774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-1852467.1889716156</v>
      </c>
      <c r="L1728" s="444">
        <f t="shared" ca="1" si="132"/>
        <v>-446444592.54215938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-446444592.54215938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-1860185.8022589975</v>
      </c>
      <c r="L1729" s="444">
        <f t="shared" ca="1" si="132"/>
        <v>-448304778.34441835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-448304778.34441835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-1867936.5764350761</v>
      </c>
      <c r="L1730" s="444">
        <f t="shared" ca="1" si="132"/>
        <v>-450172714.92085344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-450172714.92085344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-1875719.6455035559</v>
      </c>
      <c r="L1731" s="444">
        <f t="shared" ca="1" si="132"/>
        <v>-452048434.56635702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-452048434.56635702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-1883535.1440264876</v>
      </c>
      <c r="L1732" s="444">
        <f t="shared" ca="1" si="132"/>
        <v>-453931969.71038347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-453931969.71038347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-1891383.2071265979</v>
      </c>
      <c r="L1733" s="444">
        <f t="shared" ca="1" si="132"/>
        <v>-455823352.91751009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-455823352.91751009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-1899263.9704896254</v>
      </c>
      <c r="L1734" s="444">
        <f t="shared" ca="1" si="132"/>
        <v>-457722616.88799971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-457722616.88799971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-1907177.5703666655</v>
      </c>
      <c r="L1735" s="444">
        <f t="shared" ca="1" si="132"/>
        <v>-459629794.45836639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-459629794.45836639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-1915124.1435765265</v>
      </c>
      <c r="L1736" s="444">
        <f t="shared" ca="1" si="132"/>
        <v>-461544918.6019429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-461544918.6019429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-1923103.8275080954</v>
      </c>
      <c r="L1737" s="444">
        <f t="shared" ca="1" si="132"/>
        <v>-463468022.42945099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-463468022.42945099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-1931116.7601227127</v>
      </c>
      <c r="L1738" s="444">
        <f t="shared" ca="1" si="132"/>
        <v>-465399139.18957371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-465399139.18957371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-1939163.0799565571</v>
      </c>
      <c r="L1739" s="444">
        <f t="shared" ca="1" si="132"/>
        <v>-467338302.26953024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-467338302.26953024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-1947242.9261230424</v>
      </c>
      <c r="L1740" s="444">
        <f t="shared" ca="1" si="132"/>
        <v>-469285545.19565326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-469285545.19565326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-1955356.4383152218</v>
      </c>
      <c r="L1741" s="444">
        <f t="shared" ca="1" si="132"/>
        <v>-471240901.63396847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-471240901.63396847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-1963503.756808202</v>
      </c>
      <c r="L1742" s="444">
        <f t="shared" ca="1" si="132"/>
        <v>-473204405.39077669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-473204405.39077669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-1971685.0224615696</v>
      </c>
      <c r="L1743" s="444">
        <f t="shared" ca="1" si="132"/>
        <v>-475176090.41323829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-475176090.41323829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-1979900.3767218261</v>
      </c>
      <c r="L1744" s="444">
        <f t="shared" ca="1" si="132"/>
        <v>-477155990.78996009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-477155990.78996009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-1988149.9616248338</v>
      </c>
      <c r="L1745" s="444">
        <f t="shared" ca="1" si="132"/>
        <v>-479144140.75158495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-479144140.75158495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-1996433.9197982706</v>
      </c>
      <c r="L1746" s="444">
        <f t="shared" ca="1" si="132"/>
        <v>-481140574.6713832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-481140574.6713832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-2004752.394464097</v>
      </c>
      <c r="L1747" s="444">
        <f t="shared" ca="1" si="132"/>
        <v>-483145327.06584728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-483145327.06584728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-2013105.5294410302</v>
      </c>
      <c r="L1748" s="444">
        <f t="shared" ca="1" si="132"/>
        <v>-485158432.59528834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-485158432.59528834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-2021493.4691470347</v>
      </c>
      <c r="L1749" s="444">
        <f t="shared" ca="1" si="132"/>
        <v>-487179926.06443536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-487179926.06443536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-2029916.3586018139</v>
      </c>
      <c r="L1750" s="444">
        <f t="shared" ca="1" si="132"/>
        <v>-489209842.42303717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-489209842.42303717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-2038374.3434293214</v>
      </c>
      <c r="L1751" s="444">
        <f t="shared" ca="1" si="132"/>
        <v>-491248216.7664665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-491248216.7664665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-2046867.5698602772</v>
      </c>
      <c r="L1752" s="444">
        <f t="shared" ca="1" si="132"/>
        <v>-493295084.33632678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-493295084.33632678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-2055396.1847346947</v>
      </c>
      <c r="L1753" s="444">
        <f t="shared" ca="1" si="132"/>
        <v>-495350480.52106148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-495350480.52106148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-2063960.3355044229</v>
      </c>
      <c r="L1754" s="444">
        <f t="shared" ca="1" si="132"/>
        <v>-497414440.85656589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-497414440.85656589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-2072560.1702356911</v>
      </c>
      <c r="L1755" s="444">
        <f t="shared" ca="1" si="132"/>
        <v>-499487001.02680159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-499487001.02680159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-2081195.8376116729</v>
      </c>
      <c r="L1756" s="444">
        <f t="shared" ca="1" si="132"/>
        <v>-501568196.86441326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-501568196.86441326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-2089867.4869350551</v>
      </c>
      <c r="L1757" s="444">
        <f t="shared" ca="1" si="132"/>
        <v>-503658064.35134834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-503658064.35134834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-2098575.2681306181</v>
      </c>
      <c r="L1758" s="444">
        <f t="shared" ca="1" si="132"/>
        <v>-505756639.61947894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-505756639.61947894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-2107319.331747829</v>
      </c>
      <c r="L1759" s="444">
        <f t="shared" ca="1" si="132"/>
        <v>-507863958.95122677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-507863958.95122677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-2116099.8289634446</v>
      </c>
      <c r="L1760" s="444">
        <f t="shared" ca="1" si="132"/>
        <v>-509980058.78019023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-509980058.78019023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-2124916.9115841263</v>
      </c>
      <c r="L1761" s="444">
        <f t="shared" ca="1" si="132"/>
        <v>-512104975.69177437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-512104975.69177437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-2133770.7320490596</v>
      </c>
      <c r="L1762" s="444">
        <f t="shared" ca="1" si="132"/>
        <v>-514238746.42382342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-514238746.42382342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-2142661.4434325974</v>
      </c>
      <c r="L1763" s="444">
        <f t="shared" ca="1" si="132"/>
        <v>-516381407.86725599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-516381407.86725599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-2151589.1994468998</v>
      </c>
      <c r="L1764" s="444">
        <f t="shared" ca="1" si="132"/>
        <v>-518532997.0667029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-518532997.0667029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-2160554.1544445953</v>
      </c>
      <c r="L1765" s="444">
        <f t="shared" ca="1" si="132"/>
        <v>-520693551.22114748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-520693551.22114748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-2169556.4634214477</v>
      </c>
      <c r="L1766" s="444">
        <f t="shared" ca="1" si="132"/>
        <v>-522863107.68456894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-522863107.68456894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-2178596.2820190373</v>
      </c>
      <c r="L1767" s="444">
        <f t="shared" ca="1" si="132"/>
        <v>-525041703.96658796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-525041703.96658796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-2187673.7665274497</v>
      </c>
      <c r="L1768" s="444">
        <f t="shared" ca="1" si="132"/>
        <v>-527229377.73311543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-527229377.73311543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-2196789.073887981</v>
      </c>
      <c r="L1769" s="444">
        <f t="shared" ca="1" si="132"/>
        <v>-529426166.80700344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-529426166.80700344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-2205942.3616958475</v>
      </c>
      <c r="L1770" s="444">
        <f t="shared" ca="1" si="132"/>
        <v>-531632109.16869926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-531632109.16869926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-2215133.7882029135</v>
      </c>
      <c r="L1771" s="444">
        <f t="shared" ca="1" si="132"/>
        <v>-533847242.95690221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-533847242.95690221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-2224363.5123204258</v>
      </c>
      <c r="L1772" s="444">
        <f t="shared" ca="1" si="132"/>
        <v>-536071606.46922261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-536071606.46922261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-2233631.6936217607</v>
      </c>
      <c r="L1773" s="444">
        <f t="shared" ca="1" si="132"/>
        <v>-538305238.16284442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-538305238.16284442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-2242938.492345185</v>
      </c>
      <c r="L1774" s="444">
        <f t="shared" ca="1" si="132"/>
        <v>-540548176.65518963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-540548176.65518963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-2252284.0693966234</v>
      </c>
      <c r="L1775" s="444">
        <f t="shared" ca="1" si="132"/>
        <v>-542800460.72458625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-542800460.72458625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-2261668.5863524429</v>
      </c>
      <c r="L1776" s="444">
        <f t="shared" ca="1" si="132"/>
        <v>-545062129.31093872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-545062129.31093872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-2271092.2054622448</v>
      </c>
      <c r="L1777" s="444">
        <f t="shared" ca="1" si="132"/>
        <v>-547333221.51640093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-547333221.51640093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-2280555.0896516703</v>
      </c>
      <c r="L1778" s="444">
        <f t="shared" ca="1" si="132"/>
        <v>-549613776.60605264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-549613776.60605264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-2290057.4025252191</v>
      </c>
      <c r="L1779" s="444">
        <f t="shared" ca="1" si="132"/>
        <v>-551903834.00857782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-551903834.00857782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-2299599.308369074</v>
      </c>
      <c r="L1780" s="444">
        <f t="shared" ca="1" si="132"/>
        <v>-554203433.31694686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-554203433.31694686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-2309180.9721539454</v>
      </c>
      <c r="L1781" s="444">
        <f t="shared" ca="1" si="132"/>
        <v>-556512614.28910077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-556512614.28910077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-2318802.5595379197</v>
      </c>
      <c r="L1782" s="444">
        <f t="shared" ca="1" si="132"/>
        <v>-558831416.84863865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-558831416.84863865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-2328464.2368693277</v>
      </c>
      <c r="L1783" s="444">
        <f t="shared" ca="1" si="132"/>
        <v>-561159881.08550799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-561159881.08550799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-2338166.1711896164</v>
      </c>
      <c r="L1784" s="444">
        <f t="shared" ca="1" si="132"/>
        <v>-563498047.25669765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-563498047.25669765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-2347908.53023624</v>
      </c>
      <c r="L1785" s="444">
        <f t="shared" ca="1" si="132"/>
        <v>-565845955.7869339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-565845955.7869339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-2357691.4824455581</v>
      </c>
      <c r="L1786" s="444">
        <f t="shared" ca="1" si="132"/>
        <v>-568203647.2693795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-568203647.2693795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-2367515.1969557479</v>
      </c>
      <c r="L1787" s="444">
        <f t="shared" ca="1" si="132"/>
        <v>-570571162.4663353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-570571162.4663353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-2377379.8436097302</v>
      </c>
      <c r="L1788" s="444">
        <f t="shared" ca="1" si="132"/>
        <v>-572948542.30994499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-572948542.30994499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-2387285.5929581039</v>
      </c>
      <c r="L1789" s="444">
        <f t="shared" ca="1" si="132"/>
        <v>-575335827.90290308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-575335827.90290308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-2397232.616262096</v>
      </c>
      <c r="L1790" s="444">
        <f t="shared" ca="1" si="132"/>
        <v>-577733060.51916516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-577733060.51916516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-2407221.0854965216</v>
      </c>
      <c r="L1791" s="444">
        <f t="shared" ca="1" si="132"/>
        <v>-580140281.6046617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-580140281.6046617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-2417251.173352757</v>
      </c>
      <c r="L1792" s="444">
        <f t="shared" ca="1" si="132"/>
        <v>-582557532.77801442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-582557532.77801442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-2427323.0532417269</v>
      </c>
      <c r="L1793" s="444">
        <f t="shared" ref="L1793:L2047" ca="1" si="137">I1793-J1793+K1793</f>
        <v>-584984855.83125615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-584984855.83125615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-2437436.8992969007</v>
      </c>
      <c r="L1794" s="444">
        <f t="shared" ca="1" si="137"/>
        <v>-587422292.73055303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-587422292.73055303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-2447592.8863773043</v>
      </c>
      <c r="L1795" s="444">
        <f t="shared" ca="1" si="137"/>
        <v>-589869885.61693037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-589869885.61693037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-2457791.190070543</v>
      </c>
      <c r="L1796" s="444">
        <f t="shared" ca="1" si="137"/>
        <v>-592327676.80700088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-592327676.80700088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-2468031.9866958368</v>
      </c>
      <c r="L1797" s="444">
        <f t="shared" ca="1" si="137"/>
        <v>-594795708.79369676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-594795708.79369676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-2478315.4533070698</v>
      </c>
      <c r="L1798" s="444">
        <f t="shared" ca="1" si="137"/>
        <v>-597274024.24700379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-597274024.24700379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-2488641.7676958493</v>
      </c>
      <c r="L1799" s="444">
        <f t="shared" ca="1" si="137"/>
        <v>-599762666.0146997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-599762666.0146997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-2499011.1083945818</v>
      </c>
      <c r="L1800" s="444">
        <f t="shared" ca="1" si="137"/>
        <v>-602261677.12309432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-602261677.12309432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-2509423.6546795596</v>
      </c>
      <c r="L1801" s="444">
        <f t="shared" ca="1" si="137"/>
        <v>-604771100.77777386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-604771100.77777386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-2519879.5865740576</v>
      </c>
      <c r="L1802" s="444">
        <f t="shared" ca="1" si="137"/>
        <v>-607290980.36434793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-607290980.36434793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-2530379.0848514498</v>
      </c>
      <c r="L1803" s="444">
        <f t="shared" ca="1" si="137"/>
        <v>-609821359.44919944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-609821359.44919944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-2540922.3310383311</v>
      </c>
      <c r="L1804" s="444">
        <f t="shared" ca="1" si="137"/>
        <v>-612362281.78023779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-612362281.78023779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-2551509.5074176574</v>
      </c>
      <c r="L1805" s="444">
        <f t="shared" ca="1" si="137"/>
        <v>-614913791.28765547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-614913791.28765547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-2562140.7970318976</v>
      </c>
      <c r="L1806" s="444">
        <f t="shared" ca="1" si="137"/>
        <v>-617475932.08468735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-617475932.08468735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-2572816.3836861975</v>
      </c>
      <c r="L1807" s="444">
        <f t="shared" ca="1" si="137"/>
        <v>-620048748.46837354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-620048748.46837354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-2583536.4519515564</v>
      </c>
      <c r="L1808" s="444">
        <f t="shared" ca="1" si="137"/>
        <v>-622632284.92032504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-622632284.92032504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-2594301.1871680208</v>
      </c>
      <c r="L1809" s="444">
        <f t="shared" ca="1" si="137"/>
        <v>-625226586.10749304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-625226586.10749304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-2605110.7754478878</v>
      </c>
      <c r="L1810" s="444">
        <f t="shared" ca="1" si="137"/>
        <v>-627831696.88294089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-627831696.88294089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-2615965.4036789201</v>
      </c>
      <c r="L1811" s="444">
        <f t="shared" ca="1" si="137"/>
        <v>-630447662.28661978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-630447662.28661978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-2626865.2595275822</v>
      </c>
      <c r="L1812" s="444">
        <f t="shared" ca="1" si="137"/>
        <v>-633074527.54614735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-633074527.54614735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-2637810.5314422804</v>
      </c>
      <c r="L1813" s="444">
        <f t="shared" ca="1" si="137"/>
        <v>-635712338.07758963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-635712338.07758963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-2648801.4086566232</v>
      </c>
      <c r="L1814" s="444">
        <f t="shared" ca="1" si="137"/>
        <v>-638361139.48624623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-638361139.48624623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-2659838.0811926927</v>
      </c>
      <c r="L1815" s="444">
        <f t="shared" ca="1" si="137"/>
        <v>-641020977.56743896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-641020977.56743896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-2670920.7398643289</v>
      </c>
      <c r="L1816" s="444">
        <f t="shared" ca="1" si="137"/>
        <v>-643691898.30730331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-643691898.30730331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-2682049.5762804304</v>
      </c>
      <c r="L1817" s="444">
        <f t="shared" ca="1" si="137"/>
        <v>-646373947.88358378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-646373947.88358378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-2693224.782848266</v>
      </c>
      <c r="L1818" s="444">
        <f t="shared" ca="1" si="137"/>
        <v>-649067172.66643202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-649067172.66643202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-2704446.5527768</v>
      </c>
      <c r="L1819" s="444">
        <f t="shared" ca="1" si="137"/>
        <v>-651771619.21920884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-651771619.21920884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-2715715.080080037</v>
      </c>
      <c r="L1820" s="444">
        <f t="shared" ca="1" si="137"/>
        <v>-654487334.29928887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-654487334.29928887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-2727030.5595803703</v>
      </c>
      <c r="L1821" s="444">
        <f t="shared" ca="1" si="137"/>
        <v>-657214364.85886919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-657214364.85886919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-2738393.186911955</v>
      </c>
      <c r="L1822" s="444">
        <f t="shared" ca="1" si="137"/>
        <v>-659952758.04578114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-659952758.04578114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-2749803.1585240881</v>
      </c>
      <c r="L1823" s="444">
        <f t="shared" ca="1" si="137"/>
        <v>-662702561.20430517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-662702561.20430517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-2761260.6716846051</v>
      </c>
      <c r="L1824" s="444">
        <f t="shared" ca="1" si="137"/>
        <v>-665463821.87598979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-665463821.87598979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-2772765.9244832909</v>
      </c>
      <c r="L1825" s="444">
        <f t="shared" ca="1" si="137"/>
        <v>-668236587.80047309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-668236587.80047309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-2784319.1158353044</v>
      </c>
      <c r="L1826" s="444">
        <f t="shared" ca="1" si="137"/>
        <v>-671020906.9163084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-671020906.9163084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-2795920.4454846182</v>
      </c>
      <c r="L1827" s="444">
        <f t="shared" ca="1" si="137"/>
        <v>-673816827.36179304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-673816827.36179304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-2807570.1140074711</v>
      </c>
      <c r="L1828" s="444">
        <f t="shared" ca="1" si="137"/>
        <v>-676624397.47580051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-676624397.47580051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-2819268.3228158355</v>
      </c>
      <c r="L1829" s="444">
        <f t="shared" ca="1" si="137"/>
        <v>-679443665.79861641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-679443665.79861641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-2831015.2741609016</v>
      </c>
      <c r="L1830" s="444">
        <f t="shared" ca="1" si="137"/>
        <v>-682274681.07277727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-682274681.07277727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-2842811.171136572</v>
      </c>
      <c r="L1831" s="444">
        <f t="shared" ca="1" si="137"/>
        <v>-685117492.24391389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-685117492.24391389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-2854656.2176829744</v>
      </c>
      <c r="L1832" s="444">
        <f t="shared" ca="1" si="137"/>
        <v>-687972148.46159685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-687972148.46159685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-2866550.618589987</v>
      </c>
      <c r="L1833" s="444">
        <f t="shared" ca="1" si="137"/>
        <v>-690838699.08018684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-690838699.08018684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-2878494.5795007786</v>
      </c>
      <c r="L1834" s="444">
        <f t="shared" ca="1" si="137"/>
        <v>-693717193.65968764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-693717193.65968764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-2890488.3069153652</v>
      </c>
      <c r="L1835" s="444">
        <f t="shared" ca="1" si="137"/>
        <v>-696607681.96660304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-696607681.96660304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-2902532.0081941793</v>
      </c>
      <c r="L1836" s="444">
        <f t="shared" ca="1" si="137"/>
        <v>-699510213.97479725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-699510213.97479725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-2914625.8915616553</v>
      </c>
      <c r="L1837" s="444">
        <f t="shared" ca="1" si="137"/>
        <v>-702424839.86635888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-702424839.86635888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-2926770.1661098287</v>
      </c>
      <c r="L1838" s="444">
        <f t="shared" ca="1" si="137"/>
        <v>-705351610.03246868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-705351610.03246868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-2938965.0418019528</v>
      </c>
      <c r="L1839" s="444">
        <f t="shared" ca="1" si="137"/>
        <v>-708290575.07427061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-708290575.07427061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-2951210.7294761273</v>
      </c>
      <c r="L1840" s="444">
        <f t="shared" ca="1" si="137"/>
        <v>-711241785.8037467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-711241785.8037467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-2963507.4408489447</v>
      </c>
      <c r="L1841" s="444">
        <f t="shared" ca="1" si="137"/>
        <v>-714205293.24459565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-714205293.24459565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-2975855.3885191483</v>
      </c>
      <c r="L1842" s="444">
        <f t="shared" ca="1" si="137"/>
        <v>-717181148.63311481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-717181148.63311481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-2988254.7859713119</v>
      </c>
      <c r="L1843" s="444">
        <f t="shared" ca="1" si="137"/>
        <v>-720169403.4190861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-720169403.4190861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-3000705.8475795253</v>
      </c>
      <c r="L1844" s="444">
        <f t="shared" ca="1" si="137"/>
        <v>-723170109.26666558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-723170109.26666558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-3013208.7886111066</v>
      </c>
      <c r="L1845" s="444">
        <f t="shared" ca="1" si="137"/>
        <v>-726183318.05527663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-726183318.05527663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-3025763.8252303191</v>
      </c>
      <c r="L1846" s="444">
        <f t="shared" ca="1" si="137"/>
        <v>-729209081.88050699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-729209081.88050699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-3038371.1745021124</v>
      </c>
      <c r="L1847" s="444">
        <f t="shared" ca="1" si="137"/>
        <v>-732247453.05500913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-732247453.05500913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-3051031.0543958712</v>
      </c>
      <c r="L1848" s="444">
        <f t="shared" ca="1" si="137"/>
        <v>-735298484.10940504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-735298484.10940504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-3063743.6837891876</v>
      </c>
      <c r="L1849" s="444">
        <f t="shared" ca="1" si="137"/>
        <v>-738362227.79319417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-738362227.79319417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-3076509.2824716424</v>
      </c>
      <c r="L1850" s="444">
        <f t="shared" ca="1" si="137"/>
        <v>-741438737.07566583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-741438737.07566583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-3089328.0711486074</v>
      </c>
      <c r="L1851" s="444">
        <f t="shared" ca="1" si="137"/>
        <v>-744528065.14681447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-744528065.14681447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-3102200.2714450601</v>
      </c>
      <c r="L1852" s="444">
        <f t="shared" ca="1" si="137"/>
        <v>-747630265.4182595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-747630265.4182595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-3115126.1059094146</v>
      </c>
      <c r="L1853" s="444">
        <f t="shared" ca="1" si="137"/>
        <v>-750745391.52416897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-750745391.52416897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-3128105.7980173705</v>
      </c>
      <c r="L1854" s="444">
        <f t="shared" ca="1" si="137"/>
        <v>-753873497.32218635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-753873497.32218635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-3141139.5721757766</v>
      </c>
      <c r="L1855" s="444">
        <f t="shared" ca="1" si="137"/>
        <v>-757014636.89436209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-757014636.89436209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-3154227.6537265088</v>
      </c>
      <c r="L1856" s="444">
        <f t="shared" ca="1" si="137"/>
        <v>-760168864.54808855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-760168864.54808855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-3167370.2689503687</v>
      </c>
      <c r="L1857" s="444">
        <f t="shared" ca="1" si="137"/>
        <v>-763336234.81703889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-763336234.81703889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-3180567.6450709952</v>
      </c>
      <c r="L1858" s="444">
        <f t="shared" ca="1" si="137"/>
        <v>-766516802.46210992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-766516802.46210992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-3193820.0102587915</v>
      </c>
      <c r="L1859" s="444">
        <f t="shared" ca="1" si="137"/>
        <v>-769710622.47236872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-769710622.47236872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-3207127.5936348694</v>
      </c>
      <c r="L1860" s="444">
        <f t="shared" ca="1" si="137"/>
        <v>-772917750.06600356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-772917750.06600356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-3220490.6252750149</v>
      </c>
      <c r="L1861" s="444">
        <f t="shared" ca="1" si="137"/>
        <v>-776138240.69127858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-776138240.69127858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-3233909.3362136609</v>
      </c>
      <c r="L1862" s="444">
        <f t="shared" ca="1" si="137"/>
        <v>-779372150.02749228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-779372150.02749228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-3247383.9584478843</v>
      </c>
      <c r="L1863" s="444">
        <f t="shared" ca="1" si="137"/>
        <v>-782619533.98594022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-782619533.98594022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-3260914.7249414176</v>
      </c>
      <c r="L1864" s="444">
        <f t="shared" ca="1" si="137"/>
        <v>-785880448.71088159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-785880448.71088159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-3274501.8696286734</v>
      </c>
      <c r="L1865" s="444">
        <f t="shared" ca="1" si="137"/>
        <v>-789154950.58051026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-789154950.58051026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-3288145.6274187928</v>
      </c>
      <c r="L1866" s="444">
        <f t="shared" ca="1" si="137"/>
        <v>-792443096.20792902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-792443096.20792902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-3301846.2341997041</v>
      </c>
      <c r="L1867" s="444">
        <f t="shared" ca="1" si="137"/>
        <v>-795744942.44212878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-795744942.44212878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-3315603.9268422034</v>
      </c>
      <c r="L1868" s="444">
        <f t="shared" ca="1" si="137"/>
        <v>-799060546.36897099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-799060546.36897099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-3329418.9432040458</v>
      </c>
      <c r="L1869" s="444">
        <f t="shared" ca="1" si="137"/>
        <v>-802389965.31217504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-802389965.31217504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-3343291.5221340628</v>
      </c>
      <c r="L1870" s="444">
        <f t="shared" ca="1" si="137"/>
        <v>-805733256.8343091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-805733256.8343091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-3357221.9034762881</v>
      </c>
      <c r="L1871" s="444">
        <f t="shared" ca="1" si="137"/>
        <v>-809090478.73778534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-809090478.73778534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-3371210.3280741055</v>
      </c>
      <c r="L1872" s="444">
        <f t="shared" ca="1" si="137"/>
        <v>-812461689.06585944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-812461689.06585944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-3385257.0377744143</v>
      </c>
      <c r="L1873" s="444">
        <f t="shared" ca="1" si="137"/>
        <v>-815846946.10363388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-815846946.10363388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-3399362.2754318076</v>
      </c>
      <c r="L1874" s="444">
        <f t="shared" ca="1" si="137"/>
        <v>-819246308.37906563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-819246308.37906563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-3413526.2849127734</v>
      </c>
      <c r="L1875" s="444">
        <f t="shared" ca="1" si="137"/>
        <v>-822659834.66397846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-822659834.66397846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-3427749.3110999102</v>
      </c>
      <c r="L1876" s="444">
        <f t="shared" ca="1" si="137"/>
        <v>-826087583.97507834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-826087583.97507834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-3442031.5998961595</v>
      </c>
      <c r="L1877" s="444">
        <f t="shared" ca="1" si="137"/>
        <v>-829529615.57497454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-829529615.57497454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-3456373.3982290607</v>
      </c>
      <c r="L1878" s="444">
        <f t="shared" ca="1" si="137"/>
        <v>-832985988.97320354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-832985988.97320354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-3470774.9540550145</v>
      </c>
      <c r="L1879" s="444">
        <f t="shared" ca="1" si="137"/>
        <v>-836456763.92725861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-836456763.92725861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-3485236.5163635775</v>
      </c>
      <c r="L1880" s="444">
        <f t="shared" ca="1" si="137"/>
        <v>-839942000.44362223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-839942000.44362223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-3499758.3351817592</v>
      </c>
      <c r="L1881" s="444">
        <f t="shared" ca="1" si="137"/>
        <v>-843441758.77880394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-843441758.77880394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-3514340.6615783502</v>
      </c>
      <c r="L1882" s="444">
        <f t="shared" ca="1" si="137"/>
        <v>-846956099.44038224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-846956099.44038224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-3528983.7476682593</v>
      </c>
      <c r="L1883" s="444">
        <f t="shared" ca="1" si="137"/>
        <v>-850485083.18805051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-850485083.18805051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-3543687.8466168768</v>
      </c>
      <c r="L1884" s="444">
        <f t="shared" ca="1" si="137"/>
        <v>-854028771.03466737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-854028771.03466737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-3558453.2126444471</v>
      </c>
      <c r="L1885" s="444">
        <f t="shared" ca="1" si="137"/>
        <v>-857587224.24731183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-857587224.24731183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-3573280.1010304657</v>
      </c>
      <c r="L1886" s="444">
        <f t="shared" ca="1" si="137"/>
        <v>-861160504.3483423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-861160504.3483423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-3588168.7681180928</v>
      </c>
      <c r="L1887" s="444">
        <f t="shared" ca="1" si="137"/>
        <v>-864748673.11646044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-864748673.11646044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-3603119.4713185844</v>
      </c>
      <c r="L1888" s="444">
        <f t="shared" ca="1" si="137"/>
        <v>-868351792.58777905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-868351792.58777905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-3618132.4691157457</v>
      </c>
      <c r="L1889" s="444">
        <f t="shared" ca="1" si="137"/>
        <v>-871969925.05689478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-871969925.05689478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-3633208.0210703947</v>
      </c>
      <c r="L1890" s="444">
        <f t="shared" ca="1" si="137"/>
        <v>-875603133.07796514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-875603133.07796514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-3648346.3878248548</v>
      </c>
      <c r="L1891" s="444">
        <f t="shared" ca="1" si="137"/>
        <v>-879251479.46579003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-879251479.46579003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-3663547.8311074586</v>
      </c>
      <c r="L1892" s="444">
        <f t="shared" ca="1" si="137"/>
        <v>-882915027.29689753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-882915027.29689753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-3678812.6137370728</v>
      </c>
      <c r="L1893" s="444">
        <f t="shared" ca="1" si="137"/>
        <v>-886593839.91063464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-886593839.91063464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-3694140.9996276447</v>
      </c>
      <c r="L1894" s="444">
        <f t="shared" ca="1" si="137"/>
        <v>-890287980.91026223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-890287980.91026223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-3709533.253792759</v>
      </c>
      <c r="L1895" s="444">
        <f t="shared" ca="1" si="137"/>
        <v>-893997514.16405499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-893997514.16405499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-3724989.642350229</v>
      </c>
      <c r="L1896" s="444">
        <f t="shared" ca="1" si="137"/>
        <v>-897722503.80640519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-897722503.80640519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-3740510.4325266886</v>
      </c>
      <c r="L1897" s="444">
        <f t="shared" ca="1" si="137"/>
        <v>-901463014.23893189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-901463014.23893189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-3756095.892662216</v>
      </c>
      <c r="L1898" s="444">
        <f t="shared" ca="1" si="137"/>
        <v>-905219110.13159406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-905219110.13159406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-3771746.2922149752</v>
      </c>
      <c r="L1899" s="444">
        <f t="shared" ca="1" si="137"/>
        <v>-908990856.42380905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-908990856.42380905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-3787461.9017658704</v>
      </c>
      <c r="L1900" s="444">
        <f t="shared" ca="1" si="137"/>
        <v>-912778318.32557487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-912778318.32557487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-3803242.9930232279</v>
      </c>
      <c r="L1901" s="444">
        <f t="shared" ca="1" si="137"/>
        <v>-916581561.31859815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-916581561.31859815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-3819089.8388274922</v>
      </c>
      <c r="L1902" s="444">
        <f t="shared" ca="1" si="137"/>
        <v>-920400651.15742564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-920400651.15742564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-3835002.7131559397</v>
      </c>
      <c r="L1903" s="444">
        <f t="shared" ca="1" si="137"/>
        <v>-924235653.87058163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-924235653.87058163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-3850981.8911274234</v>
      </c>
      <c r="L1904" s="444">
        <f t="shared" ca="1" si="137"/>
        <v>-928086635.76170909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-928086635.76170909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-3867027.6490071211</v>
      </c>
      <c r="L1905" s="444">
        <f t="shared" ca="1" si="137"/>
        <v>-931953663.41071618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-931953663.41071618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-3883140.2642113175</v>
      </c>
      <c r="L1906" s="444">
        <f t="shared" ca="1" si="137"/>
        <v>-935836803.67492747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-935836803.67492747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-3899320.0153121976</v>
      </c>
      <c r="L1907" s="444">
        <f t="shared" ca="1" si="137"/>
        <v>-939736123.69023967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-939736123.69023967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-3915567.1820426653</v>
      </c>
      <c r="L1908" s="444">
        <f t="shared" ca="1" si="137"/>
        <v>-943651690.87228239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-943651690.87228239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-3931882.0453011771</v>
      </c>
      <c r="L1909" s="444">
        <f t="shared" ca="1" si="137"/>
        <v>-947583572.91758358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-947583572.91758358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-3948264.8871565987</v>
      </c>
      <c r="L1910" s="444">
        <f t="shared" ca="1" si="137"/>
        <v>-951531837.80474019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-951531837.80474019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-3964715.9908530843</v>
      </c>
      <c r="L1911" s="444">
        <f t="shared" ca="1" si="137"/>
        <v>-955496553.79559326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-955496553.79559326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-3981235.6408149716</v>
      </c>
      <c r="L1912" s="444">
        <f t="shared" ca="1" si="137"/>
        <v>-959477789.43640828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-959477789.43640828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-3997824.1226517013</v>
      </c>
      <c r="L1913" s="444">
        <f t="shared" ca="1" si="137"/>
        <v>-963475613.55905998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-963475613.55905998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-4014481.7231627498</v>
      </c>
      <c r="L1914" s="444">
        <f t="shared" ca="1" si="137"/>
        <v>-967490095.28222275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-967490095.28222275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-4031208.7303425949</v>
      </c>
      <c r="L1915" s="444">
        <f t="shared" ca="1" si="137"/>
        <v>-971521304.01256537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-971521304.01256537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-4048005.4333856893</v>
      </c>
      <c r="L1916" s="444">
        <f t="shared" ca="1" si="137"/>
        <v>-975569309.4459511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-975569309.4459511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-4064872.1226914627</v>
      </c>
      <c r="L1917" s="444">
        <f t="shared" ca="1" si="137"/>
        <v>-979634181.56864262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-979634181.56864262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-4081809.0898693446</v>
      </c>
      <c r="L1918" s="444">
        <f t="shared" ca="1" si="137"/>
        <v>-983715990.658512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-983715990.658512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-4098816.6277438006</v>
      </c>
      <c r="L1919" s="444">
        <f t="shared" ca="1" si="137"/>
        <v>-987814807.28625584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-987814807.28625584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-4115895.030359399</v>
      </c>
      <c r="L1920" s="444">
        <f t="shared" ca="1" si="137"/>
        <v>-991930702.31661522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-991930702.31661522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-4133044.5929858969</v>
      </c>
      <c r="L1921" s="444">
        <f t="shared" ca="1" si="137"/>
        <v>-996063746.90960109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-996063746.90960109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-4150265.612123338</v>
      </c>
      <c r="L1922" s="444">
        <f t="shared" ca="1" si="137"/>
        <v>-1000214012.5217245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-1000214012.5217245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-4167558.3855071855</v>
      </c>
      <c r="L1923" s="444">
        <f t="shared" ca="1" si="137"/>
        <v>-1004381570.9072317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-1004381570.9072317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-4184923.2121134652</v>
      </c>
      <c r="L1924" s="444">
        <f t="shared" ca="1" si="137"/>
        <v>-1008566494.1193452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-1008566494.1193452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-4202360.3921639379</v>
      </c>
      <c r="L1925" s="444">
        <f t="shared" ca="1" si="137"/>
        <v>-1012768854.5115092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-1012768854.5115092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-4219870.2271312885</v>
      </c>
      <c r="L1926" s="444">
        <f t="shared" ca="1" si="137"/>
        <v>-1016988724.7386404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-1016988724.7386404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-4237453.0197443347</v>
      </c>
      <c r="L1927" s="444">
        <f t="shared" ca="1" si="137"/>
        <v>-1021226177.7583847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-1021226177.7583847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-4255109.0739932703</v>
      </c>
      <c r="L1928" s="444">
        <f t="shared" ca="1" si="137"/>
        <v>-1025481286.832378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-1025481286.832378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-4272838.695134908</v>
      </c>
      <c r="L1929" s="444">
        <f t="shared" ca="1" si="137"/>
        <v>-1029754125.5275129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-1029754125.5275129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-4290642.1896979706</v>
      </c>
      <c r="L1930" s="444">
        <f t="shared" ca="1" si="137"/>
        <v>-1034044767.7172109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-1034044767.7172109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-4308519.8654883783</v>
      </c>
      <c r="L1931" s="444">
        <f t="shared" ca="1" si="137"/>
        <v>-1038353287.5826993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-1038353287.5826993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-4326472.03159458</v>
      </c>
      <c r="L1932" s="444">
        <f t="shared" ca="1" si="137"/>
        <v>-1042679759.6142939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-1042679759.6142939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-4344498.9983928911</v>
      </c>
      <c r="L1933" s="444">
        <f t="shared" ca="1" si="137"/>
        <v>-1047024258.6126869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-1047024258.6126869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-4362601.0775528625</v>
      </c>
      <c r="L1934" s="444">
        <f t="shared" ca="1" si="137"/>
        <v>-1051386859.6902398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-1051386859.6902398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-4380778.5820426662</v>
      </c>
      <c r="L1935" s="444">
        <f t="shared" ca="1" si="137"/>
        <v>-1055767638.2722825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-1055767638.2722825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-4399031.8261345094</v>
      </c>
      <c r="L1936" s="444">
        <f t="shared" ca="1" si="137"/>
        <v>-1060166670.098417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-1060166670.098417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-4417361.1254100706</v>
      </c>
      <c r="L1937" s="444">
        <f t="shared" ca="1" si="137"/>
        <v>-1064584031.2238271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-1064584031.2238271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-4435766.7967659459</v>
      </c>
      <c r="L1938" s="444">
        <f t="shared" ca="1" si="137"/>
        <v>-1069019798.020593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-1069019798.020593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-4454249.1584191378</v>
      </c>
      <c r="L1939" s="444">
        <f t="shared" ca="1" si="137"/>
        <v>-1073474047.1790122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-1073474047.1790122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-4472808.5299125509</v>
      </c>
      <c r="L1940" s="444">
        <f t="shared" ca="1" si="137"/>
        <v>-1077946855.7089248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-1077946855.7089248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-4491445.2321205195</v>
      </c>
      <c r="L1941" s="444">
        <f t="shared" ca="1" si="137"/>
        <v>-1082438300.9410453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-1082438300.9410453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-4510159.5872543557</v>
      </c>
      <c r="L1942" s="444">
        <f t="shared" ca="1" si="137"/>
        <v>-1086948460.5282996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-1086948460.5282996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-4528951.9188679149</v>
      </c>
      <c r="L1943" s="444">
        <f t="shared" ca="1" si="137"/>
        <v>-1091477412.4471674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-1091477412.4471674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-4547822.5518631972</v>
      </c>
      <c r="L1944" s="444">
        <f t="shared" ca="1" si="137"/>
        <v>-1096025234.9990306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-1096025234.9990306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-4566771.8124959609</v>
      </c>
      <c r="L1945" s="444">
        <f t="shared" ca="1" si="137"/>
        <v>-1100592006.8115265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-1100592006.8115265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-4585800.0283813607</v>
      </c>
      <c r="L1946" s="444">
        <f t="shared" ca="1" si="137"/>
        <v>-1105177806.8399079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-1105177806.8399079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-4604907.5284996163</v>
      </c>
      <c r="L1947" s="444">
        <f t="shared" ca="1" si="137"/>
        <v>-1109782714.3684075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-1109782714.3684075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-4624094.6432016976</v>
      </c>
      <c r="L1948" s="444">
        <f t="shared" ca="1" si="137"/>
        <v>-1114406809.0116091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-1114406809.0116091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-4643361.7042150376</v>
      </c>
      <c r="L1949" s="444">
        <f t="shared" ca="1" si="137"/>
        <v>-1119050170.7158241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-1119050170.7158241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-4662709.0446492676</v>
      </c>
      <c r="L1950" s="444">
        <f t="shared" ca="1" si="137"/>
        <v>-1123712879.7604735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-1123712879.7604735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-4682136.9990019724</v>
      </c>
      <c r="L1951" s="444">
        <f t="shared" ca="1" si="137"/>
        <v>-1128395016.7594755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-1128395016.7594755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-4701645.9031644808</v>
      </c>
      <c r="L1952" s="444">
        <f t="shared" ca="1" si="137"/>
        <v>-1133096662.6626399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-1133096662.6626399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-4721236.0944276657</v>
      </c>
      <c r="L1953" s="444">
        <f t="shared" ca="1" si="137"/>
        <v>-1137817898.7570674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-1137817898.7570674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-4740907.9114877805</v>
      </c>
      <c r="L1954" s="444">
        <f t="shared" ca="1" si="137"/>
        <v>-1142558806.6685553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-1142558806.6685553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-4760661.6944523137</v>
      </c>
      <c r="L1955" s="444">
        <f t="shared" ca="1" si="137"/>
        <v>-1147319468.3630075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-1147319468.3630075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-4780497.7848458644</v>
      </c>
      <c r="L1956" s="444">
        <f t="shared" ca="1" si="137"/>
        <v>-1152099966.1478534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-1152099966.1478534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-4800416.5256160554</v>
      </c>
      <c r="L1957" s="444">
        <f t="shared" ca="1" si="137"/>
        <v>-1156900382.6734695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-1156900382.6734695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-4820418.2611394562</v>
      </c>
      <c r="L1958" s="444">
        <f t="shared" ca="1" si="137"/>
        <v>-1161720800.9346089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-1161720800.9346089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-4840503.3372275373</v>
      </c>
      <c r="L1959" s="444">
        <f t="shared" ca="1" si="137"/>
        <v>-1166561304.2718365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-1166561304.2718365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-4860672.1011326518</v>
      </c>
      <c r="L1960" s="444">
        <f t="shared" ca="1" si="137"/>
        <v>-1171421976.3729692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-1171421976.3729692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-4880924.9015540378</v>
      </c>
      <c r="L1961" s="444">
        <f t="shared" ca="1" si="137"/>
        <v>-1176302901.2745233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-1176302901.2745233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-4901262.088643847</v>
      </c>
      <c r="L1962" s="444">
        <f t="shared" ca="1" si="137"/>
        <v>-1181204163.363167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-1181204163.363167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-4921684.0140131963</v>
      </c>
      <c r="L1963" s="444">
        <f t="shared" ca="1" si="137"/>
        <v>-1186125847.3771803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-1186125847.3771803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-4942191.0307382513</v>
      </c>
      <c r="L1964" s="444">
        <f t="shared" ca="1" si="137"/>
        <v>-1191068038.4079187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-1191068038.4079187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-4962783.4933663281</v>
      </c>
      <c r="L1965" s="444">
        <f t="shared" ca="1" si="137"/>
        <v>-1196030821.9012849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-1196030821.9012849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-4983461.7579220207</v>
      </c>
      <c r="L1966" s="444">
        <f t="shared" ca="1" si="137"/>
        <v>-1201014283.6592069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-1201014283.6592069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-5004226.1819133619</v>
      </c>
      <c r="L1967" s="444">
        <f t="shared" ca="1" si="137"/>
        <v>-1206018509.8411202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-1206018509.8411202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-5025077.124338001</v>
      </c>
      <c r="L1968" s="444">
        <f t="shared" ca="1" si="137"/>
        <v>-1211043586.9654582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-1211043586.9654582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-5046014.945689409</v>
      </c>
      <c r="L1969" s="444">
        <f t="shared" ca="1" si="137"/>
        <v>-1216089601.9111476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-1216089601.9111476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-5067040.0079631153</v>
      </c>
      <c r="L1970" s="444">
        <f t="shared" ca="1" si="137"/>
        <v>-1221156641.9191108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-1221156641.9191108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-5088152.6746629616</v>
      </c>
      <c r="L1971" s="444">
        <f t="shared" ca="1" si="137"/>
        <v>-1226244794.5937738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-1226244794.5937738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-5109353.3108073911</v>
      </c>
      <c r="L1972" s="444">
        <f t="shared" ca="1" si="137"/>
        <v>-1231354147.9045813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-1231354147.9045813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-5130642.2829357553</v>
      </c>
      <c r="L1973" s="444">
        <f t="shared" ca="1" si="137"/>
        <v>-1236484790.1875172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-1236484790.1875172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-5152019.9591146549</v>
      </c>
      <c r="L1974" s="444">
        <f t="shared" ca="1" si="137"/>
        <v>-1241636810.1466317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-1241636810.1466317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-5173486.7089442983</v>
      </c>
      <c r="L1975" s="444">
        <f t="shared" ca="1" si="137"/>
        <v>-1246810296.855576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-1246810296.855576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-5195042.9035649002</v>
      </c>
      <c r="L1976" s="444">
        <f t="shared" ca="1" si="137"/>
        <v>-1252005339.759141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-1252005339.759141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-5216688.9156630877</v>
      </c>
      <c r="L1977" s="444">
        <f t="shared" ca="1" si="137"/>
        <v>-1257222028.674804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-1257222028.674804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-5238425.1194783496</v>
      </c>
      <c r="L1978" s="444">
        <f t="shared" ca="1" si="137"/>
        <v>-1262460453.7942824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-1262460453.7942824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-5260251.8908095099</v>
      </c>
      <c r="L1979" s="444">
        <f t="shared" ca="1" si="137"/>
        <v>-1267720705.685092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-1267720705.685092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-5282169.6070212163</v>
      </c>
      <c r="L1980" s="444">
        <f t="shared" ca="1" si="137"/>
        <v>-1273002875.2921133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-1273002875.2921133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-5304178.647050472</v>
      </c>
      <c r="L1981" s="444">
        <f t="shared" ca="1" si="137"/>
        <v>-1278307053.9391637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-1278307053.9391637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-5326279.391413182</v>
      </c>
      <c r="L1982" s="444">
        <f t="shared" ca="1" si="137"/>
        <v>-1283633333.3305769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-1283633333.3305769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-5348472.2222107369</v>
      </c>
      <c r="L1983" s="444">
        <f t="shared" ca="1" si="137"/>
        <v>-1288981805.5527875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-1288981805.5527875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-5370757.5231366148</v>
      </c>
      <c r="L1984" s="444">
        <f t="shared" ca="1" si="137"/>
        <v>-1294352563.0759242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-1294352563.0759242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-5393135.679483017</v>
      </c>
      <c r="L1985" s="444">
        <f t="shared" ca="1" si="137"/>
        <v>-1299745698.7554071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-1299745698.7554071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-5415607.0781475296</v>
      </c>
      <c r="L1986" s="444">
        <f t="shared" ca="1" si="137"/>
        <v>-1305161305.8335545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-1305161305.8335545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-5438172.1076398101</v>
      </c>
      <c r="L1987" s="444">
        <f t="shared" ca="1" si="137"/>
        <v>-1310599477.9411943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-1310599477.9411943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-5460831.1580883097</v>
      </c>
      <c r="L1988" s="444">
        <f t="shared" ca="1" si="137"/>
        <v>-1316060309.0992825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-1316060309.0992825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-5483584.6212470103</v>
      </c>
      <c r="L1989" s="444">
        <f t="shared" ca="1" si="137"/>
        <v>-1321543893.7205296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-1321543893.7205296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-5506432.890502206</v>
      </c>
      <c r="L1990" s="444">
        <f t="shared" ca="1" si="137"/>
        <v>-1327050326.6110318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-1327050326.6110318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-5529376.3608792992</v>
      </c>
      <c r="L1991" s="444">
        <f t="shared" ca="1" si="137"/>
        <v>-1332579702.971911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-1332579702.971911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-5552415.4290496288</v>
      </c>
      <c r="L1992" s="444">
        <f t="shared" ca="1" si="137"/>
        <v>-1338132118.4009607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-1338132118.4009607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-5575550.493337336</v>
      </c>
      <c r="L1993" s="444">
        <f t="shared" ca="1" si="137"/>
        <v>-1343707668.8942981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-1343707668.8942981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-5598781.9537262423</v>
      </c>
      <c r="L1994" s="444">
        <f t="shared" ca="1" si="137"/>
        <v>-1349306450.8480244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-1349306450.8480244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-5622110.2118667681</v>
      </c>
      <c r="L1995" s="444">
        <f t="shared" ca="1" si="137"/>
        <v>-1354928561.0598912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-1354928561.0598912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-5645535.6710828803</v>
      </c>
      <c r="L1996" s="444">
        <f t="shared" ca="1" si="137"/>
        <v>-1360574096.7309742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-1360574096.7309742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-5669058.736379059</v>
      </c>
      <c r="L1997" s="444">
        <f t="shared" ca="1" si="137"/>
        <v>-1366243155.4673533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-1366243155.4673533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-5692679.8144473052</v>
      </c>
      <c r="L1998" s="444">
        <f t="shared" ca="1" si="137"/>
        <v>-1371935835.2818007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-1371935835.2818007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-5716399.3136741696</v>
      </c>
      <c r="L1999" s="444">
        <f t="shared" ca="1" si="137"/>
        <v>-1377652234.595475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-1377652234.595475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-5740217.6441478124</v>
      </c>
      <c r="L2000" s="444">
        <f t="shared" ca="1" si="137"/>
        <v>-1383392452.2396228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-1383392452.2396228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-5764135.2176650949</v>
      </c>
      <c r="L2001" s="444">
        <f t="shared" ca="1" si="137"/>
        <v>-1389156587.457288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-1389156587.457288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-5788152.4477386996</v>
      </c>
      <c r="L2002" s="444">
        <f t="shared" ca="1" si="137"/>
        <v>-1394944739.9050267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-1394944739.9050267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-5812269.7496042773</v>
      </c>
      <c r="L2003" s="444">
        <f t="shared" ca="1" si="137"/>
        <v>-1400757009.6546309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-1400757009.6546309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-5836487.5402276283</v>
      </c>
      <c r="L2004" s="444">
        <f t="shared" ca="1" si="137"/>
        <v>-1406593497.1948586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-1406593497.1948586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-5860806.238311911</v>
      </c>
      <c r="L2005" s="444">
        <f t="shared" ca="1" si="137"/>
        <v>-1412454303.4331706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-1412454303.4331706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-5885226.2643048773</v>
      </c>
      <c r="L2006" s="444">
        <f t="shared" ca="1" si="137"/>
        <v>-1418339529.6974754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-1418339529.6974754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-5909748.0404061479</v>
      </c>
      <c r="L2007" s="444">
        <f t="shared" ca="1" si="137"/>
        <v>-1424249277.7378817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-1424249277.7378817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-5934371.990574507</v>
      </c>
      <c r="L2008" s="444">
        <f t="shared" ca="1" si="137"/>
        <v>-1430183649.7284563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-1430183649.7284563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-5959098.5405352339</v>
      </c>
      <c r="L2009" s="444">
        <f t="shared" ca="1" si="137"/>
        <v>-1436142748.2689915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-1436142748.2689915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-5983928.1177874645</v>
      </c>
      <c r="L2010" s="444">
        <f t="shared" ca="1" si="137"/>
        <v>-1442126676.3867788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-1442126676.3867788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-6008861.1516115787</v>
      </c>
      <c r="L2011" s="444">
        <f t="shared" ca="1" si="137"/>
        <v>-1448135537.5383904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-1448135537.5383904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-6033898.0730766263</v>
      </c>
      <c r="L2012" s="444">
        <f t="shared" ca="1" si="137"/>
        <v>-1454169435.6114671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-1454169435.6114671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-6059039.3150477801</v>
      </c>
      <c r="L2013" s="444">
        <f t="shared" ca="1" si="137"/>
        <v>-1460228474.9265149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-1460228474.9265149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-6084285.3121938119</v>
      </c>
      <c r="L2014" s="444">
        <f t="shared" ca="1" si="137"/>
        <v>-1466312760.2387087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-1466312760.2387087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-6109636.5009946199</v>
      </c>
      <c r="L2015" s="444">
        <f t="shared" ca="1" si="137"/>
        <v>-1472422396.7397034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-1472422396.7397034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-6135093.3197487639</v>
      </c>
      <c r="L2016" s="444">
        <f t="shared" ca="1" si="137"/>
        <v>-1478557490.0594523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-1478557490.0594523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-6160656.2085810509</v>
      </c>
      <c r="L2017" s="444">
        <f t="shared" ca="1" si="137"/>
        <v>-1484718146.2680333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-1484718146.2680333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-6186325.6094501382</v>
      </c>
      <c r="L2018" s="444">
        <f t="shared" ca="1" si="137"/>
        <v>-1490904471.8774834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-1490904471.8774834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-6212101.9661561809</v>
      </c>
      <c r="L2019" s="444">
        <f t="shared" ca="1" si="137"/>
        <v>-1497116573.8436396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-1497116573.8436396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-6237985.7243484985</v>
      </c>
      <c r="L2020" s="444">
        <f t="shared" ca="1" si="137"/>
        <v>-1503354559.5679882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-1503354559.5679882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-6263977.3315332839</v>
      </c>
      <c r="L2021" s="444">
        <f t="shared" ca="1" si="137"/>
        <v>-1509618536.8995214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-1509618536.8995214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-6290077.2370813387</v>
      </c>
      <c r="L2022" s="444">
        <f t="shared" ca="1" si="137"/>
        <v>-1515908614.1366026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-1515908614.1366026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-6316285.8922358444</v>
      </c>
      <c r="L2023" s="444">
        <f t="shared" ca="1" si="137"/>
        <v>-1522224900.0288384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-1522224900.0288384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-6342603.7501201602</v>
      </c>
      <c r="L2024" s="444">
        <f t="shared" ca="1" si="137"/>
        <v>-1528567503.7789586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-1528567503.7789586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-6369031.2657456603</v>
      </c>
      <c r="L2025" s="444">
        <f t="shared" ca="1" si="137"/>
        <v>-1534936535.0447042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-1534936535.0447042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-6395568.8960196003</v>
      </c>
      <c r="L2026" s="444">
        <f t="shared" ca="1" si="137"/>
        <v>-1541332103.9407239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-1541332103.9407239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-6422217.0997530166</v>
      </c>
      <c r="L2027" s="444">
        <f t="shared" ca="1" si="137"/>
        <v>-1547754321.0404768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-1547754321.0404768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-6448976.3376686536</v>
      </c>
      <c r="L2028" s="444">
        <f t="shared" ca="1" si="137"/>
        <v>-1554203297.3781455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-1554203297.3781455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-6475847.0724089397</v>
      </c>
      <c r="L2029" s="444">
        <f t="shared" ca="1" si="137"/>
        <v>-1560679144.4505544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-1560679144.4505544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-6502829.7685439764</v>
      </c>
      <c r="L2030" s="444">
        <f t="shared" ca="1" si="137"/>
        <v>-1567181974.2190983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-1567181974.2190983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-6529924.892579576</v>
      </c>
      <c r="L2031" s="444">
        <f t="shared" ca="1" si="137"/>
        <v>-1573711899.1116779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-1573711899.1116779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-6557132.9129653247</v>
      </c>
      <c r="L2032" s="444">
        <f t="shared" ca="1" si="137"/>
        <v>-1580269032.0246432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-1580269032.0246432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-6584454.30010268</v>
      </c>
      <c r="L2033" s="444">
        <f t="shared" ca="1" si="137"/>
        <v>-1586853486.3247459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-1586853486.3247459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-6611889.5263531078</v>
      </c>
      <c r="L2034" s="444">
        <f t="shared" ca="1" si="137"/>
        <v>-1593465375.851099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-1593465375.851099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-6639439.0660462454</v>
      </c>
      <c r="L2035" s="444">
        <f t="shared" ca="1" si="137"/>
        <v>-1600104814.9171453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-1600104814.9171453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-6667103.3954881048</v>
      </c>
      <c r="L2036" s="444">
        <f t="shared" ca="1" si="137"/>
        <v>-1606771918.3126333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-1606771918.3126333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-6694882.9929693053</v>
      </c>
      <c r="L2037" s="444">
        <f t="shared" ca="1" si="137"/>
        <v>-1613466801.3056026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-1613466801.3056026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-6722778.3387733437</v>
      </c>
      <c r="L2038" s="444">
        <f t="shared" ca="1" si="137"/>
        <v>-1620189579.6443758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-1620189579.6443758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-6750789.9151848992</v>
      </c>
      <c r="L2039" s="444">
        <f t="shared" ca="1" si="137"/>
        <v>-1626940369.5595608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-1626940369.5595608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-6778918.2064981693</v>
      </c>
      <c r="L2040" s="444">
        <f t="shared" ca="1" si="137"/>
        <v>-1633719287.7660589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-1633719287.7660589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-6807163.6990252454</v>
      </c>
      <c r="L2041" s="444">
        <f t="shared" ca="1" si="137"/>
        <v>-1640526451.4650841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-1640526451.4650841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-6835526.8811045168</v>
      </c>
      <c r="L2042" s="444">
        <f t="shared" ca="1" si="137"/>
        <v>-1647361978.3461885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-1647361978.3461885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-6864008.2431091191</v>
      </c>
      <c r="L2043" s="444">
        <f t="shared" ca="1" si="137"/>
        <v>-1654225986.5892978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-1654225986.5892978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-6892608.2774554072</v>
      </c>
      <c r="L2044" s="444">
        <f t="shared" ca="1" si="137"/>
        <v>-1661118594.8667531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-1661118594.8667531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-6921327.4786114711</v>
      </c>
      <c r="L2045" s="444">
        <f t="shared" ca="1" si="137"/>
        <v>-1668039922.3453646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-1668039922.3453646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-6950166.3431056859</v>
      </c>
      <c r="L2046" s="444">
        <f t="shared" ca="1" si="137"/>
        <v>-1674990088.6884704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-1674990088.6884704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-6979125.3695352934</v>
      </c>
      <c r="L2047" s="444">
        <f t="shared" ca="1" si="137"/>
        <v>-1681969214.0580056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-1681969214.0580056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-7008205.058575023</v>
      </c>
      <c r="L2048" s="444">
        <f t="shared" ref="L2048:L2302" ca="1" si="142">I2048-J2048+K2048</f>
        <v>-1688977419.1165805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-1688977419.1165805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-7037405.9129857505</v>
      </c>
      <c r="L2049" s="444">
        <f t="shared" ca="1" si="142"/>
        <v>-1696014825.0295663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-1696014825.0295663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-7066728.4376231935</v>
      </c>
      <c r="L2050" s="444">
        <f t="shared" ca="1" si="142"/>
        <v>-1703081553.4671896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-1703081553.4671896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-7096173.1394466227</v>
      </c>
      <c r="L2051" s="444">
        <f t="shared" ca="1" si="142"/>
        <v>-1710177726.6066363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-1710177726.6066363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-7125740.5275276508</v>
      </c>
      <c r="L2052" s="444">
        <f t="shared" ca="1" si="142"/>
        <v>-1717303467.1341639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-1717303467.1341639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-7155431.1130590159</v>
      </c>
      <c r="L2053" s="444">
        <f t="shared" ca="1" si="142"/>
        <v>-1724458898.2472229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-1724458898.2472229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-7185245.4093634291</v>
      </c>
      <c r="L2054" s="444">
        <f t="shared" ca="1" si="142"/>
        <v>-1731644143.6565864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-1731644143.6565864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-7215183.931902444</v>
      </c>
      <c r="L2055" s="444">
        <f t="shared" ca="1" si="142"/>
        <v>-1738859327.5884888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-1738859327.5884888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-7245247.1982853692</v>
      </c>
      <c r="L2056" s="444">
        <f t="shared" ca="1" si="142"/>
        <v>-1746104574.7867742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-1746104574.7867742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-7275435.7282782253</v>
      </c>
      <c r="L2057" s="444">
        <f t="shared" ca="1" si="142"/>
        <v>-1753380010.5150523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-1753380010.5150523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-7305750.0438127192</v>
      </c>
      <c r="L2058" s="444">
        <f t="shared" ca="1" si="142"/>
        <v>-1760685760.5588651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-1760685760.5588651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-7336190.6689952714</v>
      </c>
      <c r="L2059" s="444">
        <f t="shared" ca="1" si="142"/>
        <v>-1768021951.2278605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-1768021951.2278605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-7366758.1301160855</v>
      </c>
      <c r="L2060" s="444">
        <f t="shared" ca="1" si="142"/>
        <v>-1775388709.3579764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-1775388709.3579764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-7397452.9556582356</v>
      </c>
      <c r="L2061" s="444">
        <f t="shared" ca="1" si="142"/>
        <v>-1782786162.3136346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-1782786162.3136346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-7428275.6763068121</v>
      </c>
      <c r="L2062" s="444">
        <f t="shared" ca="1" si="142"/>
        <v>-1790214437.9899414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-1790214437.9899414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-7459226.8249580888</v>
      </c>
      <c r="L2063" s="444">
        <f t="shared" ca="1" si="142"/>
        <v>-1797673664.8148994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-1797673664.8148994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-7490306.9367287476</v>
      </c>
      <c r="L2064" s="444">
        <f t="shared" ca="1" si="142"/>
        <v>-1805163971.7516282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-1805163971.7516282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-7521516.548965117</v>
      </c>
      <c r="L2065" s="444">
        <f t="shared" ca="1" si="142"/>
        <v>-1812685488.3005934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-1812685488.3005934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-7552856.2012524726</v>
      </c>
      <c r="L2066" s="444">
        <f t="shared" ca="1" si="142"/>
        <v>-1820238344.5018458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-1820238344.5018458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-7584326.4354243577</v>
      </c>
      <c r="L2067" s="444">
        <f t="shared" ca="1" si="142"/>
        <v>-1827822670.9372702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-1827822670.9372702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-7615927.7955719586</v>
      </c>
      <c r="L2068" s="444">
        <f t="shared" ca="1" si="142"/>
        <v>-1835438598.7328422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-1835438598.7328422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-7647660.8280535089</v>
      </c>
      <c r="L2069" s="444">
        <f t="shared" ca="1" si="142"/>
        <v>-1843086259.5608957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-1843086259.5608957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-7679526.0815037321</v>
      </c>
      <c r="L2070" s="444">
        <f t="shared" ca="1" si="142"/>
        <v>-1850765785.6423993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-1850765785.6423993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-7711524.10684333</v>
      </c>
      <c r="L2071" s="444">
        <f t="shared" ca="1" si="142"/>
        <v>-1858477309.7492425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-1858477309.7492425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-7743655.4572885111</v>
      </c>
      <c r="L2072" s="444">
        <f t="shared" ca="1" si="142"/>
        <v>-1866220965.206531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-1866220965.206531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-7775920.6883605449</v>
      </c>
      <c r="L2073" s="444">
        <f t="shared" ca="1" si="142"/>
        <v>-1873996885.8948915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-1873996885.8948915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-7808320.3578953808</v>
      </c>
      <c r="L2074" s="444">
        <f t="shared" ca="1" si="142"/>
        <v>-1881805206.2527869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-1881805206.2527869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-7840855.0260532787</v>
      </c>
      <c r="L2075" s="444">
        <f t="shared" ca="1" si="142"/>
        <v>-1889646061.2788401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-1889646061.2788401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-7873525.2553285016</v>
      </c>
      <c r="L2076" s="444">
        <f t="shared" ca="1" si="142"/>
        <v>-1897519586.5341685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-1897519586.5341685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-7906331.6105590351</v>
      </c>
      <c r="L2077" s="444">
        <f t="shared" ca="1" si="142"/>
        <v>-1905425918.1447275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-1905425918.1447275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-7939274.6589363636</v>
      </c>
      <c r="L2078" s="444">
        <f t="shared" ca="1" si="142"/>
        <v>-1913365192.8036637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-1913365192.8036637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-7972354.9700152641</v>
      </c>
      <c r="L2079" s="444">
        <f t="shared" ca="1" si="142"/>
        <v>-1921337547.773679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-1921337547.773679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-8005573.1157236621</v>
      </c>
      <c r="L2080" s="444">
        <f t="shared" ca="1" si="142"/>
        <v>-1929343120.8894026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-1929343120.8894026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-8038929.6703725113</v>
      </c>
      <c r="L2081" s="444">
        <f t="shared" ca="1" si="142"/>
        <v>-1937382050.5597751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-1937382050.5597751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-8072425.2106657289</v>
      </c>
      <c r="L2082" s="444">
        <f t="shared" ca="1" si="142"/>
        <v>-1945454475.7704408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-1945454475.7704408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-8106060.3157101702</v>
      </c>
      <c r="L2083" s="444">
        <f t="shared" ca="1" si="142"/>
        <v>-1953560536.0861509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-1953560536.0861509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-8139835.5670256289</v>
      </c>
      <c r="L2084" s="444">
        <f t="shared" ca="1" si="142"/>
        <v>-1961700371.6531765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-1961700371.6531765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-8173751.548554902</v>
      </c>
      <c r="L2085" s="444">
        <f t="shared" ca="1" si="142"/>
        <v>-1969874123.2017314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-1969874123.2017314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-8207808.8466738807</v>
      </c>
      <c r="L2086" s="444">
        <f t="shared" ca="1" si="142"/>
        <v>-1978081932.0484054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-1978081932.0484054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-8242008.0502016898</v>
      </c>
      <c r="L2087" s="444">
        <f t="shared" ca="1" si="142"/>
        <v>-1986323940.0986071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-1986323940.0986071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-8276349.7504108613</v>
      </c>
      <c r="L2088" s="444">
        <f t="shared" ca="1" si="142"/>
        <v>-1994600289.8490179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-1994600289.8490179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-8310834.5410375753</v>
      </c>
      <c r="L2089" s="444">
        <f t="shared" ca="1" si="142"/>
        <v>-2002911124.3900554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-2002911124.3900554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-8345463.0182918971</v>
      </c>
      <c r="L2090" s="444">
        <f t="shared" ca="1" si="142"/>
        <v>-2011256587.4083474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-2011256587.4083474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-8380235.780868114</v>
      </c>
      <c r="L2091" s="444">
        <f t="shared" ca="1" si="142"/>
        <v>-2019636823.1892154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-2019636823.1892154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-8415153.4299550653</v>
      </c>
      <c r="L2092" s="444">
        <f t="shared" ca="1" si="142"/>
        <v>-2028051976.6191704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-2028051976.6191704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-8450216.5692465436</v>
      </c>
      <c r="L2093" s="444">
        <f t="shared" ca="1" si="142"/>
        <v>-2036502193.188417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-2036502193.188417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-8485425.8049517367</v>
      </c>
      <c r="L2094" s="444">
        <f t="shared" ca="1" si="142"/>
        <v>-2044987618.9933686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-2044987618.9933686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-8520781.7458057031</v>
      </c>
      <c r="L2095" s="444">
        <f t="shared" ca="1" si="142"/>
        <v>-2053508400.7391744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-2053508400.7391744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-8556285.0030798931</v>
      </c>
      <c r="L2096" s="444">
        <f t="shared" ca="1" si="142"/>
        <v>-2062064685.7422543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-2062064685.7422543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-8591936.1905927267</v>
      </c>
      <c r="L2097" s="444">
        <f t="shared" ca="1" si="142"/>
        <v>-2070656621.932847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-2070656621.932847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-8627735.9247201961</v>
      </c>
      <c r="L2098" s="444">
        <f t="shared" ca="1" si="142"/>
        <v>-2079284357.8575673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-2079284357.8575673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-8663684.8244065288</v>
      </c>
      <c r="L2099" s="444">
        <f t="shared" ca="1" si="142"/>
        <v>-2087948042.6819739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-2087948042.6819739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-8699783.5111748911</v>
      </c>
      <c r="L2100" s="444">
        <f t="shared" ca="1" si="142"/>
        <v>-2096647826.1931489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-2096647826.1931489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-8736032.60913812</v>
      </c>
      <c r="L2101" s="444">
        <f t="shared" ca="1" si="142"/>
        <v>-2105383858.8022869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-2105383858.8022869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-8772432.7450095266</v>
      </c>
      <c r="L2102" s="444">
        <f t="shared" ca="1" si="142"/>
        <v>-2114156291.5472963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-2114156291.5472963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-8808984.5481137335</v>
      </c>
      <c r="L2103" s="444">
        <f t="shared" ca="1" si="142"/>
        <v>-2122965276.0954101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-2122965276.0954101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-8845688.6503975429</v>
      </c>
      <c r="L2104" s="444">
        <f t="shared" ca="1" si="142"/>
        <v>-2131810964.7458076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-2131810964.7458076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-8882545.6864408646</v>
      </c>
      <c r="L2105" s="444">
        <f t="shared" ca="1" si="142"/>
        <v>-2140693510.4322486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-2140693510.4322486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-8919556.2934677023</v>
      </c>
      <c r="L2106" s="444">
        <f t="shared" ca="1" si="142"/>
        <v>-2149613066.7257161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-2149613066.7257161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-8956721.1113571506</v>
      </c>
      <c r="L2107" s="444">
        <f t="shared" ca="1" si="142"/>
        <v>-2158569787.8370733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-2158569787.8370733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-8994040.7826544717</v>
      </c>
      <c r="L2108" s="444">
        <f t="shared" ca="1" si="142"/>
        <v>-2167563828.6197276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-2167563828.6197276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-9031515.9525821991</v>
      </c>
      <c r="L2109" s="444">
        <f t="shared" ca="1" si="142"/>
        <v>-2176595344.57231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-2176595344.57231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-9069147.269051291</v>
      </c>
      <c r="L2110" s="444">
        <f t="shared" ca="1" si="142"/>
        <v>-2185664491.841361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-2185664491.841361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-9106935.3826723378</v>
      </c>
      <c r="L2111" s="444">
        <f t="shared" ca="1" si="142"/>
        <v>-2194771427.2240334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-2194771427.2240334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-9144880.9467668049</v>
      </c>
      <c r="L2112" s="444">
        <f t="shared" ca="1" si="142"/>
        <v>-2203916308.1708002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-2203916308.1708002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-9182984.6173783336</v>
      </c>
      <c r="L2113" s="444">
        <f t="shared" ca="1" si="142"/>
        <v>-2213099292.7881784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-2213099292.7881784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-9221247.053284077</v>
      </c>
      <c r="L2114" s="444">
        <f t="shared" ca="1" si="142"/>
        <v>-2222320539.8414626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-2222320539.8414626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-9259668.9160060938</v>
      </c>
      <c r="L2115" s="444">
        <f t="shared" ca="1" si="142"/>
        <v>-2231580208.7574687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-2231580208.7574687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-9298250.8698227853</v>
      </c>
      <c r="L2116" s="444">
        <f t="shared" ca="1" si="142"/>
        <v>-2240878459.6272917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-2240878459.6272917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-9336993.5817803815</v>
      </c>
      <c r="L2117" s="444">
        <f t="shared" ca="1" si="142"/>
        <v>-2250215453.2090721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-2250215453.2090721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-9375897.7217044663</v>
      </c>
      <c r="L2118" s="444">
        <f t="shared" ca="1" si="142"/>
        <v>-2259591350.9307766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-2259591350.9307766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-9414963.9622115698</v>
      </c>
      <c r="L2119" s="444">
        <f t="shared" ca="1" si="142"/>
        <v>-2269006314.8929882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-2269006314.8929882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-9454192.9787207842</v>
      </c>
      <c r="L2120" s="444">
        <f t="shared" ca="1" si="142"/>
        <v>-2278460507.8717089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-2278460507.8717089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-9493585.4494654536</v>
      </c>
      <c r="L2121" s="444">
        <f t="shared" ca="1" si="142"/>
        <v>-2287954093.3211741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-2287954093.3211741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-9533142.055504892</v>
      </c>
      <c r="L2122" s="444">
        <f t="shared" ca="1" si="142"/>
        <v>-2297487235.3766789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-2297487235.3766789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-9572863.4807361625</v>
      </c>
      <c r="L2123" s="444">
        <f t="shared" ca="1" si="142"/>
        <v>-2307060098.8574152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-2307060098.8574152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-9612750.4119058959</v>
      </c>
      <c r="L2124" s="444">
        <f t="shared" ca="1" si="142"/>
        <v>-2316672849.269321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-2316672849.269321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-9652803.5386221707</v>
      </c>
      <c r="L2125" s="444">
        <f t="shared" ca="1" si="142"/>
        <v>-2326325652.8079433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-2326325652.8079433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-9693023.5533664301</v>
      </c>
      <c r="L2126" s="444">
        <f t="shared" ca="1" si="142"/>
        <v>-2336018676.36131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-2336018676.36131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-9733411.1515054591</v>
      </c>
      <c r="L2127" s="444">
        <f t="shared" ca="1" si="142"/>
        <v>-2345752087.5128155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-2345752087.5128155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-9773967.0313033983</v>
      </c>
      <c r="L2128" s="444">
        <f t="shared" ca="1" si="142"/>
        <v>-2355526054.5441189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-2355526054.5441189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-9814691.8939338289</v>
      </c>
      <c r="L2129" s="444">
        <f t="shared" ca="1" si="142"/>
        <v>-2365340746.4380527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-2365340746.4380527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-9855586.4434918854</v>
      </c>
      <c r="L2130" s="444">
        <f t="shared" ca="1" si="142"/>
        <v>-2375196332.8815446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-2375196332.8815446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-9896651.3870064355</v>
      </c>
      <c r="L2131" s="444">
        <f t="shared" ca="1" si="142"/>
        <v>-2385092984.2685509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-2385092984.2685509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-9937887.4344522953</v>
      </c>
      <c r="L2132" s="444">
        <f t="shared" ca="1" si="142"/>
        <v>-2395030871.7030029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-2395030871.7030029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-9979295.2987625115</v>
      </c>
      <c r="L2133" s="444">
        <f t="shared" ca="1" si="142"/>
        <v>-2405010167.0017653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-2405010167.0017653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-10020875.695840688</v>
      </c>
      <c r="L2134" s="444">
        <f t="shared" ca="1" si="142"/>
        <v>-2415031042.6976061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-2415031042.6976061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-10062629.344573358</v>
      </c>
      <c r="L2135" s="444">
        <f t="shared" ca="1" si="142"/>
        <v>-2425093672.0421796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-2425093672.0421796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-10104556.966842415</v>
      </c>
      <c r="L2136" s="444">
        <f t="shared" ca="1" si="142"/>
        <v>-2435198229.0090222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-2435198229.0090222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-10146659.287537593</v>
      </c>
      <c r="L2137" s="444">
        <f t="shared" ca="1" si="142"/>
        <v>-2445344888.2965598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-2445344888.2965598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-10188937.034568999</v>
      </c>
      <c r="L2138" s="444">
        <f t="shared" ca="1" si="142"/>
        <v>-2455533825.3311286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-2455533825.3311286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-10231390.938879702</v>
      </c>
      <c r="L2139" s="444">
        <f t="shared" ca="1" si="142"/>
        <v>-2465765216.2700081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-2465765216.2700081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-10274021.734458366</v>
      </c>
      <c r="L2140" s="444">
        <f t="shared" ca="1" si="142"/>
        <v>-2476039238.0044665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-2476039238.0044665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-10316830.158351943</v>
      </c>
      <c r="L2141" s="444">
        <f t="shared" ca="1" si="142"/>
        <v>-2486356068.1628184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-2486356068.1628184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-10359816.95067841</v>
      </c>
      <c r="L2142" s="444">
        <f t="shared" ca="1" si="142"/>
        <v>-2496715885.1134968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-2496715885.1134968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-10402982.854639569</v>
      </c>
      <c r="L2143" s="444">
        <f t="shared" ca="1" si="142"/>
        <v>-2507118867.9681363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-2507118867.9681363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-10446328.616533902</v>
      </c>
      <c r="L2144" s="444">
        <f t="shared" ca="1" si="142"/>
        <v>-2517565196.5846701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-2517565196.5846701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-10489854.985769458</v>
      </c>
      <c r="L2145" s="444">
        <f t="shared" ca="1" si="142"/>
        <v>-2528055051.5704393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-2528055051.5704393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-10533562.714876831</v>
      </c>
      <c r="L2146" s="444">
        <f t="shared" ca="1" si="142"/>
        <v>-2538588614.285316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-2538588614.285316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-10577452.55952215</v>
      </c>
      <c r="L2147" s="444">
        <f t="shared" ca="1" si="142"/>
        <v>-2549166066.8448381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-2549166066.8448381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-10621525.278520159</v>
      </c>
      <c r="L2148" s="444">
        <f t="shared" ca="1" si="142"/>
        <v>-2559787592.1233582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-2559787592.1233582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-10665781.633847326</v>
      </c>
      <c r="L2149" s="444">
        <f t="shared" ca="1" si="142"/>
        <v>-2570453373.7572055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-2570453373.7572055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-10710222.390655022</v>
      </c>
      <c r="L2150" s="444">
        <f t="shared" ca="1" si="142"/>
        <v>-2581163596.1478605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-2581163596.1478605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-10754848.317282751</v>
      </c>
      <c r="L2151" s="444">
        <f t="shared" ca="1" si="142"/>
        <v>-2591918444.4651432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-2591918444.4651432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-10799660.185271431</v>
      </c>
      <c r="L2152" s="444">
        <f t="shared" ca="1" si="142"/>
        <v>-2602718104.6504145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-2602718104.6504145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-10844658.769376727</v>
      </c>
      <c r="L2153" s="444">
        <f t="shared" ca="1" si="142"/>
        <v>-2613562763.4197912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-2613562763.4197912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-10889844.847582463</v>
      </c>
      <c r="L2154" s="444">
        <f t="shared" ca="1" si="142"/>
        <v>-2624452608.2673736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-2624452608.2673736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-10935219.201114057</v>
      </c>
      <c r="L2155" s="444">
        <f t="shared" ca="1" si="142"/>
        <v>-2635387827.4684877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-2635387827.4684877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-10980782.614452032</v>
      </c>
      <c r="L2156" s="444">
        <f t="shared" ca="1" si="142"/>
        <v>-2646368610.0829396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-2646368610.0829396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-11026535.875345582</v>
      </c>
      <c r="L2157" s="444">
        <f t="shared" ca="1" si="142"/>
        <v>-2657395145.9582853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-2657395145.9582853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-11072479.77482619</v>
      </c>
      <c r="L2158" s="444">
        <f t="shared" ca="1" si="142"/>
        <v>-2668467625.7331114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-2668467625.7331114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-11118615.107221298</v>
      </c>
      <c r="L2159" s="444">
        <f t="shared" ca="1" si="142"/>
        <v>-2679586240.8403325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-2679586240.8403325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-11164942.670168051</v>
      </c>
      <c r="L2160" s="444">
        <f t="shared" ca="1" si="142"/>
        <v>-2690751183.5105004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-2690751183.5105004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-11211463.264627084</v>
      </c>
      <c r="L2161" s="444">
        <f t="shared" ca="1" si="142"/>
        <v>-2701962646.7751274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-2701962646.7751274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-11258177.694896365</v>
      </c>
      <c r="L2162" s="444">
        <f t="shared" ca="1" si="142"/>
        <v>-2713220824.4700236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-2713220824.4700236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-11305086.768625099</v>
      </c>
      <c r="L2163" s="444">
        <f t="shared" ca="1" si="142"/>
        <v>-2724525911.2386489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-2724525911.2386489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-11352191.296827704</v>
      </c>
      <c r="L2164" s="444">
        <f t="shared" ca="1" si="142"/>
        <v>-2735878102.5354767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-2735878102.5354767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-11399492.09389782</v>
      </c>
      <c r="L2165" s="444">
        <f t="shared" ca="1" si="142"/>
        <v>-2747277594.6293745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-2747277594.6293745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-11446989.977622394</v>
      </c>
      <c r="L2166" s="444">
        <f t="shared" ca="1" si="142"/>
        <v>-2758724584.606997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-2758724584.606997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-11494685.769195821</v>
      </c>
      <c r="L2167" s="444">
        <f t="shared" ca="1" si="142"/>
        <v>-2770219270.376193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-2770219270.376193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-11542580.293234138</v>
      </c>
      <c r="L2168" s="444">
        <f t="shared" ca="1" si="142"/>
        <v>-2781761850.6694274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-2781761850.6694274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-11590674.377789281</v>
      </c>
      <c r="L2169" s="444">
        <f t="shared" ca="1" si="142"/>
        <v>-2793352525.0472169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-2793352525.0472169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-11638968.854363404</v>
      </c>
      <c r="L2170" s="444">
        <f t="shared" ca="1" si="142"/>
        <v>-2804991493.9015803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-2804991493.9015803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-11687464.557923252</v>
      </c>
      <c r="L2171" s="444">
        <f t="shared" ca="1" si="142"/>
        <v>-2816678958.4595037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-2816678958.4595037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-11736162.326914599</v>
      </c>
      <c r="L2172" s="444">
        <f t="shared" ca="1" si="142"/>
        <v>-2828415120.7864184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-2828415120.7864184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-11785063.003276743</v>
      </c>
      <c r="L2173" s="444">
        <f t="shared" ca="1" si="142"/>
        <v>-2840200183.7896953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-2840200183.7896953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-11834167.432457063</v>
      </c>
      <c r="L2174" s="444">
        <f t="shared" ca="1" si="142"/>
        <v>-2852034351.2221522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-2852034351.2221522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-11883476.463425634</v>
      </c>
      <c r="L2175" s="444">
        <f t="shared" ca="1" si="142"/>
        <v>-2863917827.6855779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-2863917827.6855779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-11932990.948689908</v>
      </c>
      <c r="L2176" s="444">
        <f t="shared" ca="1" si="142"/>
        <v>-2875850818.6342678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-2875850818.6342678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-11982711.74430945</v>
      </c>
      <c r="L2177" s="444">
        <f t="shared" ca="1" si="142"/>
        <v>-2887833530.3785772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-2887833530.3785772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-12032639.709910739</v>
      </c>
      <c r="L2178" s="444">
        <f t="shared" ca="1" si="142"/>
        <v>-2899866170.0884881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-2899866170.0884881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-12082775.708702033</v>
      </c>
      <c r="L2179" s="444">
        <f t="shared" ca="1" si="142"/>
        <v>-2911948945.7971902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-2911948945.7971902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-12133120.607488293</v>
      </c>
      <c r="L2180" s="444">
        <f t="shared" ca="1" si="142"/>
        <v>-2924082066.4046783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-2924082066.4046783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-12183675.27668616</v>
      </c>
      <c r="L2181" s="444">
        <f t="shared" ca="1" si="142"/>
        <v>-2936265741.6813645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-2936265741.6813645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-12234440.590339018</v>
      </c>
      <c r="L2182" s="444">
        <f t="shared" ca="1" si="142"/>
        <v>-2948500182.2717037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-2948500182.2717037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-12285417.426132098</v>
      </c>
      <c r="L2183" s="444">
        <f t="shared" ca="1" si="142"/>
        <v>-2960785599.6978359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-2960785599.6978359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-12336606.66540765</v>
      </c>
      <c r="L2184" s="444">
        <f t="shared" ca="1" si="142"/>
        <v>-2973122206.3632436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-2973122206.3632436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-12388009.193180181</v>
      </c>
      <c r="L2185" s="444">
        <f t="shared" ca="1" si="142"/>
        <v>-2985510215.5564237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-2985510215.5564237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-12439625.898151765</v>
      </c>
      <c r="L2186" s="444">
        <f t="shared" ca="1" si="142"/>
        <v>-2997949841.4545755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-2997949841.4545755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-12491457.672727399</v>
      </c>
      <c r="L2187" s="444">
        <f t="shared" ca="1" si="142"/>
        <v>-3010441299.1273031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-3010441299.1273031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-12543505.413030429</v>
      </c>
      <c r="L2188" s="444">
        <f t="shared" ca="1" si="142"/>
        <v>-3022984804.5403337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-3022984804.5403337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-12595770.018918058</v>
      </c>
      <c r="L2189" s="444">
        <f t="shared" ca="1" si="142"/>
        <v>-3035580574.5592518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-3035580574.5592518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-12648252.393996883</v>
      </c>
      <c r="L2190" s="444">
        <f t="shared" ca="1" si="142"/>
        <v>-3048228826.9532485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-3048228826.9532485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-12700953.445638536</v>
      </c>
      <c r="L2191" s="444">
        <f t="shared" ca="1" si="142"/>
        <v>-3060929780.3988872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-3060929780.3988872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-12753874.084995363</v>
      </c>
      <c r="L2192" s="444">
        <f t="shared" ca="1" si="142"/>
        <v>-3073683654.4838824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-3073683654.4838824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-12807015.227016177</v>
      </c>
      <c r="L2193" s="444">
        <f t="shared" ca="1" si="142"/>
        <v>-3086490669.7108984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-3086490669.7108984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-12860377.790462077</v>
      </c>
      <c r="L2194" s="444">
        <f t="shared" ca="1" si="142"/>
        <v>-3099351047.5013604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-3099351047.5013604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-12913962.697922334</v>
      </c>
      <c r="L2195" s="444">
        <f t="shared" ca="1" si="142"/>
        <v>-3112265010.1992826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-3112265010.1992826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-12967770.875830345</v>
      </c>
      <c r="L2196" s="444">
        <f t="shared" ca="1" si="142"/>
        <v>-3125232781.0751128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-3125232781.0751128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-13021803.254479637</v>
      </c>
      <c r="L2197" s="444">
        <f t="shared" ca="1" si="142"/>
        <v>-3138254584.3295922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-3138254584.3295922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-13076060.768039968</v>
      </c>
      <c r="L2198" s="444">
        <f t="shared" ca="1" si="142"/>
        <v>-3151330645.0976324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-3151330645.0976324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-13130544.354573468</v>
      </c>
      <c r="L2199" s="444">
        <f t="shared" ca="1" si="142"/>
        <v>-3164461189.4522057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-3164461189.4522057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-13185254.956050856</v>
      </c>
      <c r="L2200" s="444">
        <f t="shared" ca="1" si="142"/>
        <v>-3177646444.4082565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-3177646444.4082565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-13240193.518367736</v>
      </c>
      <c r="L2201" s="444">
        <f t="shared" ca="1" si="142"/>
        <v>-3190886637.9266243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-3190886637.9266243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-13295360.991360934</v>
      </c>
      <c r="L2202" s="444">
        <f t="shared" ca="1" si="142"/>
        <v>-3204181998.9179854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-3204181998.9179854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-13350758.328824939</v>
      </c>
      <c r="L2203" s="444">
        <f t="shared" ca="1" si="142"/>
        <v>-3217532757.2468104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-3217532757.2468104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-13406386.488528376</v>
      </c>
      <c r="L2204" s="444">
        <f t="shared" ca="1" si="142"/>
        <v>-3230939143.7353387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-3230939143.7353387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-13462246.432230577</v>
      </c>
      <c r="L2205" s="444">
        <f t="shared" ca="1" si="142"/>
        <v>-3244401390.1675692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-3244401390.1675692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-13518339.125698205</v>
      </c>
      <c r="L2206" s="444">
        <f t="shared" ca="1" si="142"/>
        <v>-3257919729.2932673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-3257919729.2932673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-13574665.538721947</v>
      </c>
      <c r="L2207" s="444">
        <f t="shared" ca="1" si="142"/>
        <v>-3271494394.8319893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-3271494394.8319893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-13631226.645133289</v>
      </c>
      <c r="L2208" s="444">
        <f t="shared" ca="1" si="142"/>
        <v>-3285125621.4771228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-3285125621.4771228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-13688023.422821345</v>
      </c>
      <c r="L2209" s="444">
        <f t="shared" ca="1" si="142"/>
        <v>-3298813644.8999443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-3298813644.8999443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-13745056.853749767</v>
      </c>
      <c r="L2210" s="444">
        <f t="shared" ca="1" si="142"/>
        <v>-3312558701.7536941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-3312558701.7536941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-13802327.923973724</v>
      </c>
      <c r="L2211" s="444">
        <f t="shared" ca="1" si="142"/>
        <v>-3326361029.6776676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-3326361029.6776676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-13859837.623656949</v>
      </c>
      <c r="L2212" s="444">
        <f t="shared" ca="1" si="142"/>
        <v>-3340220867.3013244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-3340220867.3013244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-13917586.947088851</v>
      </c>
      <c r="L2213" s="444">
        <f t="shared" ca="1" si="142"/>
        <v>-3354138454.2484131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-3354138454.2484131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-13975576.892701721</v>
      </c>
      <c r="L2214" s="444">
        <f t="shared" ca="1" si="142"/>
        <v>-3368114031.1411147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-3368114031.1411147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-14033808.463087978</v>
      </c>
      <c r="L2215" s="444">
        <f t="shared" ca="1" si="142"/>
        <v>-3382147839.6042027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-3382147839.6042027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-14092282.665017512</v>
      </c>
      <c r="L2216" s="444">
        <f t="shared" ca="1" si="142"/>
        <v>-3396240122.2692204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-3396240122.2692204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-14151000.509455085</v>
      </c>
      <c r="L2217" s="444">
        <f t="shared" ca="1" si="142"/>
        <v>-3410391122.7786756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-3410391122.7786756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-14209963.011577815</v>
      </c>
      <c r="L2218" s="444">
        <f t="shared" ca="1" si="142"/>
        <v>-3424601085.7902532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-3424601085.7902532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-14269171.190792721</v>
      </c>
      <c r="L2219" s="444">
        <f t="shared" ca="1" si="142"/>
        <v>-3438870256.9810457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-3438870256.9810457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-14328626.070754357</v>
      </c>
      <c r="L2220" s="444">
        <f t="shared" ca="1" si="142"/>
        <v>-3453198883.0518003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-3453198883.0518003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-14388328.679382501</v>
      </c>
      <c r="L2221" s="444">
        <f t="shared" ca="1" si="142"/>
        <v>-3467587211.7311826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-3467587211.7311826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-14448280.048879929</v>
      </c>
      <c r="L2222" s="444">
        <f t="shared" ca="1" si="142"/>
        <v>-3482035491.7800627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-3482035491.7800627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-14508481.215750262</v>
      </c>
      <c r="L2223" s="444">
        <f t="shared" ca="1" si="142"/>
        <v>-3496543972.9958129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-3496543972.9958129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-14568933.220815888</v>
      </c>
      <c r="L2224" s="444">
        <f t="shared" ca="1" si="142"/>
        <v>-3511112906.2166286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-3511112906.2166286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-14629637.10923595</v>
      </c>
      <c r="L2225" s="444">
        <f t="shared" ca="1" si="142"/>
        <v>-3525742543.3258643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-3525742543.3258643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-14690593.930524435</v>
      </c>
      <c r="L2226" s="444">
        <f t="shared" ca="1" si="142"/>
        <v>-3540433137.2563887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-3540433137.2563887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-14751804.738568285</v>
      </c>
      <c r="L2227" s="444">
        <f t="shared" ca="1" si="142"/>
        <v>-3555184941.994957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-3555184941.994957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-14813270.591645654</v>
      </c>
      <c r="L2228" s="444">
        <f t="shared" ca="1" si="142"/>
        <v>-3569998212.5866027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-3569998212.5866027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-14874992.552444177</v>
      </c>
      <c r="L2229" s="444">
        <f t="shared" ca="1" si="142"/>
        <v>-3584873205.1390467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-3584873205.1390467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-14936971.688079361</v>
      </c>
      <c r="L2230" s="444">
        <f t="shared" ca="1" si="142"/>
        <v>-3599810176.827126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-3599810176.827126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-14999209.070113026</v>
      </c>
      <c r="L2231" s="444">
        <f t="shared" ca="1" si="142"/>
        <v>-3614809385.8972392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-3614809385.8972392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-15061705.77457183</v>
      </c>
      <c r="L2232" s="444">
        <f t="shared" ca="1" si="142"/>
        <v>-3629871091.6718111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-3629871091.6718111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-15124462.881965879</v>
      </c>
      <c r="L2233" s="444">
        <f t="shared" ca="1" si="142"/>
        <v>-3644995554.5537772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-3644995554.5537772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-15187481.477307405</v>
      </c>
      <c r="L2234" s="444">
        <f t="shared" ca="1" si="142"/>
        <v>-3660183036.0310845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-3660183036.0310845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-15250762.650129518</v>
      </c>
      <c r="L2235" s="444">
        <f t="shared" ca="1" si="142"/>
        <v>-3675433798.6812139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-3675433798.6812139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-15314307.494505057</v>
      </c>
      <c r="L2236" s="444">
        <f t="shared" ca="1" si="142"/>
        <v>-3690748106.1757188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-3690748106.1757188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-15378117.109065495</v>
      </c>
      <c r="L2237" s="444">
        <f t="shared" ca="1" si="142"/>
        <v>-3706126223.2847843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-3706126223.2847843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-15442192.597019937</v>
      </c>
      <c r="L2238" s="444">
        <f t="shared" ca="1" si="142"/>
        <v>-3721568415.8818045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-3721568415.8818045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-15506535.066174183</v>
      </c>
      <c r="L2239" s="444">
        <f t="shared" ca="1" si="142"/>
        <v>-3737074950.9479785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-3737074950.9479785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-15571145.628949912</v>
      </c>
      <c r="L2240" s="444">
        <f t="shared" ca="1" si="142"/>
        <v>-3752646096.5769286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-3752646096.5769286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-15636025.402403871</v>
      </c>
      <c r="L2241" s="444">
        <f t="shared" ca="1" si="142"/>
        <v>-3768282121.9793324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-3768282121.9793324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-15701175.508247219</v>
      </c>
      <c r="L2242" s="444">
        <f t="shared" ca="1" si="142"/>
        <v>-3783983297.4875798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-3783983297.4875798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-15766597.072864918</v>
      </c>
      <c r="L2243" s="444">
        <f t="shared" ca="1" si="142"/>
        <v>-3799749894.5604448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-3799749894.5604448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-15832291.227335187</v>
      </c>
      <c r="L2244" s="444">
        <f t="shared" ca="1" si="142"/>
        <v>-3815582185.7877798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-3815582185.7877798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-15898259.107449083</v>
      </c>
      <c r="L2245" s="444">
        <f t="shared" ca="1" si="142"/>
        <v>-3831480444.8952289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-3831480444.8952289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-15964501.853730118</v>
      </c>
      <c r="L2246" s="444">
        <f t="shared" ca="1" si="142"/>
        <v>-3847444946.7489591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-3847444946.7489591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-16031020.611453995</v>
      </c>
      <c r="L2247" s="444">
        <f t="shared" ca="1" si="142"/>
        <v>-3863475967.3604131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-3863475967.3604131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-16097816.530668389</v>
      </c>
      <c r="L2248" s="444">
        <f t="shared" ca="1" si="142"/>
        <v>-3879573783.8910813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-3879573783.8910813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-16164890.766212838</v>
      </c>
      <c r="L2249" s="444">
        <f t="shared" ca="1" si="142"/>
        <v>-3895738674.6572943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-3895738674.6572943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-16232244.477738723</v>
      </c>
      <c r="L2250" s="444">
        <f t="shared" ca="1" si="142"/>
        <v>-3911970919.1350331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-3911970919.1350331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-16299878.829729304</v>
      </c>
      <c r="L2251" s="444">
        <f t="shared" ca="1" si="142"/>
        <v>-3928270797.9647622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-3928270797.9647622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-16367794.99151984</v>
      </c>
      <c r="L2252" s="444">
        <f t="shared" ca="1" si="142"/>
        <v>-3944638592.9562821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-3944638592.9562821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-16435994.137317844</v>
      </c>
      <c r="L2253" s="444">
        <f t="shared" ca="1" si="142"/>
        <v>-3961074587.0935998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-3961074587.0935998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-16504477.446223332</v>
      </c>
      <c r="L2254" s="444">
        <f t="shared" ca="1" si="142"/>
        <v>-3977579064.5398231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-3977579064.5398231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-16573246.102249263</v>
      </c>
      <c r="L2255" s="444">
        <f t="shared" ca="1" si="142"/>
        <v>-3994152310.6420722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-3994152310.6420722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-16642301.294341965</v>
      </c>
      <c r="L2256" s="444">
        <f t="shared" ca="1" si="142"/>
        <v>-4010794611.9364142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-4010794611.9364142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-16711644.216401726</v>
      </c>
      <c r="L2257" s="444">
        <f t="shared" ca="1" si="142"/>
        <v>-4027506256.1528158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-4027506256.1528158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-16781276.0673034</v>
      </c>
      <c r="L2258" s="444">
        <f t="shared" ca="1" si="142"/>
        <v>-4044287532.220119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-4044287532.220119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-16851198.050917163</v>
      </c>
      <c r="L2259" s="444">
        <f t="shared" ca="1" si="142"/>
        <v>-4061138730.2710361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-4061138730.2710361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-16921411.376129318</v>
      </c>
      <c r="L2260" s="444">
        <f t="shared" ca="1" si="142"/>
        <v>-4078060141.6471653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-4078060141.6471653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-16991917.256863188</v>
      </c>
      <c r="L2261" s="444">
        <f t="shared" ca="1" si="142"/>
        <v>-4095052058.9040284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-4095052058.9040284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-17062716.912100121</v>
      </c>
      <c r="L2262" s="444">
        <f t="shared" ca="1" si="142"/>
        <v>-4112114775.8161287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-4112114775.8161287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-17133811.565900534</v>
      </c>
      <c r="L2263" s="444">
        <f t="shared" ca="1" si="142"/>
        <v>-4129248587.3820291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-4129248587.3820291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-17205202.44742512</v>
      </c>
      <c r="L2264" s="444">
        <f t="shared" ca="1" si="142"/>
        <v>-4146453789.8294539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-4146453789.8294539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-17276890.790956058</v>
      </c>
      <c r="L2265" s="444">
        <f t="shared" ca="1" si="142"/>
        <v>-4163730680.62041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-4163730680.62041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-17348877.835918374</v>
      </c>
      <c r="L2266" s="444">
        <f t="shared" ca="1" si="142"/>
        <v>-4181079558.4563284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-4181079558.4563284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-17421164.826901369</v>
      </c>
      <c r="L2267" s="444">
        <f t="shared" ca="1" si="142"/>
        <v>-4198500723.2832298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-4198500723.2832298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-17493753.013680123</v>
      </c>
      <c r="L2268" s="444">
        <f t="shared" ca="1" si="142"/>
        <v>-4215994476.2969098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-4215994476.2969098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-17566643.651237123</v>
      </c>
      <c r="L2269" s="444">
        <f t="shared" ca="1" si="142"/>
        <v>-4233561119.9481468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-4233561119.9481468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-17639837.999783948</v>
      </c>
      <c r="L2270" s="444">
        <f t="shared" ca="1" si="142"/>
        <v>-4251200957.9479308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-4251200957.9479308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-17713337.324783046</v>
      </c>
      <c r="L2271" s="444">
        <f t="shared" ca="1" si="142"/>
        <v>-4268914295.2727137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-4268914295.2727137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-17787142.896969639</v>
      </c>
      <c r="L2272" s="444">
        <f t="shared" ca="1" si="142"/>
        <v>-4286701438.1696835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-4286701438.1696835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-17861255.992373683</v>
      </c>
      <c r="L2273" s="444">
        <f t="shared" ca="1" si="142"/>
        <v>-4304562694.1620569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-4304562694.1620569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-17935677.892341904</v>
      </c>
      <c r="L2274" s="444">
        <f t="shared" ca="1" si="142"/>
        <v>-4322498372.0543985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-4322498372.0543985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-18010409.883559994</v>
      </c>
      <c r="L2275" s="444">
        <f t="shared" ca="1" si="142"/>
        <v>-4340508781.9379587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-4340508781.9379587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-18085453.258074827</v>
      </c>
      <c r="L2276" s="444">
        <f t="shared" ca="1" si="142"/>
        <v>-4358594235.1960335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-4358594235.1960335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-18160809.313316807</v>
      </c>
      <c r="L2277" s="444">
        <f t="shared" ca="1" si="142"/>
        <v>-4376755044.5093498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-4376755044.5093498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-18236479.352122292</v>
      </c>
      <c r="L2278" s="444">
        <f t="shared" ca="1" si="142"/>
        <v>-4394991523.8614721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-4394991523.8614721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-18312464.682756133</v>
      </c>
      <c r="L2279" s="444">
        <f t="shared" ca="1" si="142"/>
        <v>-4413303988.5442286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-4413303988.5442286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-18388766.618934285</v>
      </c>
      <c r="L2280" s="444">
        <f t="shared" ca="1" si="142"/>
        <v>-4431692755.1631632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-4431692755.1631632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-18465386.479846515</v>
      </c>
      <c r="L2281" s="444">
        <f t="shared" ca="1" si="142"/>
        <v>-4450158141.6430101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-4450158141.6430101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-18542325.590179209</v>
      </c>
      <c r="L2282" s="444">
        <f t="shared" ca="1" si="142"/>
        <v>-4468700467.2331896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-4468700467.2331896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-18619585.280138291</v>
      </c>
      <c r="L2283" s="444">
        <f t="shared" ca="1" si="142"/>
        <v>-4487320052.5133276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-4487320052.5133276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-18697166.885472197</v>
      </c>
      <c r="L2284" s="444">
        <f t="shared" ca="1" si="142"/>
        <v>-4506017219.3987999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-4506017219.3987999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-18775071.747494999</v>
      </c>
      <c r="L2285" s="444">
        <f t="shared" ca="1" si="142"/>
        <v>-4524792291.1462946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-4524792291.1462946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-18853301.21310956</v>
      </c>
      <c r="L2286" s="444">
        <f t="shared" ca="1" si="142"/>
        <v>-4543645592.3594046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-4543645592.3594046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-18931856.634830851</v>
      </c>
      <c r="L2287" s="444">
        <f t="shared" ca="1" si="142"/>
        <v>-4562577448.994235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-4562577448.994235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-19010739.370809313</v>
      </c>
      <c r="L2288" s="444">
        <f t="shared" ca="1" si="142"/>
        <v>-4581588188.3650446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-4581588188.3650446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-19089950.784854352</v>
      </c>
      <c r="L2289" s="444">
        <f t="shared" ca="1" si="142"/>
        <v>-4600678139.1498985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-4600678139.1498985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-19169492.246457912</v>
      </c>
      <c r="L2290" s="444">
        <f t="shared" ca="1" si="142"/>
        <v>-4619847631.3963566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-4619847631.3963566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-19249365.130818151</v>
      </c>
      <c r="L2291" s="444">
        <f t="shared" ca="1" si="142"/>
        <v>-4639096996.5271749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-4639096996.5271749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-19329570.818863228</v>
      </c>
      <c r="L2292" s="444">
        <f t="shared" ca="1" si="142"/>
        <v>-4658426567.3460379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-4658426567.3460379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-19410110.697275158</v>
      </c>
      <c r="L2293" s="444">
        <f t="shared" ca="1" si="142"/>
        <v>-4677836678.043313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-4677836678.043313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-19490986.158513803</v>
      </c>
      <c r="L2294" s="444">
        <f t="shared" ca="1" si="142"/>
        <v>-4697327664.201827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-4697327664.201827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-19572198.600840945</v>
      </c>
      <c r="L2295" s="444">
        <f t="shared" ca="1" si="142"/>
        <v>-4716899862.8026676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-4716899862.8026676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-19653749.428344447</v>
      </c>
      <c r="L2296" s="444">
        <f t="shared" ca="1" si="142"/>
        <v>-4736553612.2310123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-4736553612.2310123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-19735640.050962552</v>
      </c>
      <c r="L2297" s="444">
        <f t="shared" ca="1" si="142"/>
        <v>-4756289252.2819748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-4756289252.2819748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-19817871.88450823</v>
      </c>
      <c r="L2298" s="444">
        <f t="shared" ca="1" si="142"/>
        <v>-4776107124.1664829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-4776107124.1664829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-19900446.35069368</v>
      </c>
      <c r="L2299" s="444">
        <f t="shared" ca="1" si="142"/>
        <v>-4796007570.5171766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-4796007570.5171766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-19983364.877154902</v>
      </c>
      <c r="L2300" s="444">
        <f t="shared" ca="1" si="142"/>
        <v>-4815990935.3943319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-4815990935.3943319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-20066628.897476383</v>
      </c>
      <c r="L2301" s="444">
        <f t="shared" ca="1" si="142"/>
        <v>-4836057564.2918081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-4836057564.2918081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-20150239.851215865</v>
      </c>
      <c r="L2302" s="444">
        <f t="shared" ca="1" si="142"/>
        <v>-4856207804.1430244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-4856207804.1430244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-20234199.183929268</v>
      </c>
      <c r="L2303" s="444">
        <f t="shared" ref="L2303:L2557" ca="1" si="147">I2303-J2303+K2303</f>
        <v>-4876442003.3269539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-4876442003.3269539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-20318508.34719564</v>
      </c>
      <c r="L2304" s="444">
        <f t="shared" ca="1" si="147"/>
        <v>-4896760511.6741495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-4896760511.6741495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-20403168.798642289</v>
      </c>
      <c r="L2305" s="444">
        <f t="shared" ca="1" si="147"/>
        <v>-4917163680.4727917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-4917163680.4727917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-20488182.001969963</v>
      </c>
      <c r="L2306" s="444">
        <f t="shared" ca="1" si="147"/>
        <v>-4937651862.474762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-4937651862.474762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-20573549.426978175</v>
      </c>
      <c r="L2307" s="444">
        <f t="shared" ca="1" si="147"/>
        <v>-4958225411.9017401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-4958225411.9017401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-20659272.549590584</v>
      </c>
      <c r="L2308" s="444">
        <f t="shared" ca="1" si="147"/>
        <v>-4978884684.4513302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-4978884684.4513302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-20745352.851880543</v>
      </c>
      <c r="L2309" s="444">
        <f t="shared" ca="1" si="147"/>
        <v>-4999630037.3032103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-4999630037.3032103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-20831791.822096709</v>
      </c>
      <c r="L2310" s="444">
        <f t="shared" ca="1" si="147"/>
        <v>-5020461829.1253071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-5020461829.1253071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-20918590.95468878</v>
      </c>
      <c r="L2311" s="444">
        <f t="shared" ca="1" si="147"/>
        <v>-5041380420.0799961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-5041380420.0799961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-21005751.750333317</v>
      </c>
      <c r="L2312" s="444">
        <f t="shared" ca="1" si="147"/>
        <v>-5062386171.8303299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-5062386171.8303299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-21093275.715959709</v>
      </c>
      <c r="L2313" s="444">
        <f t="shared" ca="1" si="147"/>
        <v>-5083479447.5462894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-5083479447.5462894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-21181164.364776205</v>
      </c>
      <c r="L2314" s="444">
        <f t="shared" ca="1" si="147"/>
        <v>-5104660611.9110661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-5104660611.9110661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-21269419.216296107</v>
      </c>
      <c r="L2315" s="444">
        <f t="shared" ca="1" si="147"/>
        <v>-5125930031.1273623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-5125930031.1273623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-21358041.796364009</v>
      </c>
      <c r="L2316" s="444">
        <f t="shared" ca="1" si="147"/>
        <v>-5147288072.9237261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-5147288072.9237261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-21447033.637182191</v>
      </c>
      <c r="L2317" s="444">
        <f t="shared" ca="1" si="147"/>
        <v>-5168735106.5609083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-5168735106.5609083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-21536396.277337119</v>
      </c>
      <c r="L2318" s="444">
        <f t="shared" ca="1" si="147"/>
        <v>-5190271502.8382454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-5190271502.8382454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-21626131.261826023</v>
      </c>
      <c r="L2319" s="444">
        <f t="shared" ca="1" si="147"/>
        <v>-5211897634.100071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-5211897634.100071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-21716240.14208363</v>
      </c>
      <c r="L2320" s="444">
        <f t="shared" ca="1" si="147"/>
        <v>-5233613874.2421541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-5233613874.2421541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-21806724.476008974</v>
      </c>
      <c r="L2321" s="444">
        <f t="shared" ca="1" si="147"/>
        <v>-5255420598.7181635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-5255420598.7181635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-21897585.827992346</v>
      </c>
      <c r="L2322" s="444">
        <f t="shared" ca="1" si="147"/>
        <v>-5277318184.5461559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-5277318184.5461559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-21988825.768942315</v>
      </c>
      <c r="L2323" s="444">
        <f t="shared" ca="1" si="147"/>
        <v>-5299307010.3150978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-5299307010.3150978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-22080445.876312908</v>
      </c>
      <c r="L2324" s="444">
        <f t="shared" ca="1" si="147"/>
        <v>-5321387456.191411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-5321387456.191411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-22172447.734130878</v>
      </c>
      <c r="L2325" s="444">
        <f t="shared" ca="1" si="147"/>
        <v>-5343559903.9255419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-5343559903.9255419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-22264832.933023091</v>
      </c>
      <c r="L2326" s="444">
        <f t="shared" ca="1" si="147"/>
        <v>-5365824736.8585653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-5365824736.8585653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-22357603.070244022</v>
      </c>
      <c r="L2327" s="444">
        <f t="shared" ca="1" si="147"/>
        <v>-5388182339.9288092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-5388182339.9288092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-22450759.74970337</v>
      </c>
      <c r="L2328" s="444">
        <f t="shared" ca="1" si="147"/>
        <v>-5410633099.6785126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-5410633099.6785126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-22544304.581993803</v>
      </c>
      <c r="L2329" s="444">
        <f t="shared" ca="1" si="147"/>
        <v>-5433177404.2605066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-5433177404.2605066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-22638239.184418779</v>
      </c>
      <c r="L2330" s="444">
        <f t="shared" ca="1" si="147"/>
        <v>-5455815643.4449253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-5455815643.4449253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-22732565.181020521</v>
      </c>
      <c r="L2331" s="444">
        <f t="shared" ca="1" si="147"/>
        <v>-5478548208.625946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-5478548208.625946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-22827284.202608109</v>
      </c>
      <c r="L2332" s="444">
        <f t="shared" ca="1" si="147"/>
        <v>-5501375492.8285542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-5501375492.8285542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-22922397.886785641</v>
      </c>
      <c r="L2333" s="444">
        <f t="shared" ca="1" si="147"/>
        <v>-5524297890.7153397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-5524297890.7153397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-23017907.877980582</v>
      </c>
      <c r="L2334" s="444">
        <f t="shared" ca="1" si="147"/>
        <v>-5547315798.5933199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-5547315798.5933199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-23113815.827472165</v>
      </c>
      <c r="L2335" s="444">
        <f t="shared" ca="1" si="147"/>
        <v>-5570429614.4207916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-5570429614.4207916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-23210123.393419966</v>
      </c>
      <c r="L2336" s="444">
        <f t="shared" ca="1" si="147"/>
        <v>-5593639737.8142118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-5593639737.8142118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-23306832.240892548</v>
      </c>
      <c r="L2337" s="444">
        <f t="shared" ca="1" si="147"/>
        <v>-5616946570.0551043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-5616946570.0551043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-23403944.041896269</v>
      </c>
      <c r="L2338" s="444">
        <f t="shared" ca="1" si="147"/>
        <v>-5640350514.0970001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-5640350514.0970001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-23501460.475404166</v>
      </c>
      <c r="L2339" s="444">
        <f t="shared" ca="1" si="147"/>
        <v>-5663851974.5724039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-5663851974.5724039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-23599383.227385014</v>
      </c>
      <c r="L2340" s="444">
        <f t="shared" ca="1" si="147"/>
        <v>-5687451357.7997885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-5687451357.7997885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-23697713.990832452</v>
      </c>
      <c r="L2341" s="444">
        <f t="shared" ca="1" si="147"/>
        <v>-5711149071.7906208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-5711149071.7906208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-23796454.465794254</v>
      </c>
      <c r="L2342" s="444">
        <f t="shared" ca="1" si="147"/>
        <v>-5734945526.2564154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-5734945526.2564154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-23895606.359401729</v>
      </c>
      <c r="L2343" s="444">
        <f t="shared" ca="1" si="147"/>
        <v>-5758841132.6158171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-5758841132.6158171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-23995171.385899238</v>
      </c>
      <c r="L2344" s="444">
        <f t="shared" ca="1" si="147"/>
        <v>-5782836304.0017166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-5782836304.0017166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-24095151.266673818</v>
      </c>
      <c r="L2345" s="444">
        <f t="shared" ca="1" si="147"/>
        <v>-5806931455.2683907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-5806931455.2683907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-24195547.730284959</v>
      </c>
      <c r="L2346" s="444">
        <f t="shared" ca="1" si="147"/>
        <v>-5831127002.9986753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-5831127002.9986753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-24296362.512494482</v>
      </c>
      <c r="L2347" s="444">
        <f t="shared" ca="1" si="147"/>
        <v>-5855423365.5111694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-5855423365.5111694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-24397597.356296539</v>
      </c>
      <c r="L2348" s="444">
        <f t="shared" ca="1" si="147"/>
        <v>-5879820962.867466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-5879820962.867466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-24499254.011947773</v>
      </c>
      <c r="L2349" s="444">
        <f t="shared" ca="1" si="147"/>
        <v>-5904320216.8794136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-5904320216.8794136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-24601334.236997556</v>
      </c>
      <c r="L2350" s="444">
        <f t="shared" ca="1" si="147"/>
        <v>-5928921551.1164112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-5928921551.1164112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-24703839.796318378</v>
      </c>
      <c r="L2351" s="444">
        <f t="shared" ca="1" si="147"/>
        <v>-5953625390.9127293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-5953625390.9127293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-24806772.462136373</v>
      </c>
      <c r="L2352" s="444">
        <f t="shared" ca="1" si="147"/>
        <v>-5978432163.3748655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-5978432163.3748655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-24910134.014061939</v>
      </c>
      <c r="L2353" s="444">
        <f t="shared" ca="1" si="147"/>
        <v>-6003342297.3889275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-6003342297.3889275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-25013926.239120532</v>
      </c>
      <c r="L2354" s="444">
        <f t="shared" ca="1" si="147"/>
        <v>-6028356223.6280479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-6028356223.6280479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-25118150.931783535</v>
      </c>
      <c r="L2355" s="444">
        <f t="shared" ca="1" si="147"/>
        <v>-6053474374.5598316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-6053474374.5598316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-25222809.893999297</v>
      </c>
      <c r="L2356" s="444">
        <f t="shared" ca="1" si="147"/>
        <v>-6078697184.4538307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-6078697184.4538307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-25327904.935224295</v>
      </c>
      <c r="L2357" s="444">
        <f t="shared" ca="1" si="147"/>
        <v>-6104025089.3890553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-6104025089.3890553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-25433437.872454397</v>
      </c>
      <c r="L2358" s="444">
        <f t="shared" ca="1" si="147"/>
        <v>-6129458527.2615099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-6129458527.2615099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-25539410.53025629</v>
      </c>
      <c r="L2359" s="444">
        <f t="shared" ca="1" si="147"/>
        <v>-6154997937.7917662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-6154997937.7917662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-25645824.740799025</v>
      </c>
      <c r="L2360" s="444">
        <f t="shared" ca="1" si="147"/>
        <v>-6180643762.5325651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-6180643762.5325651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-25752682.343885686</v>
      </c>
      <c r="L2361" s="444">
        <f t="shared" ca="1" si="147"/>
        <v>-6206396444.8764505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-6206396444.8764505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-25859985.18698521</v>
      </c>
      <c r="L2362" s="444">
        <f t="shared" ca="1" si="147"/>
        <v>-6232256430.0634356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-6232256430.0634356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-25967735.125264313</v>
      </c>
      <c r="L2363" s="444">
        <f t="shared" ca="1" si="147"/>
        <v>-6258224165.1886997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-6258224165.1886997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-26075934.021619581</v>
      </c>
      <c r="L2364" s="444">
        <f t="shared" ca="1" si="147"/>
        <v>-6284300099.2103195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-6284300099.2103195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-26184583.746709663</v>
      </c>
      <c r="L2365" s="444">
        <f t="shared" ca="1" si="147"/>
        <v>-6310484682.9570293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-6310484682.9570293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-26293686.178987622</v>
      </c>
      <c r="L2366" s="444">
        <f t="shared" ca="1" si="147"/>
        <v>-6336778369.1360168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-6336778369.1360168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-26403243.204733402</v>
      </c>
      <c r="L2367" s="444">
        <f t="shared" ca="1" si="147"/>
        <v>-6363181612.3407507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-6363181612.3407507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-26513256.718086462</v>
      </c>
      <c r="L2368" s="444">
        <f t="shared" ca="1" si="147"/>
        <v>-6389694869.0588369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-6389694869.0588369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-26623728.621078487</v>
      </c>
      <c r="L2369" s="444">
        <f t="shared" ca="1" si="147"/>
        <v>-6416318597.6799154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-6416318597.6799154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-26734660.823666316</v>
      </c>
      <c r="L2370" s="444">
        <f t="shared" ca="1" si="147"/>
        <v>-6443053258.503582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-6443053258.503582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-26846055.243764926</v>
      </c>
      <c r="L2371" s="444">
        <f t="shared" ca="1" si="147"/>
        <v>-6469899313.7473469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-6469899313.7473469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-26957913.807280611</v>
      </c>
      <c r="L2372" s="444">
        <f t="shared" ca="1" si="147"/>
        <v>-6496857227.5546274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-6496857227.5546274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-27070238.448144279</v>
      </c>
      <c r="L2373" s="444">
        <f t="shared" ca="1" si="147"/>
        <v>-6523927466.0027714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-6523927466.0027714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-27183031.108344879</v>
      </c>
      <c r="L2374" s="444">
        <f t="shared" ca="1" si="147"/>
        <v>-6551110497.1111164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-6551110497.1111164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-27296293.737962984</v>
      </c>
      <c r="L2375" s="444">
        <f t="shared" ca="1" si="147"/>
        <v>-6578406790.8490791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-6578406790.8490791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-27410028.295204494</v>
      </c>
      <c r="L2376" s="444">
        <f t="shared" ca="1" si="147"/>
        <v>-6605816819.1442833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-6605816819.1442833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-27524236.746434513</v>
      </c>
      <c r="L2377" s="444">
        <f t="shared" ca="1" si="147"/>
        <v>-6633341055.8907175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-6633341055.8907175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-27638921.066211324</v>
      </c>
      <c r="L2378" s="444">
        <f t="shared" ca="1" si="147"/>
        <v>-6660979976.9569292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-6660979976.9569292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-27754083.237320539</v>
      </c>
      <c r="L2379" s="444">
        <f t="shared" ca="1" si="147"/>
        <v>-6688734060.1942501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-6688734060.1942501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-27869725.250809375</v>
      </c>
      <c r="L2380" s="444">
        <f t="shared" ca="1" si="147"/>
        <v>-6716603785.4450598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-6716603785.4450598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-27985849.106021088</v>
      </c>
      <c r="L2381" s="444">
        <f t="shared" ca="1" si="147"/>
        <v>-6744589634.5510807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-6744589634.5510807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-28102456.810629502</v>
      </c>
      <c r="L2382" s="444">
        <f t="shared" ca="1" si="147"/>
        <v>-6772692091.3617105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-6772692091.3617105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-28219550.380673792</v>
      </c>
      <c r="L2383" s="444">
        <f t="shared" ca="1" si="147"/>
        <v>-6800911641.742384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-6800911641.742384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-28337131.840593271</v>
      </c>
      <c r="L2384" s="444">
        <f t="shared" ca="1" si="147"/>
        <v>-6829248773.5829773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-6829248773.5829773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-28455203.223262399</v>
      </c>
      <c r="L2385" s="444">
        <f t="shared" ca="1" si="147"/>
        <v>-6857703976.8062401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-6857703976.8062401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-28573766.570025999</v>
      </c>
      <c r="L2386" s="444">
        <f t="shared" ca="1" si="147"/>
        <v>-6886277743.3762665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-6886277743.3762665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-28692823.930734444</v>
      </c>
      <c r="L2387" s="444">
        <f t="shared" ca="1" si="147"/>
        <v>-6914970567.3070011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-6914970567.3070011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-28812377.363779169</v>
      </c>
      <c r="L2388" s="444">
        <f t="shared" ca="1" si="147"/>
        <v>-6943782944.6707802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-6943782944.6707802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-28932428.936128251</v>
      </c>
      <c r="L2389" s="444">
        <f t="shared" ca="1" si="147"/>
        <v>-6972715373.6069088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-6972715373.6069088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-29052980.723362118</v>
      </c>
      <c r="L2390" s="444">
        <f t="shared" ca="1" si="147"/>
        <v>-7001768354.3302708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-7001768354.3302708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-29174034.80970946</v>
      </c>
      <c r="L2391" s="444">
        <f t="shared" ca="1" si="147"/>
        <v>-7030942389.1399803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-7030942389.1399803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-29295593.288083252</v>
      </c>
      <c r="L2392" s="444">
        <f t="shared" ca="1" si="147"/>
        <v>-7060237982.4280634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-7060237982.4280634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-29417658.260116931</v>
      </c>
      <c r="L2393" s="444">
        <f t="shared" ca="1" si="147"/>
        <v>-7089655640.68818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-7089655640.68818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-29540231.836200744</v>
      </c>
      <c r="L2394" s="444">
        <f t="shared" ca="1" si="147"/>
        <v>-7119195872.5243807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-7119195872.5243807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-29663316.135518253</v>
      </c>
      <c r="L2395" s="444">
        <f t="shared" ca="1" si="147"/>
        <v>-7148859188.6598988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-7148859188.6598988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-29786913.286082909</v>
      </c>
      <c r="L2396" s="444">
        <f t="shared" ca="1" si="147"/>
        <v>-7178646101.945982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-7178646101.945982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-29911025.424774926</v>
      </c>
      <c r="L2397" s="444">
        <f t="shared" ca="1" si="147"/>
        <v>-7208557127.3707571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-7208557127.3707571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-30035654.697378159</v>
      </c>
      <c r="L2398" s="444">
        <f t="shared" ca="1" si="147"/>
        <v>-7238592782.0681353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-7238592782.0681353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-30160803.25861723</v>
      </c>
      <c r="L2399" s="444">
        <f t="shared" ca="1" si="147"/>
        <v>-7268753585.3267527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-7268753585.3267527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-30286473.272194806</v>
      </c>
      <c r="L2400" s="444">
        <f t="shared" ca="1" si="147"/>
        <v>-7299040058.5989475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-7299040058.5989475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-30412666.910828944</v>
      </c>
      <c r="L2401" s="444">
        <f t="shared" ca="1" si="147"/>
        <v>-7329452725.5097761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-7329452725.5097761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-30539386.356290732</v>
      </c>
      <c r="L2402" s="444">
        <f t="shared" ca="1" si="147"/>
        <v>-7359992111.8660669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-7359992111.8660669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-30666633.799441945</v>
      </c>
      <c r="L2403" s="444">
        <f t="shared" ca="1" si="147"/>
        <v>-7390658745.6655092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-7390658745.6655092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-30794411.44027295</v>
      </c>
      <c r="L2404" s="444">
        <f t="shared" ca="1" si="147"/>
        <v>-7421453157.1057825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-7421453157.1057825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-30922721.487940762</v>
      </c>
      <c r="L2405" s="444">
        <f t="shared" ca="1" si="147"/>
        <v>-7452375878.5937233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-7452375878.5937233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-31051566.160807181</v>
      </c>
      <c r="L2406" s="444">
        <f t="shared" ca="1" si="147"/>
        <v>-7483427444.7545309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-7483427444.7545309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-31180947.686477214</v>
      </c>
      <c r="L2407" s="444">
        <f t="shared" ca="1" si="147"/>
        <v>-7514608392.4410086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-7514608392.4410086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-31310868.301837534</v>
      </c>
      <c r="L2408" s="444">
        <f t="shared" ca="1" si="147"/>
        <v>-7545919260.7428465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-7545919260.7428465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-31441330.253095195</v>
      </c>
      <c r="L2409" s="444">
        <f t="shared" ca="1" si="147"/>
        <v>-7577360590.9959421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-7577360590.9959421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-31572335.795816425</v>
      </c>
      <c r="L2410" s="444">
        <f t="shared" ca="1" si="147"/>
        <v>-7608932926.7917585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-7608932926.7917585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-31703887.194965661</v>
      </c>
      <c r="L2411" s="444">
        <f t="shared" ca="1" si="147"/>
        <v>-7640636813.9867239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-7640636813.9867239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-31835986.724944681</v>
      </c>
      <c r="L2412" s="444">
        <f t="shared" ca="1" si="147"/>
        <v>-7672472800.711669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-7672472800.711669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-31968636.669631954</v>
      </c>
      <c r="L2413" s="444">
        <f t="shared" ca="1" si="147"/>
        <v>-7704441437.3813009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-7704441437.3813009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-32101839.322422087</v>
      </c>
      <c r="L2414" s="444">
        <f t="shared" ca="1" si="147"/>
        <v>-7736543276.703723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-7736543276.703723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-32235596.986265514</v>
      </c>
      <c r="L2415" s="444">
        <f t="shared" ca="1" si="147"/>
        <v>-7768778873.6899881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-7768778873.6899881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-32369911.973708283</v>
      </c>
      <c r="L2416" s="444">
        <f t="shared" ca="1" si="147"/>
        <v>-7801148785.6636963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-7801148785.6636963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-32504786.60693207</v>
      </c>
      <c r="L2417" s="444">
        <f t="shared" ca="1" si="147"/>
        <v>-7833653572.270628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-7833653572.270628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-32640223.217794284</v>
      </c>
      <c r="L2418" s="444">
        <f t="shared" ca="1" si="147"/>
        <v>-7866293795.4884224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-7866293795.4884224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-32776224.147868428</v>
      </c>
      <c r="L2419" s="444">
        <f t="shared" ca="1" si="147"/>
        <v>-7899070019.6362906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-7899070019.6362906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-32912791.748484544</v>
      </c>
      <c r="L2420" s="444">
        <f t="shared" ca="1" si="147"/>
        <v>-7931982811.3847752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-7931982811.3847752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-33049928.380769897</v>
      </c>
      <c r="L2421" s="444">
        <f t="shared" ca="1" si="147"/>
        <v>-7965032739.7655449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-7965032739.7655449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-33187636.41568977</v>
      </c>
      <c r="L2422" s="444">
        <f t="shared" ca="1" si="147"/>
        <v>-7998220376.1812344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-7998220376.1812344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-33325918.234088477</v>
      </c>
      <c r="L2423" s="444">
        <f t="shared" ca="1" si="147"/>
        <v>-8031546294.4153233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-8031546294.4153233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-33464776.226730514</v>
      </c>
      <c r="L2424" s="444">
        <f t="shared" ca="1" si="147"/>
        <v>-8065011070.6420536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-8065011070.6420536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-33604212.794341892</v>
      </c>
      <c r="L2425" s="444">
        <f t="shared" ca="1" si="147"/>
        <v>-8098615283.4363956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-8098615283.4363956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-33744230.347651646</v>
      </c>
      <c r="L2426" s="444">
        <f t="shared" ca="1" si="147"/>
        <v>-8132359513.7840471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-8132359513.7840471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-33884831.307433523</v>
      </c>
      <c r="L2427" s="444">
        <f t="shared" ca="1" si="147"/>
        <v>-8166244345.0914803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-8166244345.0914803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-34026018.104547836</v>
      </c>
      <c r="L2428" s="444">
        <f t="shared" ca="1" si="147"/>
        <v>-8200270363.1960278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-8200270363.1960278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-34167793.179983452</v>
      </c>
      <c r="L2429" s="444">
        <f t="shared" ca="1" si="147"/>
        <v>-8234438156.3760109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-8234438156.3760109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-34310158.984900042</v>
      </c>
      <c r="L2430" s="444">
        <f t="shared" ca="1" si="147"/>
        <v>-8268748315.3609114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-8268748315.3609114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-34453117.980670467</v>
      </c>
      <c r="L2431" s="444">
        <f t="shared" ca="1" si="147"/>
        <v>-8303201433.3415823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-8303201433.3415823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-34596672.638923265</v>
      </c>
      <c r="L2432" s="444">
        <f t="shared" ca="1" si="147"/>
        <v>-8337798105.9805059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-8337798105.9805059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-34740825.441585444</v>
      </c>
      <c r="L2433" s="444">
        <f t="shared" ca="1" si="147"/>
        <v>-8372538931.4220915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-8372538931.4220915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-34885578.88092538</v>
      </c>
      <c r="L2434" s="444">
        <f t="shared" ca="1" si="147"/>
        <v>-8407424510.3030167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-8407424510.3030167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-35030935.459595896</v>
      </c>
      <c r="L2435" s="444">
        <f t="shared" ca="1" si="147"/>
        <v>-8442455445.7626123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-8442455445.7626123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-35176897.690677553</v>
      </c>
      <c r="L2436" s="444">
        <f t="shared" ca="1" si="147"/>
        <v>-8477632343.45329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-8477632343.45329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-35323468.097722039</v>
      </c>
      <c r="L2437" s="444">
        <f t="shared" ca="1" si="147"/>
        <v>-8512955811.551012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-8512955811.551012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-35470649.21479588</v>
      </c>
      <c r="L2438" s="444">
        <f t="shared" ca="1" si="147"/>
        <v>-8548426460.7658081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-8548426460.7658081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-35618443.586524203</v>
      </c>
      <c r="L2439" s="444">
        <f t="shared" ca="1" si="147"/>
        <v>-8584044904.3523321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-8584044904.3523321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-35766853.768134721</v>
      </c>
      <c r="L2440" s="444">
        <f t="shared" ca="1" si="147"/>
        <v>-8619811758.1204662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-8619811758.1204662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-35915882.325501941</v>
      </c>
      <c r="L2441" s="444">
        <f t="shared" ca="1" si="147"/>
        <v>-8655727640.4459686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-8655727640.4459686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-36065531.835191533</v>
      </c>
      <c r="L2442" s="444">
        <f t="shared" ca="1" si="147"/>
        <v>-8691793172.2811604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-8691793172.2811604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-36215804.884504832</v>
      </c>
      <c r="L2443" s="444">
        <f t="shared" ca="1" si="147"/>
        <v>-8728008977.1656647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-8728008977.1656647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-36366704.071523599</v>
      </c>
      <c r="L2444" s="444">
        <f t="shared" ca="1" si="147"/>
        <v>-8764375681.2371883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-8764375681.2371883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-36518232.005154952</v>
      </c>
      <c r="L2445" s="444">
        <f t="shared" ca="1" si="147"/>
        <v>-8800893913.2423439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-8800893913.2423439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-36670391.305176429</v>
      </c>
      <c r="L2446" s="444">
        <f t="shared" ca="1" si="147"/>
        <v>-8837564304.5475197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-8837564304.5475197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-36823184.602281332</v>
      </c>
      <c r="L2447" s="444">
        <f t="shared" ca="1" si="147"/>
        <v>-8874387489.1498013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-8874387489.1498013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-36976614.538124174</v>
      </c>
      <c r="L2448" s="444">
        <f t="shared" ca="1" si="147"/>
        <v>-8911364103.6879253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-8911364103.6879253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-37130683.765366353</v>
      </c>
      <c r="L2449" s="444">
        <f t="shared" ca="1" si="147"/>
        <v>-8948494787.4532909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-8948494787.4532909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-37285394.947722048</v>
      </c>
      <c r="L2450" s="444">
        <f t="shared" ca="1" si="147"/>
        <v>-8985780182.4010124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-8985780182.4010124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-37440750.760004215</v>
      </c>
      <c r="L2451" s="444">
        <f t="shared" ca="1" si="147"/>
        <v>-9023220933.1610165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-9023220933.1610165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-37596753.888170898</v>
      </c>
      <c r="L2452" s="444">
        <f t="shared" ca="1" si="147"/>
        <v>-9060817687.0491867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-9060817687.0491867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-37753407.029371612</v>
      </c>
      <c r="L2453" s="444">
        <f t="shared" ca="1" si="147"/>
        <v>-9098571094.078558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-9098571094.078558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-37910712.891993992</v>
      </c>
      <c r="L2454" s="444">
        <f t="shared" ca="1" si="147"/>
        <v>-9136481806.9705524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-9136481806.9705524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-38068674.195710637</v>
      </c>
      <c r="L2455" s="444">
        <f t="shared" ca="1" si="147"/>
        <v>-9174550481.1662636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-9174550481.1662636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-38227293.671526097</v>
      </c>
      <c r="L2456" s="444">
        <f t="shared" ca="1" si="147"/>
        <v>-9212777774.8377895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-9212777774.8377895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-38386574.061824121</v>
      </c>
      <c r="L2457" s="444">
        <f t="shared" ca="1" si="147"/>
        <v>-9251164348.8996143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-9251164348.8996143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-38546518.120415062</v>
      </c>
      <c r="L2458" s="444">
        <f t="shared" ca="1" si="147"/>
        <v>-9289710867.0200291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-9289710867.0200291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-38707128.612583451</v>
      </c>
      <c r="L2459" s="444">
        <f t="shared" ca="1" si="147"/>
        <v>-9328417995.6326122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-9328417995.6326122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-38868408.315135881</v>
      </c>
      <c r="L2460" s="444">
        <f t="shared" ca="1" si="147"/>
        <v>-9367286403.9477482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-9367286403.9477482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-39030360.016448952</v>
      </c>
      <c r="L2461" s="444">
        <f t="shared" ca="1" si="147"/>
        <v>-9406316763.9641972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-9406316763.9641972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-39192986.51651749</v>
      </c>
      <c r="L2462" s="444">
        <f t="shared" ca="1" si="147"/>
        <v>-9445509750.4807148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-9445509750.4807148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-39356290.627002977</v>
      </c>
      <c r="L2463" s="444">
        <f t="shared" ca="1" si="147"/>
        <v>-9484866041.1077175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-9484866041.1077175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-39520275.171282157</v>
      </c>
      <c r="L2464" s="444">
        <f t="shared" ca="1" si="147"/>
        <v>-9524386316.2789993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-9524386316.2789993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-39684942.984495834</v>
      </c>
      <c r="L2465" s="444">
        <f t="shared" ca="1" si="147"/>
        <v>-9564071259.2634945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-9564071259.2634945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-39850296.913597897</v>
      </c>
      <c r="L2466" s="444">
        <f t="shared" ca="1" si="147"/>
        <v>-9603921556.1770916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-9603921556.1770916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-40016339.817404546</v>
      </c>
      <c r="L2467" s="444">
        <f t="shared" ca="1" si="147"/>
        <v>-9643937895.9944954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-9643937895.9944954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-40183074.56664373</v>
      </c>
      <c r="L2468" s="444">
        <f t="shared" ca="1" si="147"/>
        <v>-9684120970.5611401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-9684120970.5611401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-40350504.044004753</v>
      </c>
      <c r="L2469" s="444">
        <f t="shared" ca="1" si="147"/>
        <v>-9724471474.6051445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-9724471474.6051445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-40518631.144188099</v>
      </c>
      <c r="L2470" s="444">
        <f t="shared" ca="1" si="147"/>
        <v>-9764990105.7493324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-9764990105.7493324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-40687458.773955554</v>
      </c>
      <c r="L2471" s="444">
        <f t="shared" ca="1" si="147"/>
        <v>-9805677564.5232887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-9805677564.5232887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-40856989.852180369</v>
      </c>
      <c r="L2472" s="444">
        <f t="shared" ca="1" si="147"/>
        <v>-9846534554.3754692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-9846534554.3754692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-41027227.309897788</v>
      </c>
      <c r="L2473" s="444">
        <f t="shared" ca="1" si="147"/>
        <v>-9887561781.6853676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-9887561781.6853676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-41198174.090355694</v>
      </c>
      <c r="L2474" s="444">
        <f t="shared" ca="1" si="147"/>
        <v>-9928759955.7757225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-9928759955.7757225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-41369833.149065509</v>
      </c>
      <c r="L2475" s="444">
        <f t="shared" ca="1" si="147"/>
        <v>-9970129788.9247875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-9970129788.9247875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-41542207.453853279</v>
      </c>
      <c r="L2476" s="444">
        <f t="shared" ca="1" si="147"/>
        <v>-10011671996.378641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-10011671996.378641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-41715299.984911002</v>
      </c>
      <c r="L2477" s="444">
        <f t="shared" ca="1" si="147"/>
        <v>-10053387296.363552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-10053387296.363552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-41889113.734848134</v>
      </c>
      <c r="L2478" s="444">
        <f t="shared" ca="1" si="147"/>
        <v>-10095276410.0984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-10095276410.0984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-42063651.708743334</v>
      </c>
      <c r="L2479" s="444">
        <f t="shared" ca="1" si="147"/>
        <v>-10137340061.807144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-10137340061.807144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-42238916.924196437</v>
      </c>
      <c r="L2480" s="444">
        <f t="shared" ca="1" si="147"/>
        <v>-10179578978.73134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-10179578978.73134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-42414912.411380582</v>
      </c>
      <c r="L2481" s="444">
        <f t="shared" ca="1" si="147"/>
        <v>-10221993891.142721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-10221993891.142721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-42591641.213094674</v>
      </c>
      <c r="L2482" s="444">
        <f t="shared" ca="1" si="147"/>
        <v>-10264585532.355816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-10264585532.355816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-42769106.384815902</v>
      </c>
      <c r="L2483" s="444">
        <f t="shared" ca="1" si="147"/>
        <v>-10307354638.740631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-10307354638.740631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-42947310.994752631</v>
      </c>
      <c r="L2484" s="444">
        <f t="shared" ca="1" si="147"/>
        <v>-10350301949.735384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-10350301949.735384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-43126258.123897433</v>
      </c>
      <c r="L2485" s="444">
        <f t="shared" ca="1" si="147"/>
        <v>-10393428207.859282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-10393428207.859282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-43305950.866080336</v>
      </c>
      <c r="L2486" s="444">
        <f t="shared" ca="1" si="147"/>
        <v>-10436734158.725363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-10436734158.725363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-43486392.328022346</v>
      </c>
      <c r="L2487" s="444">
        <f t="shared" ca="1" si="147"/>
        <v>-10480220551.053385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-10480220551.053385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-43667585.6293891</v>
      </c>
      <c r="L2488" s="444">
        <f t="shared" ca="1" si="147"/>
        <v>-10523888136.682774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-10523888136.682774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-43849533.902844891</v>
      </c>
      <c r="L2489" s="444">
        <f t="shared" ca="1" si="147"/>
        <v>-10567737670.585619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-10567737670.585619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-44032240.294106744</v>
      </c>
      <c r="L2490" s="444">
        <f t="shared" ca="1" si="147"/>
        <v>-10611769910.879726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-10611769910.879726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-44215707.961998858</v>
      </c>
      <c r="L2491" s="444">
        <f t="shared" ca="1" si="147"/>
        <v>-10655985618.841724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-10655985618.841724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-44399940.078507185</v>
      </c>
      <c r="L2492" s="444">
        <f t="shared" ca="1" si="147"/>
        <v>-10700385558.920231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-10700385558.920231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-44584939.828834295</v>
      </c>
      <c r="L2493" s="444">
        <f t="shared" ca="1" si="147"/>
        <v>-10744970498.749065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-10744970498.749065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-44770710.411454439</v>
      </c>
      <c r="L2494" s="444">
        <f t="shared" ca="1" si="147"/>
        <v>-10789741209.160521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-10789741209.160521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-44957255.038168833</v>
      </c>
      <c r="L2495" s="444">
        <f t="shared" ca="1" si="147"/>
        <v>-10834698464.198689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-10834698464.198689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-45144576.934161201</v>
      </c>
      <c r="L2496" s="444">
        <f t="shared" ca="1" si="147"/>
        <v>-10879843041.132851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-10879843041.132851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-45332679.338053547</v>
      </c>
      <c r="L2497" s="444">
        <f t="shared" ca="1" si="147"/>
        <v>-10925175720.470903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-10925175720.470903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-45521565.501962095</v>
      </c>
      <c r="L2498" s="444">
        <f t="shared" ca="1" si="147"/>
        <v>-10970697285.972866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-10970697285.972866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-45711238.691553608</v>
      </c>
      <c r="L2499" s="444">
        <f t="shared" ca="1" si="147"/>
        <v>-11016408524.664419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-11016408524.664419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-45901702.18610175</v>
      </c>
      <c r="L2500" s="444">
        <f t="shared" ca="1" si="147"/>
        <v>-11062310226.850521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-11062310226.850521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-46092959.278543837</v>
      </c>
      <c r="L2501" s="444">
        <f t="shared" ca="1" si="147"/>
        <v>-11108403186.129065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-11108403186.129065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-46285013.275537767</v>
      </c>
      <c r="L2502" s="444">
        <f t="shared" ca="1" si="147"/>
        <v>-11154688199.404602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-11154688199.404602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-46477867.497519173</v>
      </c>
      <c r="L2503" s="444">
        <f t="shared" ca="1" si="147"/>
        <v>-11201166066.902121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-11201166066.902121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-46671525.278758839</v>
      </c>
      <c r="L2504" s="444">
        <f t="shared" ca="1" si="147"/>
        <v>-11247837592.18088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-11247837592.18088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-46865989.967420332</v>
      </c>
      <c r="L2505" s="444">
        <f t="shared" ca="1" si="147"/>
        <v>-11294703582.1483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-11294703582.1483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-47061264.925617918</v>
      </c>
      <c r="L2506" s="444">
        <f t="shared" ca="1" si="147"/>
        <v>-11341764847.073917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-11341764847.073917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-47257353.529474653</v>
      </c>
      <c r="L2507" s="444">
        <f t="shared" ca="1" si="147"/>
        <v>-11389022200.603392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-11389022200.603392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-47454259.169180796</v>
      </c>
      <c r="L2508" s="444">
        <f t="shared" ca="1" si="147"/>
        <v>-11436476459.772572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-11436476459.772572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-47651985.249052383</v>
      </c>
      <c r="L2509" s="444">
        <f t="shared" ca="1" si="147"/>
        <v>-11484128445.021624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-11484128445.021624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-47850535.1875901</v>
      </c>
      <c r="L2510" s="444">
        <f t="shared" ca="1" si="147"/>
        <v>-11531978980.209213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-11531978980.209213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-48049912.41753839</v>
      </c>
      <c r="L2511" s="444">
        <f t="shared" ca="1" si="147"/>
        <v>-11580028892.626751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-11580028892.626751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-48250120.385944799</v>
      </c>
      <c r="L2512" s="444">
        <f t="shared" ca="1" si="147"/>
        <v>-11628279013.012695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-11628279013.012695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-48451162.554219566</v>
      </c>
      <c r="L2513" s="444">
        <f t="shared" ca="1" si="147"/>
        <v>-11676730175.566916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-11676730175.566916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-48653042.398195483</v>
      </c>
      <c r="L2514" s="444">
        <f t="shared" ca="1" si="147"/>
        <v>-11725383217.965111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-11725383217.965111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-48855763.408187963</v>
      </c>
      <c r="L2515" s="444">
        <f t="shared" ca="1" si="147"/>
        <v>-11774238981.373299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-11774238981.373299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-49059329.089055412</v>
      </c>
      <c r="L2516" s="444">
        <f t="shared" ca="1" si="147"/>
        <v>-11823298310.462355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-11823298310.462355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-49263742.96025981</v>
      </c>
      <c r="L2517" s="444">
        <f t="shared" ca="1" si="147"/>
        <v>-11872562053.422615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-11872562053.422615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-49469008.55592756</v>
      </c>
      <c r="L2518" s="444">
        <f t="shared" ca="1" si="147"/>
        <v>-11922031061.978542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-11922031061.978542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-49675129.42491059</v>
      </c>
      <c r="L2519" s="444">
        <f t="shared" ca="1" si="147"/>
        <v>-11971706191.403454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-11971706191.403454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-49882109.130847722</v>
      </c>
      <c r="L2520" s="444">
        <f t="shared" ca="1" si="147"/>
        <v>-12021588300.534302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-12021588300.534302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-50089951.252226256</v>
      </c>
      <c r="L2521" s="444">
        <f t="shared" ca="1" si="147"/>
        <v>-12071678251.786528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-12071678251.786528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-50298659.382443868</v>
      </c>
      <c r="L2522" s="444">
        <f t="shared" ca="1" si="147"/>
        <v>-12121976911.168972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-12121976911.168972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-50508237.129870713</v>
      </c>
      <c r="L2523" s="444">
        <f t="shared" ca="1" si="147"/>
        <v>-12172485148.298843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-12172485148.298843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-50718688.117911845</v>
      </c>
      <c r="L2524" s="444">
        <f t="shared" ca="1" si="147"/>
        <v>-12223203836.416756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-12223203836.416756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-50930015.985069811</v>
      </c>
      <c r="L2525" s="444">
        <f t="shared" ca="1" si="147"/>
        <v>-12274133852.401825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-12274133852.401825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-51142224.385007605</v>
      </c>
      <c r="L2526" s="444">
        <f t="shared" ca="1" si="147"/>
        <v>-12325276076.786833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-12325276076.786833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-51355316.986611806</v>
      </c>
      <c r="L2527" s="444">
        <f t="shared" ca="1" si="147"/>
        <v>-12376631393.773445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-12376631393.773445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-51569297.47405602</v>
      </c>
      <c r="L2528" s="444">
        <f t="shared" ca="1" si="147"/>
        <v>-12428200691.247501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-12428200691.247501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-51784169.546864592</v>
      </c>
      <c r="L2529" s="444">
        <f t="shared" ca="1" si="147"/>
        <v>-12479984860.794367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-12479984860.794367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-51999936.919976525</v>
      </c>
      <c r="L2530" s="444">
        <f t="shared" ca="1" si="147"/>
        <v>-12531984797.714344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-12531984797.714344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-52216603.323809765</v>
      </c>
      <c r="L2531" s="444">
        <f t="shared" ca="1" si="147"/>
        <v>-12584201401.038155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-12584201401.038155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-52434172.504325643</v>
      </c>
      <c r="L2532" s="444">
        <f t="shared" ca="1" si="147"/>
        <v>-12636635573.54248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-12636635573.54248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-52652648.223093666</v>
      </c>
      <c r="L2533" s="444">
        <f t="shared" ca="1" si="147"/>
        <v>-12689288221.765574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-12689288221.765574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-52872034.257356554</v>
      </c>
      <c r="L2534" s="444">
        <f t="shared" ca="1" si="147"/>
        <v>-12742160256.02293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-12742160256.02293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-53092334.400095545</v>
      </c>
      <c r="L2535" s="444">
        <f t="shared" ca="1" si="147"/>
        <v>-12795252590.423025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-12795252590.423025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-53313552.460095935</v>
      </c>
      <c r="L2536" s="444">
        <f t="shared" ca="1" si="147"/>
        <v>-12848566142.883121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-12848566142.883121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-53535692.262013003</v>
      </c>
      <c r="L2537" s="444">
        <f t="shared" ca="1" si="147"/>
        <v>-12902101835.145134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-12902101835.145134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-53758757.646438055</v>
      </c>
      <c r="L2538" s="444">
        <f t="shared" ca="1" si="147"/>
        <v>-12955860592.791573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-12955860592.791573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-53982752.469964884</v>
      </c>
      <c r="L2539" s="444">
        <f t="shared" ca="1" si="147"/>
        <v>-13009843345.261538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-13009843345.261538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-54207680.605256408</v>
      </c>
      <c r="L2540" s="444">
        <f t="shared" ca="1" si="147"/>
        <v>-13064051025.866795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-13064051025.866795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-54433545.941111647</v>
      </c>
      <c r="L2541" s="444">
        <f t="shared" ca="1" si="147"/>
        <v>-13118484571.807907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-13118484571.807907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-54660352.382532947</v>
      </c>
      <c r="L2542" s="444">
        <f t="shared" ca="1" si="147"/>
        <v>-13173144924.190439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-13173144924.190439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-54888103.850793496</v>
      </c>
      <c r="L2543" s="444">
        <f t="shared" ca="1" si="147"/>
        <v>-13228033028.041233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-13228033028.041233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-55116804.283505134</v>
      </c>
      <c r="L2544" s="444">
        <f t="shared" ca="1" si="147"/>
        <v>-13283149832.324738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-13283149832.324738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-55346457.634686403</v>
      </c>
      <c r="L2545" s="444">
        <f t="shared" ca="1" si="147"/>
        <v>-13338496289.959423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-13338496289.959423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-55577067.874830931</v>
      </c>
      <c r="L2546" s="444">
        <f t="shared" ca="1" si="147"/>
        <v>-13394073357.834253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-13394073357.834253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-55808638.990976058</v>
      </c>
      <c r="L2547" s="444">
        <f t="shared" ca="1" si="147"/>
        <v>-13449881996.82523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-13449881996.82523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-56041174.986771792</v>
      </c>
      <c r="L2548" s="444">
        <f t="shared" ca="1" si="147"/>
        <v>-13505923171.812002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-13505923171.812002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-56274679.882550009</v>
      </c>
      <c r="L2549" s="444">
        <f t="shared" ca="1" si="147"/>
        <v>-13562197851.694551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-13562197851.694551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-56509157.715393953</v>
      </c>
      <c r="L2550" s="444">
        <f t="shared" ca="1" si="147"/>
        <v>-13618707009.409945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-13618707009.409945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-56744612.539208099</v>
      </c>
      <c r="L2551" s="444">
        <f t="shared" ca="1" si="147"/>
        <v>-13675451621.949152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-13675451621.949152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-56981048.424788132</v>
      </c>
      <c r="L2552" s="444">
        <f t="shared" ca="1" si="147"/>
        <v>-13732432670.37394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-13732432670.37394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-57218469.459891416</v>
      </c>
      <c r="L2553" s="444">
        <f t="shared" ca="1" si="147"/>
        <v>-13789651139.833832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-13789651139.833832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-57456879.749307632</v>
      </c>
      <c r="L2554" s="444">
        <f t="shared" ca="1" si="147"/>
        <v>-13847108019.583139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-13847108019.583139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-57696283.414929748</v>
      </c>
      <c r="L2555" s="444">
        <f t="shared" ca="1" si="147"/>
        <v>-13904804302.99807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-13904804302.99807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-57936684.595825292</v>
      </c>
      <c r="L2556" s="444">
        <f t="shared" ca="1" si="147"/>
        <v>-13962740987.593895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-13962740987.593895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-58178087.448307894</v>
      </c>
      <c r="L2557" s="444">
        <f t="shared" ca="1" si="147"/>
        <v>-14020919075.042202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-14020919075.042202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-58420496.146009177</v>
      </c>
      <c r="L2558" s="444">
        <f t="shared" ref="L2558:L2812" ca="1" si="152">I2558-J2558+K2558</f>
        <v>-14079339571.188211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-14079339571.188211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-58663914.879950888</v>
      </c>
      <c r="L2559" s="444">
        <f t="shared" ca="1" si="152"/>
        <v>-14138003486.068163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-14138003486.068163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-58908347.858617343</v>
      </c>
      <c r="L2560" s="444">
        <f t="shared" ca="1" si="152"/>
        <v>-14196911833.926781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-14196911833.926781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-59153799.308028251</v>
      </c>
      <c r="L2561" s="444">
        <f t="shared" ca="1" si="152"/>
        <v>-14256065633.23481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-14256065633.23481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-59400273.471811704</v>
      </c>
      <c r="L2562" s="444">
        <f t="shared" ca="1" si="152"/>
        <v>-14315465906.706621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-14315465906.706621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-59647774.611277588</v>
      </c>
      <c r="L2563" s="444">
        <f t="shared" ca="1" si="152"/>
        <v>-14375113681.3179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-14375113681.3179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-59896307.005491242</v>
      </c>
      <c r="L2564" s="444">
        <f t="shared" ca="1" si="152"/>
        <v>-14435009988.323391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-14435009988.323391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-60145874.951347463</v>
      </c>
      <c r="L2565" s="444">
        <f t="shared" ca="1" si="152"/>
        <v>-14495155863.274738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-14495155863.274738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-60396482.76364474</v>
      </c>
      <c r="L2566" s="444">
        <f t="shared" ca="1" si="152"/>
        <v>-14555552346.038383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-14555552346.038383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-60648134.775159933</v>
      </c>
      <c r="L2567" s="444">
        <f t="shared" ca="1" si="152"/>
        <v>-14616200480.813543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-14616200480.813543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-60900835.336723104</v>
      </c>
      <c r="L2568" s="444">
        <f t="shared" ca="1" si="152"/>
        <v>-14677101316.150267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-14677101316.150267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-61154588.817292787</v>
      </c>
      <c r="L2569" s="444">
        <f t="shared" ca="1" si="152"/>
        <v>-14738255904.96756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-14738255904.96756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-61409399.604031503</v>
      </c>
      <c r="L2570" s="444">
        <f t="shared" ca="1" si="152"/>
        <v>-14799665304.57159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-14799665304.57159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-61665272.102381617</v>
      </c>
      <c r="L2571" s="444">
        <f t="shared" ca="1" si="152"/>
        <v>-14861330576.673971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-14861330576.673971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-61922210.736141555</v>
      </c>
      <c r="L2572" s="444">
        <f t="shared" ca="1" si="152"/>
        <v>-14923252787.410112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-14923252787.410112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-62180219.947542123</v>
      </c>
      <c r="L2573" s="444">
        <f t="shared" ca="1" si="152"/>
        <v>-14985433007.357655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-14985433007.357655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-62439304.197323553</v>
      </c>
      <c r="L2574" s="444">
        <f t="shared" ca="1" si="152"/>
        <v>-15047872311.554977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-15047872311.554977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-62699467.964812398</v>
      </c>
      <c r="L2575" s="444">
        <f t="shared" ca="1" si="152"/>
        <v>-15110571779.519791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-15110571779.519791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-62960715.747999117</v>
      </c>
      <c r="L2576" s="444">
        <f t="shared" ca="1" si="152"/>
        <v>-15173532495.26779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-15173532495.26779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-63223052.063615791</v>
      </c>
      <c r="L2577" s="444">
        <f t="shared" ca="1" si="152"/>
        <v>-15236755547.331406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-15236755547.331406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-63486481.447214186</v>
      </c>
      <c r="L2578" s="444">
        <f t="shared" ca="1" si="152"/>
        <v>-15300242028.77862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-15300242028.77862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-63751008.453244254</v>
      </c>
      <c r="L2579" s="444">
        <f t="shared" ca="1" si="152"/>
        <v>-15363993037.231865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-15363993037.231865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-64016637.655132763</v>
      </c>
      <c r="L2580" s="444">
        <f t="shared" ca="1" si="152"/>
        <v>-15428009674.886997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-15428009674.886997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-64283373.645362489</v>
      </c>
      <c r="L2581" s="444">
        <f t="shared" ca="1" si="152"/>
        <v>-15492293048.53236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-15492293048.53236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-64551221.035551488</v>
      </c>
      <c r="L2582" s="444">
        <f t="shared" ca="1" si="152"/>
        <v>-15556844269.567911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-15556844269.567911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-64820184.456532963</v>
      </c>
      <c r="L2583" s="444">
        <f t="shared" ca="1" si="152"/>
        <v>-15621664454.024445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-15621664454.024445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-65090268.558435187</v>
      </c>
      <c r="L2584" s="444">
        <f t="shared" ca="1" si="152"/>
        <v>-15686754722.58288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-15686754722.58288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-65361478.010761999</v>
      </c>
      <c r="L2585" s="444">
        <f t="shared" ca="1" si="152"/>
        <v>-15752116200.593641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-15752116200.593641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-65633817.502473503</v>
      </c>
      <c r="L2586" s="444">
        <f t="shared" ca="1" si="152"/>
        <v>-15817750018.096115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-15817750018.096115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-65907291.742067143</v>
      </c>
      <c r="L2587" s="444">
        <f t="shared" ca="1" si="152"/>
        <v>-15883657309.838182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-15883657309.838182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-66181905.457659088</v>
      </c>
      <c r="L2588" s="444">
        <f t="shared" ca="1" si="152"/>
        <v>-15949839215.295841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-15949839215.295841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-66457663.397066005</v>
      </c>
      <c r="L2589" s="444">
        <f t="shared" ca="1" si="152"/>
        <v>-16016296878.692907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-16016296878.692907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-66734570.327887118</v>
      </c>
      <c r="L2590" s="444">
        <f t="shared" ca="1" si="152"/>
        <v>-16083031449.020794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-16083031449.020794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-67012631.037586637</v>
      </c>
      <c r="L2591" s="444">
        <f t="shared" ca="1" si="152"/>
        <v>-16150044080.05838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-16150044080.05838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-67291850.33357659</v>
      </c>
      <c r="L2592" s="444">
        <f t="shared" ca="1" si="152"/>
        <v>-16217335930.391956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-16217335930.391956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-67572233.043299824</v>
      </c>
      <c r="L2593" s="444">
        <f t="shared" ca="1" si="152"/>
        <v>-16284908163.435257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-16284908163.435257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-67853784.014313579</v>
      </c>
      <c r="L2594" s="444">
        <f t="shared" ca="1" si="152"/>
        <v>-16352761947.44957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-16352761947.44957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-68136508.114373192</v>
      </c>
      <c r="L2595" s="444">
        <f t="shared" ca="1" si="152"/>
        <v>-16420898455.563942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-16420898455.563942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-68420410.231516421</v>
      </c>
      <c r="L2596" s="444">
        <f t="shared" ca="1" si="152"/>
        <v>-16489318865.795458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-16489318865.795458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-68705495.274147749</v>
      </c>
      <c r="L2597" s="444">
        <f t="shared" ca="1" si="152"/>
        <v>-16558024361.069605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-16558024361.069605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-68991768.171123356</v>
      </c>
      <c r="L2598" s="444">
        <f t="shared" ca="1" si="152"/>
        <v>-16627016129.240728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-16627016129.240728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-69279233.871836364</v>
      </c>
      <c r="L2599" s="444">
        <f t="shared" ca="1" si="152"/>
        <v>-16696295363.112564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-16696295363.112564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-69567897.346302345</v>
      </c>
      <c r="L2600" s="444">
        <f t="shared" ca="1" si="152"/>
        <v>-16765863260.458866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-16765863260.458866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-69857763.585245281</v>
      </c>
      <c r="L2601" s="444">
        <f t="shared" ca="1" si="152"/>
        <v>-16835721024.044111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-16835721024.044111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-70148837.6001838</v>
      </c>
      <c r="L2602" s="444">
        <f t="shared" ca="1" si="152"/>
        <v>-16905869861.644295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-16905869861.644295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-70441124.423517898</v>
      </c>
      <c r="L2603" s="444">
        <f t="shared" ca="1" si="152"/>
        <v>-16976310986.067812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-16976310986.067812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-70734629.108615875</v>
      </c>
      <c r="L2604" s="444">
        <f t="shared" ca="1" si="152"/>
        <v>-17047045615.176428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-17047045615.176428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-71029356.729901791</v>
      </c>
      <c r="L2605" s="444">
        <f t="shared" ca="1" si="152"/>
        <v>-17118074971.90633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-17118074971.90633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-71325312.382943034</v>
      </c>
      <c r="L2606" s="444">
        <f t="shared" ca="1" si="152"/>
        <v>-17189400284.289272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-17189400284.289272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-71622501.184538633</v>
      </c>
      <c r="L2607" s="444">
        <f t="shared" ca="1" si="152"/>
        <v>-17261022785.473812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-17261022785.473812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-71920928.272807553</v>
      </c>
      <c r="L2608" s="444">
        <f t="shared" ca="1" si="152"/>
        <v>-17332943713.74662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-17332943713.74662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-72220598.80727759</v>
      </c>
      <c r="L2609" s="444">
        <f t="shared" ca="1" si="152"/>
        <v>-17405164312.553898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-17405164312.553898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-72521517.968974575</v>
      </c>
      <c r="L2610" s="444">
        <f t="shared" ca="1" si="152"/>
        <v>-17477685830.522873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-17477685830.522873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-72823690.960511968</v>
      </c>
      <c r="L2611" s="444">
        <f t="shared" ca="1" si="152"/>
        <v>-17550509521.483383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-17550509521.483383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-73127123.006180763</v>
      </c>
      <c r="L2612" s="444">
        <f t="shared" ca="1" si="152"/>
        <v>-17623636644.489563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-17623636644.489563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-73431819.352039844</v>
      </c>
      <c r="L2613" s="444">
        <f t="shared" ca="1" si="152"/>
        <v>-17697068463.841602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-17697068463.841602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-73737785.266006678</v>
      </c>
      <c r="L2614" s="444">
        <f t="shared" ca="1" si="152"/>
        <v>-17770806249.107609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-17770806249.107609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-74045026.03794837</v>
      </c>
      <c r="L2615" s="444">
        <f t="shared" ca="1" si="152"/>
        <v>-17844851275.145557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-17844851275.145557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-74353546.979773149</v>
      </c>
      <c r="L2616" s="444">
        <f t="shared" ca="1" si="152"/>
        <v>-17919204822.125332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-17919204822.125332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-74663353.425522208</v>
      </c>
      <c r="L2617" s="444">
        <f t="shared" ca="1" si="152"/>
        <v>-17993868175.550854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-17993868175.550854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-74974450.731461883</v>
      </c>
      <c r="L2618" s="444">
        <f t="shared" ca="1" si="152"/>
        <v>-18068842626.282314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-18068842626.282314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-75286844.276176304</v>
      </c>
      <c r="L2619" s="444">
        <f t="shared" ca="1" si="152"/>
        <v>-18144129470.558491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-18144129470.558491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-75600539.460660383</v>
      </c>
      <c r="L2620" s="444">
        <f t="shared" ca="1" si="152"/>
        <v>-18219730010.01915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-18219730010.01915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-75915541.708413124</v>
      </c>
      <c r="L2621" s="444">
        <f t="shared" ca="1" si="152"/>
        <v>-18295645551.727562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-18295645551.727562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-76231856.465531513</v>
      </c>
      <c r="L2622" s="444">
        <f t="shared" ca="1" si="152"/>
        <v>-18371877408.193092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-18371877408.193092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-76549489.200804546</v>
      </c>
      <c r="L2623" s="444">
        <f t="shared" ca="1" si="152"/>
        <v>-18448426897.393898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-18448426897.393898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-76868445.405807912</v>
      </c>
      <c r="L2624" s="444">
        <f t="shared" ca="1" si="152"/>
        <v>-18525295342.799706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-18525295342.799706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-77188730.594998777</v>
      </c>
      <c r="L2625" s="444">
        <f t="shared" ca="1" si="152"/>
        <v>-18602484073.394703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-18602484073.394703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-77510350.305811256</v>
      </c>
      <c r="L2626" s="444">
        <f t="shared" ca="1" si="152"/>
        <v>-18679994423.700516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-18679994423.700516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-77833310.098752141</v>
      </c>
      <c r="L2627" s="444">
        <f t="shared" ca="1" si="152"/>
        <v>-18757827733.799267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-18757827733.799267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-78157615.55749695</v>
      </c>
      <c r="L2628" s="444">
        <f t="shared" ca="1" si="152"/>
        <v>-18835985349.356762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-18835985349.356762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-78483272.288986504</v>
      </c>
      <c r="L2629" s="444">
        <f t="shared" ca="1" si="152"/>
        <v>-18914468621.645748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-18914468621.645748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-78810285.923523948</v>
      </c>
      <c r="L2630" s="444">
        <f t="shared" ca="1" si="152"/>
        <v>-18993278907.569271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-18993278907.569271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-79138662.114871964</v>
      </c>
      <c r="L2631" s="444">
        <f t="shared" ca="1" si="152"/>
        <v>-19072417569.684143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-19072417569.684143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-79468406.540350601</v>
      </c>
      <c r="L2632" s="444">
        <f t="shared" ca="1" si="152"/>
        <v>-19151885976.224495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-19151885976.224495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-79799524.900935397</v>
      </c>
      <c r="L2633" s="444">
        <f t="shared" ca="1" si="152"/>
        <v>-19231685501.125431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-19231685501.125431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-80132022.921355963</v>
      </c>
      <c r="L2634" s="444">
        <f t="shared" ca="1" si="152"/>
        <v>-19311817524.046787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-19311817524.046787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-80465906.350194946</v>
      </c>
      <c r="L2635" s="444">
        <f t="shared" ca="1" si="152"/>
        <v>-19392283430.396984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-19392283430.396984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-80801180.959987432</v>
      </c>
      <c r="L2636" s="444">
        <f t="shared" ca="1" si="152"/>
        <v>-19473084611.356972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-19473084611.356972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-81137852.547320709</v>
      </c>
      <c r="L2637" s="444">
        <f t="shared" ca="1" si="152"/>
        <v>-19554222463.904293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-19554222463.904293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-81475926.932934552</v>
      </c>
      <c r="L2638" s="444">
        <f t="shared" ca="1" si="152"/>
        <v>-19635698390.837227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-19635698390.837227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-81815409.96182178</v>
      </c>
      <c r="L2639" s="444">
        <f t="shared" ca="1" si="152"/>
        <v>-19717513800.799049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-19717513800.799049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-82156307.503329366</v>
      </c>
      <c r="L2640" s="444">
        <f t="shared" ca="1" si="152"/>
        <v>-19799670108.30238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-19799670108.30238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-82498625.451259911</v>
      </c>
      <c r="L2641" s="444">
        <f t="shared" ca="1" si="152"/>
        <v>-19882168733.753639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-19882168733.753639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-82842369.723973498</v>
      </c>
      <c r="L2642" s="444">
        <f t="shared" ca="1" si="152"/>
        <v>-19965011103.477612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-19965011103.477612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-83187546.264490053</v>
      </c>
      <c r="L2643" s="444">
        <f t="shared" ca="1" si="152"/>
        <v>-20048198649.7421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-20048198649.7421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-83534161.040592074</v>
      </c>
      <c r="L2644" s="444">
        <f t="shared" ca="1" si="152"/>
        <v>-20131732810.782692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-20131732810.782692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-83882220.04492788</v>
      </c>
      <c r="L2645" s="444">
        <f t="shared" ca="1" si="152"/>
        <v>-20215615030.827621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-20215615030.827621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-84231729.295115083</v>
      </c>
      <c r="L2646" s="444">
        <f t="shared" ca="1" si="152"/>
        <v>-20299846760.122738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-20299846760.122738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-84582694.833844736</v>
      </c>
      <c r="L2647" s="444">
        <f t="shared" ca="1" si="152"/>
        <v>-20384429454.956581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-20384429454.956581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-84935122.728985757</v>
      </c>
      <c r="L2648" s="444">
        <f t="shared" ca="1" si="152"/>
        <v>-20469364577.685566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-20469364577.685566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-85289019.073689863</v>
      </c>
      <c r="L2649" s="444">
        <f t="shared" ca="1" si="152"/>
        <v>-20554653596.759254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-20554653596.759254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-85644389.986496896</v>
      </c>
      <c r="L2650" s="444">
        <f t="shared" ca="1" si="152"/>
        <v>-20640297986.74575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-20640297986.74575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-86001241.611440629</v>
      </c>
      <c r="L2651" s="444">
        <f t="shared" ca="1" si="152"/>
        <v>-20726299228.357189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-20726299228.357189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-86359580.118154958</v>
      </c>
      <c r="L2652" s="444">
        <f t="shared" ca="1" si="152"/>
        <v>-20812658808.475346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-20812658808.475346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-86719411.701980606</v>
      </c>
      <c r="L2653" s="444">
        <f t="shared" ca="1" si="152"/>
        <v>-20899378220.177326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-20899378220.177326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-87080742.584072188</v>
      </c>
      <c r="L2654" s="444">
        <f t="shared" ca="1" si="152"/>
        <v>-20986458962.761398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-20986458962.761398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-87443579.011505827</v>
      </c>
      <c r="L2655" s="444">
        <f t="shared" ca="1" si="152"/>
        <v>-21073902541.772903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-21073902541.772903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-87807927.257387102</v>
      </c>
      <c r="L2656" s="444">
        <f t="shared" ca="1" si="152"/>
        <v>-21161710469.030289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-21161710469.030289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-88173793.620959535</v>
      </c>
      <c r="L2657" s="444">
        <f t="shared" ca="1" si="152"/>
        <v>-21249884262.651249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-21249884262.651249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-88541184.427713543</v>
      </c>
      <c r="L2658" s="444">
        <f t="shared" ca="1" si="152"/>
        <v>-21338425447.078964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-21338425447.078964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-88910106.029495686</v>
      </c>
      <c r="L2659" s="444">
        <f t="shared" ca="1" si="152"/>
        <v>-21427335553.108459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-21427335553.108459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-89280564.804618582</v>
      </c>
      <c r="L2660" s="444">
        <f t="shared" ca="1" si="152"/>
        <v>-21516616117.913078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-21516616117.913078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-89652567.157971159</v>
      </c>
      <c r="L2661" s="444">
        <f t="shared" ca="1" si="152"/>
        <v>-21606268685.071049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-21606268685.071049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-90026119.52112937</v>
      </c>
      <c r="L2662" s="444">
        <f t="shared" ca="1" si="152"/>
        <v>-21696294804.592178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-21696294804.592178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-90401228.352467403</v>
      </c>
      <c r="L2663" s="444">
        <f t="shared" ca="1" si="152"/>
        <v>-21786696032.944645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-21786696032.944645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-90777900.137269348</v>
      </c>
      <c r="L2664" s="444">
        <f t="shared" ca="1" si="152"/>
        <v>-21877473933.081913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-21877473933.081913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-91156141.387841299</v>
      </c>
      <c r="L2665" s="444">
        <f t="shared" ca="1" si="152"/>
        <v>-21968630074.469753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-21968630074.469753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-91535958.643623978</v>
      </c>
      <c r="L2666" s="444">
        <f t="shared" ca="1" si="152"/>
        <v>-22060166033.113377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-22060166033.113377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-91917358.471305728</v>
      </c>
      <c r="L2667" s="444">
        <f t="shared" ca="1" si="152"/>
        <v>-22152083391.584682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-22152083391.584682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-92300347.464936182</v>
      </c>
      <c r="L2668" s="444">
        <f t="shared" ca="1" si="152"/>
        <v>-22244383739.049618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-22244383739.049618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-92684932.246040076</v>
      </c>
      <c r="L2669" s="444">
        <f t="shared" ca="1" si="152"/>
        <v>-22337068671.295658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-22337068671.295658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-93071119.463731915</v>
      </c>
      <c r="L2670" s="444">
        <f t="shared" ca="1" si="152"/>
        <v>-22430139790.759392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-22430139790.759392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-93458915.794830799</v>
      </c>
      <c r="L2671" s="444">
        <f t="shared" ca="1" si="152"/>
        <v>-22523598706.554222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-22523598706.554222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-93848327.943975925</v>
      </c>
      <c r="L2672" s="444">
        <f t="shared" ca="1" si="152"/>
        <v>-22617447034.498199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-22617447034.498199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-94239362.643742502</v>
      </c>
      <c r="L2673" s="444">
        <f t="shared" ca="1" si="152"/>
        <v>-22711686397.141941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-22711686397.141941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-94632026.654758081</v>
      </c>
      <c r="L2674" s="444">
        <f t="shared" ca="1" si="152"/>
        <v>-22806318423.7967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-22806318423.7967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-95026326.765819579</v>
      </c>
      <c r="L2675" s="444">
        <f t="shared" ca="1" si="152"/>
        <v>-22901344750.562519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-22901344750.562519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-95422269.79401049</v>
      </c>
      <c r="L2676" s="444">
        <f t="shared" ca="1" si="152"/>
        <v>-22996767020.356529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-22996767020.356529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-95819862.58481887</v>
      </c>
      <c r="L2677" s="444">
        <f t="shared" ca="1" si="152"/>
        <v>-23092586882.941349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-23092586882.941349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-96219112.012255624</v>
      </c>
      <c r="L2678" s="444">
        <f t="shared" ca="1" si="152"/>
        <v>-23188805994.953606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-23188805994.953606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-96620024.978973359</v>
      </c>
      <c r="L2679" s="444">
        <f t="shared" ca="1" si="152"/>
        <v>-23285426019.932579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-23285426019.932579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-97022608.41638574</v>
      </c>
      <c r="L2680" s="444">
        <f t="shared" ca="1" si="152"/>
        <v>-23382448628.348965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-23382448628.348965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-97426869.284787357</v>
      </c>
      <c r="L2681" s="444">
        <f t="shared" ca="1" si="152"/>
        <v>-23479875497.633751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-23479875497.633751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-97832814.57347396</v>
      </c>
      <c r="L2682" s="444">
        <f t="shared" ca="1" si="152"/>
        <v>-23577708312.207226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-23577708312.207226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-98240451.300863445</v>
      </c>
      <c r="L2683" s="444">
        <f t="shared" ca="1" si="152"/>
        <v>-23675948763.508091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-23675948763.508091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-98649786.514617041</v>
      </c>
      <c r="L2684" s="444">
        <f t="shared" ca="1" si="152"/>
        <v>-23774598550.022709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-23774598550.022709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-99060827.291761279</v>
      </c>
      <c r="L2685" s="444">
        <f t="shared" ca="1" si="152"/>
        <v>-23873659377.314468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-23873659377.314468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-99473580.738810286</v>
      </c>
      <c r="L2686" s="444">
        <f t="shared" ca="1" si="152"/>
        <v>-23973132958.05328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-23973132958.05328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-99888053.991888672</v>
      </c>
      <c r="L2687" s="444">
        <f t="shared" ca="1" si="152"/>
        <v>-24073021012.04517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-24073021012.04517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-100304254.21685487</v>
      </c>
      <c r="L2688" s="444">
        <f t="shared" ca="1" si="152"/>
        <v>-24173325266.262024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-24173325266.262024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-100722188.6094251</v>
      </c>
      <c r="L2689" s="444">
        <f t="shared" ca="1" si="152"/>
        <v>-24274047454.871449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-24274047454.871449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-101141864.39529771</v>
      </c>
      <c r="L2690" s="444">
        <f t="shared" ca="1" si="152"/>
        <v>-24375189319.266747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-24375189319.266747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-101563288.83027811</v>
      </c>
      <c r="L2691" s="444">
        <f t="shared" ca="1" si="152"/>
        <v>-24476752608.097023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-24476752608.097023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-101986469.20040426</v>
      </c>
      <c r="L2692" s="444">
        <f t="shared" ca="1" si="152"/>
        <v>-24578739077.297428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-24578739077.297428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-102411412.82207261</v>
      </c>
      <c r="L2693" s="444">
        <f t="shared" ca="1" si="152"/>
        <v>-24681150490.119499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-24681150490.119499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-102838127.04216458</v>
      </c>
      <c r="L2694" s="444">
        <f t="shared" ca="1" si="152"/>
        <v>-24783988617.161663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-24783988617.161663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-103266619.23817359</v>
      </c>
      <c r="L2695" s="444">
        <f t="shared" ca="1" si="152"/>
        <v>-24887255236.399837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-24887255236.399837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-103696896.81833266</v>
      </c>
      <c r="L2696" s="444">
        <f t="shared" ca="1" si="152"/>
        <v>-24990952133.21817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-24990952133.21817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-104128967.22174238</v>
      </c>
      <c r="L2697" s="444">
        <f t="shared" ca="1" si="152"/>
        <v>-25095081100.439911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-25095081100.439911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-104562837.91849963</v>
      </c>
      <c r="L2698" s="444">
        <f t="shared" ca="1" si="152"/>
        <v>-25199643938.35841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-25199643938.35841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-104998516.40982671</v>
      </c>
      <c r="L2699" s="444">
        <f t="shared" ca="1" si="152"/>
        <v>-25304642454.768238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-25304642454.768238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-105436010.22820099</v>
      </c>
      <c r="L2700" s="444">
        <f t="shared" ca="1" si="152"/>
        <v>-25410078464.996441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-25410078464.996441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-105875326.93748517</v>
      </c>
      <c r="L2701" s="444">
        <f t="shared" ca="1" si="152"/>
        <v>-25515953791.933926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-25515953791.933926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-106316474.13305803</v>
      </c>
      <c r="L2702" s="444">
        <f t="shared" ca="1" si="152"/>
        <v>-25622270266.066982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-25622270266.066982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-106759459.44194576</v>
      </c>
      <c r="L2703" s="444">
        <f t="shared" ca="1" si="152"/>
        <v>-25729029725.508926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-25729029725.508926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-107204290.52295385</v>
      </c>
      <c r="L2704" s="444">
        <f t="shared" ca="1" si="152"/>
        <v>-25836234016.031879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-25836234016.031879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-107650975.06679949</v>
      </c>
      <c r="L2705" s="444">
        <f t="shared" ca="1" si="152"/>
        <v>-25943884991.098679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-25943884991.098679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-108099520.79624449</v>
      </c>
      <c r="L2706" s="444">
        <f t="shared" ca="1" si="152"/>
        <v>-26051984511.894924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-26051984511.894924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-108549935.46622884</v>
      </c>
      <c r="L2707" s="444">
        <f t="shared" ca="1" si="152"/>
        <v>-26160534447.361153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-26160534447.361153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-109002226.86400481</v>
      </c>
      <c r="L2708" s="444">
        <f t="shared" ca="1" si="152"/>
        <v>-26269536674.225159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-26269536674.225159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-109456402.8092715</v>
      </c>
      <c r="L2709" s="444">
        <f t="shared" ca="1" si="152"/>
        <v>-26378993077.034431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-26378993077.034431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-109912471.15431012</v>
      </c>
      <c r="L2710" s="444">
        <f t="shared" ca="1" si="152"/>
        <v>-26488905548.18874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-26488905548.18874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-110370439.78411974</v>
      </c>
      <c r="L2711" s="444">
        <f t="shared" ca="1" si="152"/>
        <v>-26599275987.972858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-26599275987.972858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-110830316.61655357</v>
      </c>
      <c r="L2712" s="444">
        <f t="shared" ca="1" si="152"/>
        <v>-26710106304.589413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-26710106304.589413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-111292109.60245588</v>
      </c>
      <c r="L2713" s="444">
        <f t="shared" ca="1" si="152"/>
        <v>-26821398414.191868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-26821398414.191868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-111755826.72579946</v>
      </c>
      <c r="L2714" s="444">
        <f t="shared" ca="1" si="152"/>
        <v>-26933154240.917667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-26933154240.917667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-112221476.00382361</v>
      </c>
      <c r="L2715" s="444">
        <f t="shared" ca="1" si="152"/>
        <v>-27045375716.92149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-27045375716.92149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-112689065.48717286</v>
      </c>
      <c r="L2716" s="444">
        <f t="shared" ca="1" si="152"/>
        <v>-27158064782.408661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-27158064782.408661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-113158603.26003607</v>
      </c>
      <c r="L2717" s="444">
        <f t="shared" ca="1" si="152"/>
        <v>-27271223385.668697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-27271223385.668697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-113630097.44028623</v>
      </c>
      <c r="L2718" s="444">
        <f t="shared" ca="1" si="152"/>
        <v>-27384853483.108982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-27384853483.108982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-114103556.17962076</v>
      </c>
      <c r="L2719" s="444">
        <f t="shared" ca="1" si="152"/>
        <v>-27498957039.288605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-27498957039.288605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-114578987.66370252</v>
      </c>
      <c r="L2720" s="444">
        <f t="shared" ca="1" si="152"/>
        <v>-27613536026.952309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-27613536026.952309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-115056400.11230129</v>
      </c>
      <c r="L2721" s="444">
        <f t="shared" ca="1" si="152"/>
        <v>-27728592427.06461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-27728592427.06461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-115535801.77943587</v>
      </c>
      <c r="L2722" s="444">
        <f t="shared" ca="1" si="152"/>
        <v>-27844128228.844044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-27844128228.844044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-116017200.95351684</v>
      </c>
      <c r="L2723" s="444">
        <f t="shared" ca="1" si="152"/>
        <v>-27960145429.797562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-27960145429.797562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-116500605.95748982</v>
      </c>
      <c r="L2724" s="444">
        <f t="shared" ca="1" si="152"/>
        <v>-28076646035.755051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-28076646035.755051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-116986025.14897938</v>
      </c>
      <c r="L2725" s="444">
        <f t="shared" ca="1" si="152"/>
        <v>-28193632060.90403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-28193632060.90403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-117473466.92043346</v>
      </c>
      <c r="L2726" s="444">
        <f t="shared" ca="1" si="152"/>
        <v>-28311105527.824463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-28311105527.824463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-117962939.69926859</v>
      </c>
      <c r="L2727" s="444">
        <f t="shared" ca="1" si="152"/>
        <v>-28429068467.523731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-28429068467.523731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-118454451.94801553</v>
      </c>
      <c r="L2728" s="444">
        <f t="shared" ca="1" si="152"/>
        <v>-28547522919.471748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-28547522919.471748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-118948012.16446562</v>
      </c>
      <c r="L2729" s="444">
        <f t="shared" ca="1" si="152"/>
        <v>-28666470931.636215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-28666470931.636215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-119443628.88181756</v>
      </c>
      <c r="L2730" s="444">
        <f t="shared" ca="1" si="152"/>
        <v>-28785914560.518032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-28785914560.518032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-119941310.66882512</v>
      </c>
      <c r="L2731" s="444">
        <f t="shared" ca="1" si="152"/>
        <v>-28905855871.186855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-28905855871.186855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-120441066.12994523</v>
      </c>
      <c r="L2732" s="444">
        <f t="shared" ca="1" si="152"/>
        <v>-29026296937.316799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-29026296937.316799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-120942903.90548664</v>
      </c>
      <c r="L2733" s="444">
        <f t="shared" ca="1" si="152"/>
        <v>-29147239841.222286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-29147239841.222286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-121446832.6717595</v>
      </c>
      <c r="L2734" s="444">
        <f t="shared" ca="1" si="152"/>
        <v>-29268686673.894047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-29268686673.894047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-121952861.14122519</v>
      </c>
      <c r="L2735" s="444">
        <f t="shared" ca="1" si="152"/>
        <v>-29390639535.035271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-29390639535.035271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-122460998.06264696</v>
      </c>
      <c r="L2736" s="444">
        <f t="shared" ca="1" si="152"/>
        <v>-29513100533.097919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-29513100533.097919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-122971252.22124133</v>
      </c>
      <c r="L2737" s="444">
        <f t="shared" ca="1" si="152"/>
        <v>-29636071785.31916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-29636071785.31916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-123483632.43882982</v>
      </c>
      <c r="L2738" s="444">
        <f t="shared" ca="1" si="152"/>
        <v>-29759555417.757992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-29759555417.757992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-123998147.57399164</v>
      </c>
      <c r="L2739" s="444">
        <f t="shared" ca="1" si="152"/>
        <v>-29883553565.331982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-29883553565.331982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-124514806.52221659</v>
      </c>
      <c r="L2740" s="444">
        <f t="shared" ca="1" si="152"/>
        <v>-30008068371.854198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-30008068371.854198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-125033618.21605916</v>
      </c>
      <c r="L2741" s="444">
        <f t="shared" ca="1" si="152"/>
        <v>-30133101990.070259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-30133101990.070259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-125554591.62529276</v>
      </c>
      <c r="L2742" s="444">
        <f t="shared" ca="1" si="152"/>
        <v>-30258656581.695553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-30258656581.695553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-126077735.75706482</v>
      </c>
      <c r="L2743" s="444">
        <f t="shared" ca="1" si="152"/>
        <v>-30384734317.452618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-30384734317.452618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-126603059.65605259</v>
      </c>
      <c r="L2744" s="444">
        <f t="shared" ca="1" si="152"/>
        <v>-30511337377.108669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-30511337377.108669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-127130572.40461946</v>
      </c>
      <c r="L2745" s="444">
        <f t="shared" ca="1" si="152"/>
        <v>-30638467949.51329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-30638467949.51329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-127660283.12297204</v>
      </c>
      <c r="L2746" s="444">
        <f t="shared" ca="1" si="152"/>
        <v>-30766128232.636261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-30766128232.636261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-128192200.96931776</v>
      </c>
      <c r="L2747" s="444">
        <f t="shared" ca="1" si="152"/>
        <v>-30894320433.605579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-30894320433.605579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-128726335.14002323</v>
      </c>
      <c r="L2748" s="444">
        <f t="shared" ca="1" si="152"/>
        <v>-31023046768.745602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-31023046768.745602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-129262694.86977334</v>
      </c>
      <c r="L2749" s="444">
        <f t="shared" ca="1" si="152"/>
        <v>-31152309463.615376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-31152309463.615376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-129801289.43173073</v>
      </c>
      <c r="L2750" s="444">
        <f t="shared" ca="1" si="152"/>
        <v>-31282110753.047108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-31282110753.047108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-130342128.13769628</v>
      </c>
      <c r="L2751" s="444">
        <f t="shared" ca="1" si="152"/>
        <v>-31412452881.184803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-31412452881.184803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-130885220.33826999</v>
      </c>
      <c r="L2752" s="444">
        <f t="shared" ca="1" si="152"/>
        <v>-31543338101.523071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-31543338101.523071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-131430575.42301279</v>
      </c>
      <c r="L2753" s="444">
        <f t="shared" ca="1" si="152"/>
        <v>-31674768676.946083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-31674768676.946083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-131978202.82060869</v>
      </c>
      <c r="L2754" s="444">
        <f t="shared" ca="1" si="152"/>
        <v>-31806746879.766693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-31806746879.766693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-132528111.99902789</v>
      </c>
      <c r="L2755" s="444">
        <f t="shared" ca="1" si="152"/>
        <v>-31939274991.76572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-31939274991.76572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-133080312.46569049</v>
      </c>
      <c r="L2756" s="444">
        <f t="shared" ca="1" si="152"/>
        <v>-32072355304.231411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-32072355304.231411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-133634813.76763088</v>
      </c>
      <c r="L2757" s="444">
        <f t="shared" ca="1" si="152"/>
        <v>-32205990117.999043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-32205990117.999043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-134191625.49166268</v>
      </c>
      <c r="L2758" s="444">
        <f t="shared" ca="1" si="152"/>
        <v>-32340181743.490704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-32340181743.490704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-134750757.26454461</v>
      </c>
      <c r="L2759" s="444">
        <f t="shared" ca="1" si="152"/>
        <v>-32474932500.755249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-32474932500.755249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-135312218.75314686</v>
      </c>
      <c r="L2760" s="444">
        <f t="shared" ca="1" si="152"/>
        <v>-32610244719.508396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-32610244719.508396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-135876019.66461831</v>
      </c>
      <c r="L2761" s="444">
        <f t="shared" ca="1" si="152"/>
        <v>-32746120739.173016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-32746120739.173016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-136442169.74655423</v>
      </c>
      <c r="L2762" s="444">
        <f t="shared" ca="1" si="152"/>
        <v>-32882562908.919571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-32882562908.919571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-137010678.78716487</v>
      </c>
      <c r="L2763" s="444">
        <f t="shared" ca="1" si="152"/>
        <v>-33019573587.706738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-33019573587.706738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-137581556.61544472</v>
      </c>
      <c r="L2764" s="444">
        <f t="shared" ca="1" si="152"/>
        <v>-33157155144.322182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-33157155144.322182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-138154813.10134241</v>
      </c>
      <c r="L2765" s="444">
        <f t="shared" ca="1" si="152"/>
        <v>-33295309957.423523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-33295309957.423523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-138730458.15593135</v>
      </c>
      <c r="L2766" s="444">
        <f t="shared" ca="1" si="152"/>
        <v>-33434040415.579453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-33434040415.579453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-139308501.73158106</v>
      </c>
      <c r="L2767" s="444">
        <f t="shared" ca="1" si="152"/>
        <v>-33573348917.311035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-33573348917.311035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-139888953.82212934</v>
      </c>
      <c r="L2768" s="444">
        <f t="shared" ca="1" si="152"/>
        <v>-33713237871.133163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-33713237871.133163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-140471824.46305484</v>
      </c>
      <c r="L2769" s="444">
        <f t="shared" ca="1" si="152"/>
        <v>-33853709695.596218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-33853709695.596218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-141057123.73165092</v>
      </c>
      <c r="L2770" s="444">
        <f t="shared" ca="1" si="152"/>
        <v>-33994766819.327869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-33994766819.327869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-141644861.74719945</v>
      </c>
      <c r="L2771" s="444">
        <f t="shared" ca="1" si="152"/>
        <v>-34136411681.075069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-34136411681.075069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-142235048.67114612</v>
      </c>
      <c r="L2772" s="444">
        <f t="shared" ca="1" si="152"/>
        <v>-34278646729.746216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-34278646729.746216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-142827694.70727587</v>
      </c>
      <c r="L2773" s="444">
        <f t="shared" ca="1" si="152"/>
        <v>-34421474424.453491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-34421474424.453491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-143422810.10188955</v>
      </c>
      <c r="L2774" s="444">
        <f t="shared" ca="1" si="152"/>
        <v>-34564897234.555382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-34564897234.555382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-144020405.14398074</v>
      </c>
      <c r="L2775" s="444">
        <f t="shared" ca="1" si="152"/>
        <v>-34708917639.699364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-34708917639.699364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-144620490.16541401</v>
      </c>
      <c r="L2776" s="444">
        <f t="shared" ca="1" si="152"/>
        <v>-34853538129.864777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-34853538129.864777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-145223075.54110324</v>
      </c>
      <c r="L2777" s="444">
        <f t="shared" ca="1" si="152"/>
        <v>-34998761205.405876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-34998761205.405876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-145828171.68919116</v>
      </c>
      <c r="L2778" s="444">
        <f t="shared" ca="1" si="152"/>
        <v>-35144589377.09507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-35144589377.09507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-146435789.07122946</v>
      </c>
      <c r="L2779" s="444">
        <f t="shared" ca="1" si="152"/>
        <v>-35291025166.166298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-35291025166.166298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-147045938.19235957</v>
      </c>
      <c r="L2780" s="444">
        <f t="shared" ca="1" si="152"/>
        <v>-35438071104.358658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-35438071104.358658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-147658629.6014944</v>
      </c>
      <c r="L2781" s="444">
        <f t="shared" ca="1" si="152"/>
        <v>-35585729733.960152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-35585729733.960152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-148273873.89150062</v>
      </c>
      <c r="L2782" s="444">
        <f t="shared" ca="1" si="152"/>
        <v>-35734003607.851654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-35734003607.851654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-148891681.69938189</v>
      </c>
      <c r="L2783" s="444">
        <f t="shared" ca="1" si="152"/>
        <v>-35882895289.551033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-35882895289.551033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-149512063.70646262</v>
      </c>
      <c r="L2784" s="444">
        <f t="shared" ca="1" si="152"/>
        <v>-36032407353.257492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-36032407353.257492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-150135030.63857287</v>
      </c>
      <c r="L2785" s="444">
        <f t="shared" ca="1" si="152"/>
        <v>-36182542383.896065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-36182542383.896065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-150760593.26623359</v>
      </c>
      <c r="L2786" s="444">
        <f t="shared" ca="1" si="152"/>
        <v>-36333302977.1623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-36333302977.1623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-151388762.40484291</v>
      </c>
      <c r="L2787" s="444">
        <f t="shared" ca="1" si="152"/>
        <v>-36484691739.567146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-36484691739.567146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-152019548.91486311</v>
      </c>
      <c r="L2788" s="444">
        <f t="shared" ca="1" si="152"/>
        <v>-36636711288.48201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-36636711288.48201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-152652963.70200837</v>
      </c>
      <c r="L2789" s="444">
        <f t="shared" ca="1" si="152"/>
        <v>-36789364252.184021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-36789364252.184021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-153289017.71743342</v>
      </c>
      <c r="L2790" s="444">
        <f t="shared" ca="1" si="152"/>
        <v>-36942653269.901451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-36942653269.901451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-153927721.9579227</v>
      </c>
      <c r="L2791" s="444">
        <f t="shared" ca="1" si="152"/>
        <v>-37096580991.859375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-37096580991.859375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-154569087.46608073</v>
      </c>
      <c r="L2792" s="444">
        <f t="shared" ca="1" si="152"/>
        <v>-37251150079.325455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-37251150079.325455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-155213125.33052272</v>
      </c>
      <c r="L2793" s="444">
        <f t="shared" ca="1" si="152"/>
        <v>-37406363204.655975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-37406363204.655975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-155859846.68606657</v>
      </c>
      <c r="L2794" s="444">
        <f t="shared" ca="1" si="152"/>
        <v>-37562223051.342041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-37562223051.342041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-156509262.71392518</v>
      </c>
      <c r="L2795" s="444">
        <f t="shared" ca="1" si="152"/>
        <v>-37718732314.055969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-37718732314.055969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-157161384.64189988</v>
      </c>
      <c r="L2796" s="444">
        <f t="shared" ca="1" si="152"/>
        <v>-37875893698.697868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-37875893698.697868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-157816223.74457446</v>
      </c>
      <c r="L2797" s="444">
        <f t="shared" ca="1" si="152"/>
        <v>-38033709922.442444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-38033709922.442444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-158473791.34351018</v>
      </c>
      <c r="L2798" s="444">
        <f t="shared" ca="1" si="152"/>
        <v>-38192183713.785957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-38192183713.785957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-159134098.80744147</v>
      </c>
      <c r="L2799" s="444">
        <f t="shared" ca="1" si="152"/>
        <v>-38351317812.593399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-38351317812.593399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-159797157.5524725</v>
      </c>
      <c r="L2800" s="444">
        <f t="shared" ca="1" si="152"/>
        <v>-38511114970.145874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-38511114970.145874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-160462979.04227448</v>
      </c>
      <c r="L2801" s="444">
        <f t="shared" ca="1" si="152"/>
        <v>-38671577949.188148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-38671577949.188148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-161131574.78828394</v>
      </c>
      <c r="L2802" s="444">
        <f t="shared" ca="1" si="152"/>
        <v>-38832709523.976433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-38832709523.976433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-161802956.3499018</v>
      </c>
      <c r="L2803" s="444">
        <f t="shared" ca="1" si="152"/>
        <v>-38994512480.326332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-38994512480.326332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-162477135.33469304</v>
      </c>
      <c r="L2804" s="444">
        <f t="shared" ca="1" si="152"/>
        <v>-39156989615.661026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-39156989615.661026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-163154123.39858761</v>
      </c>
      <c r="L2805" s="444">
        <f t="shared" ca="1" si="152"/>
        <v>-39320143739.059616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-39320143739.059616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-163833932.24608174</v>
      </c>
      <c r="L2806" s="444">
        <f t="shared" ca="1" si="152"/>
        <v>-39483977671.305695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-39483977671.305695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-164516573.63044038</v>
      </c>
      <c r="L2807" s="444">
        <f t="shared" ca="1" si="152"/>
        <v>-39648494244.936134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-39648494244.936134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-165202059.35390055</v>
      </c>
      <c r="L2808" s="444">
        <f t="shared" ca="1" si="152"/>
        <v>-39813696304.290031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-39813696304.290031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-165890401.26787513</v>
      </c>
      <c r="L2809" s="444">
        <f t="shared" ca="1" si="152"/>
        <v>-39979586705.557907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-39979586705.557907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-166581611.27315795</v>
      </c>
      <c r="L2810" s="444">
        <f t="shared" ca="1" si="152"/>
        <v>-40146168316.831062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-40146168316.831062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-167275701.32012942</v>
      </c>
      <c r="L2811" s="444">
        <f t="shared" ca="1" si="152"/>
        <v>-40313444018.151192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-40313444018.151192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-167972683.40896329</v>
      </c>
      <c r="L2812" s="444">
        <f t="shared" ca="1" si="152"/>
        <v>-40481416701.560158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-40481416701.560158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-168672569.58983397</v>
      </c>
      <c r="L2813" s="444">
        <f t="shared" ref="L2813:L3067" ca="1" si="157">I2813-J2813+K2813</f>
        <v>-40650089271.149994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-40650089271.149994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-169375371.96312496</v>
      </c>
      <c r="L2814" s="444">
        <f t="shared" ca="1" si="157"/>
        <v>-40819464643.113121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-40819464643.113121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-170081102.679638</v>
      </c>
      <c r="L2815" s="444">
        <f t="shared" ca="1" si="157"/>
        <v>-40989545745.792763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-40989545745.792763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-170789773.94080317</v>
      </c>
      <c r="L2816" s="444">
        <f t="shared" ca="1" si="157"/>
        <v>-41160335519.733566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-41160335519.733566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-171501397.99888986</v>
      </c>
      <c r="L2817" s="444">
        <f t="shared" ca="1" si="157"/>
        <v>-41331836917.732452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-41331836917.732452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-172215987.15721855</v>
      </c>
      <c r="L2818" s="444">
        <f t="shared" ca="1" si="157"/>
        <v>-41504052904.889671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-41504052904.889671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-172933553.77037364</v>
      </c>
      <c r="L2819" s="444">
        <f t="shared" ca="1" si="157"/>
        <v>-41676986458.660042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-41676986458.660042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-173654110.24441683</v>
      </c>
      <c r="L2820" s="444">
        <f t="shared" ca="1" si="157"/>
        <v>-41850640568.904457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-41850640568.904457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-174377669.03710189</v>
      </c>
      <c r="L2821" s="444">
        <f t="shared" ca="1" si="157"/>
        <v>-42025018237.941559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-42025018237.941559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-175104242.65808982</v>
      </c>
      <c r="L2822" s="444">
        <f t="shared" ca="1" si="157"/>
        <v>-42200122480.599648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-42200122480.599648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-175833843.66916519</v>
      </c>
      <c r="L2823" s="444">
        <f t="shared" ca="1" si="157"/>
        <v>-42375956324.268814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-42375956324.268814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-176566484.6844534</v>
      </c>
      <c r="L2824" s="444">
        <f t="shared" ca="1" si="157"/>
        <v>-42552522808.95327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-42552522808.95327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-177302178.37063861</v>
      </c>
      <c r="L2825" s="444">
        <f t="shared" ca="1" si="157"/>
        <v>-42729824987.323906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-42729824987.323906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-178040937.44718295</v>
      </c>
      <c r="L2826" s="444">
        <f t="shared" ca="1" si="157"/>
        <v>-42907865924.771088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-42907865924.771088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-178782774.68654621</v>
      </c>
      <c r="L2827" s="444">
        <f t="shared" ca="1" si="157"/>
        <v>-43086648699.457634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-43086648699.457634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-179527702.91440681</v>
      </c>
      <c r="L2828" s="444">
        <f t="shared" ca="1" si="157"/>
        <v>-43266176402.37204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-43266176402.37204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-180275735.00988349</v>
      </c>
      <c r="L2829" s="444">
        <f t="shared" ca="1" si="157"/>
        <v>-43446452137.38192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-43446452137.38192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-181026883.90575799</v>
      </c>
      <c r="L2830" s="444">
        <f t="shared" ca="1" si="157"/>
        <v>-43627479021.287682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-43627479021.287682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-181781162.58869869</v>
      </c>
      <c r="L2831" s="444">
        <f t="shared" ca="1" si="157"/>
        <v>-43809260183.876381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-43809260183.876381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-182538584.09948492</v>
      </c>
      <c r="L2832" s="444">
        <f t="shared" ca="1" si="157"/>
        <v>-43991798767.975868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-43991798767.975868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-183299161.53323278</v>
      </c>
      <c r="L2833" s="444">
        <f t="shared" ca="1" si="157"/>
        <v>-44175097929.509102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-44175097929.509102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-184062908.03962126</v>
      </c>
      <c r="L2834" s="444">
        <f t="shared" ca="1" si="157"/>
        <v>-44359160837.548721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-44359160837.548721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-184829836.82311967</v>
      </c>
      <c r="L2835" s="444">
        <f t="shared" ca="1" si="157"/>
        <v>-44543990674.371841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-44543990674.371841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-185599961.14321601</v>
      </c>
      <c r="L2836" s="444">
        <f t="shared" ca="1" si="157"/>
        <v>-44729590635.51506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-44729590635.51506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-186373294.3146461</v>
      </c>
      <c r="L2837" s="444">
        <f t="shared" ca="1" si="157"/>
        <v>-44915963929.829704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-44915963929.829704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-187149849.70762378</v>
      </c>
      <c r="L2838" s="444">
        <f t="shared" ca="1" si="157"/>
        <v>-45103113779.537331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-45103113779.537331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-187929640.74807221</v>
      </c>
      <c r="L2839" s="444">
        <f t="shared" ca="1" si="157"/>
        <v>-45291043420.2854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-45291043420.2854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-188712680.91785583</v>
      </c>
      <c r="L2840" s="444">
        <f t="shared" ca="1" si="157"/>
        <v>-45479756101.203255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-45479756101.203255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-189498983.75501356</v>
      </c>
      <c r="L2841" s="444">
        <f t="shared" ca="1" si="157"/>
        <v>-45669255084.958267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-45669255084.958267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-190288562.85399279</v>
      </c>
      <c r="L2842" s="444">
        <f t="shared" ca="1" si="157"/>
        <v>-45859543647.812263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-45859543647.812263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-191081431.86588442</v>
      </c>
      <c r="L2843" s="444">
        <f t="shared" ca="1" si="157"/>
        <v>-46050625079.678146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-46050625079.678146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-191877604.49865896</v>
      </c>
      <c r="L2844" s="444">
        <f t="shared" ca="1" si="157"/>
        <v>-46242502684.176804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-46242502684.176804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-192677094.51740333</v>
      </c>
      <c r="L2845" s="444">
        <f t="shared" ca="1" si="157"/>
        <v>-46435179778.694206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-46435179778.694206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-193479915.7445592</v>
      </c>
      <c r="L2846" s="444">
        <f t="shared" ca="1" si="157"/>
        <v>-46628659694.438766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-46628659694.438766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-194286082.06016153</v>
      </c>
      <c r="L2847" s="444">
        <f t="shared" ca="1" si="157"/>
        <v>-46822945776.498924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-46822945776.498924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-195095607.40207884</v>
      </c>
      <c r="L2848" s="444">
        <f t="shared" ca="1" si="157"/>
        <v>-47018041383.901001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-47018041383.901001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-195908505.76625416</v>
      </c>
      <c r="L2849" s="444">
        <f t="shared" ca="1" si="157"/>
        <v>-47213949889.667252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-47213949889.667252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-196724791.20694688</v>
      </c>
      <c r="L2850" s="444">
        <f t="shared" ca="1" si="157"/>
        <v>-47410674680.874199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-47410674680.874199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-197544477.83697581</v>
      </c>
      <c r="L2851" s="444">
        <f t="shared" ca="1" si="157"/>
        <v>-47608219158.711174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-47608219158.711174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-198367579.82796323</v>
      </c>
      <c r="L2852" s="444">
        <f t="shared" ca="1" si="157"/>
        <v>-47806586738.539139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-47806586738.539139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-199194111.41057974</v>
      </c>
      <c r="L2853" s="444">
        <f t="shared" ca="1" si="157"/>
        <v>-48005780849.949722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-48005780849.949722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-200024086.87479052</v>
      </c>
      <c r="L2854" s="444">
        <f t="shared" ca="1" si="157"/>
        <v>-48205804936.824516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-48205804936.824516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-200857520.57010216</v>
      </c>
      <c r="L2855" s="444">
        <f t="shared" ca="1" si="157"/>
        <v>-48406662457.394615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-48406662457.394615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-201694426.90581089</v>
      </c>
      <c r="L2856" s="444">
        <f t="shared" ca="1" si="157"/>
        <v>-48608356884.300423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-48608356884.300423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-202534820.35125175</v>
      </c>
      <c r="L2857" s="444">
        <f t="shared" ca="1" si="157"/>
        <v>-48810891704.651672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-48810891704.651672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-203378715.43604863</v>
      </c>
      <c r="L2858" s="444">
        <f t="shared" ca="1" si="157"/>
        <v>-49014270420.087723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-49014270420.087723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-204226126.7503655</v>
      </c>
      <c r="L2859" s="444">
        <f t="shared" ca="1" si="157"/>
        <v>-49218496546.838089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-49218496546.838089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-205077068.94515869</v>
      </c>
      <c r="L2860" s="444">
        <f t="shared" ca="1" si="157"/>
        <v>-49423573615.783249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-49423573615.783249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-205931556.73243019</v>
      </c>
      <c r="L2861" s="444">
        <f t="shared" ca="1" si="157"/>
        <v>-49629505172.515678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-49629505172.515678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-206789604.88548198</v>
      </c>
      <c r="L2862" s="444">
        <f t="shared" ca="1" si="157"/>
        <v>-49836294777.401161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-49836294777.401161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-207651228.2391715</v>
      </c>
      <c r="L2863" s="444">
        <f t="shared" ca="1" si="157"/>
        <v>-50043946005.640335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-50043946005.640335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-208516441.69016805</v>
      </c>
      <c r="L2864" s="444">
        <f t="shared" ca="1" si="157"/>
        <v>-50252462447.330505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-50252462447.330505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-209385260.19721043</v>
      </c>
      <c r="L2865" s="444">
        <f t="shared" ca="1" si="157"/>
        <v>-50461847707.527718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-50461847707.527718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-210257698.78136548</v>
      </c>
      <c r="L2866" s="444">
        <f t="shared" ca="1" si="157"/>
        <v>-50672105406.309082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-50672105406.309082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-211133772.52628785</v>
      </c>
      <c r="L2867" s="444">
        <f t="shared" ca="1" si="157"/>
        <v>-50883239178.835373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-50883239178.835373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-212013496.57848072</v>
      </c>
      <c r="L2868" s="444">
        <f t="shared" ca="1" si="157"/>
        <v>-51095252675.413857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-51095252675.413857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-212896886.14755774</v>
      </c>
      <c r="L2869" s="444">
        <f t="shared" ca="1" si="157"/>
        <v>-51308149561.561417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-51308149561.561417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-213783956.50650591</v>
      </c>
      <c r="L2870" s="444">
        <f t="shared" ca="1" si="157"/>
        <v>-51521933518.067924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-51521933518.067924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-214674722.99194968</v>
      </c>
      <c r="L2871" s="444">
        <f t="shared" ca="1" si="157"/>
        <v>-51736608241.059875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-51736608241.059875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-215569201.00441614</v>
      </c>
      <c r="L2872" s="444">
        <f t="shared" ca="1" si="157"/>
        <v>-51952177442.064293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-51952177442.064293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-216467406.00860122</v>
      </c>
      <c r="L2873" s="444">
        <f t="shared" ca="1" si="157"/>
        <v>-52168644848.072891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-52168644848.072891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-217369353.53363705</v>
      </c>
      <c r="L2874" s="444">
        <f t="shared" ca="1" si="157"/>
        <v>-52386014201.606529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-52386014201.606529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-218275059.17336053</v>
      </c>
      <c r="L2875" s="444">
        <f t="shared" ca="1" si="157"/>
        <v>-52604289260.779892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-52604289260.779892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-219184538.58658287</v>
      </c>
      <c r="L2876" s="444">
        <f t="shared" ca="1" si="157"/>
        <v>-52823473799.366478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-52823473799.366478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-220097807.49736032</v>
      </c>
      <c r="L2877" s="444">
        <f t="shared" ca="1" si="157"/>
        <v>-53043571606.863838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-53043571606.863838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-221014881.69526598</v>
      </c>
      <c r="L2878" s="444">
        <f t="shared" ca="1" si="157"/>
        <v>-53264586488.559105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-53264586488.559105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-221935777.03566292</v>
      </c>
      <c r="L2879" s="444">
        <f t="shared" ca="1" si="157"/>
        <v>-53486522265.594765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-53486522265.594765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-222860509.43997818</v>
      </c>
      <c r="L2880" s="444">
        <f t="shared" ca="1" si="157"/>
        <v>-53709382775.034744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-53709382775.034744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-223789094.89597809</v>
      </c>
      <c r="L2881" s="444">
        <f t="shared" ca="1" si="157"/>
        <v>-53933171869.930725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-53933171869.930725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-224721549.45804468</v>
      </c>
      <c r="L2882" s="444">
        <f t="shared" ca="1" si="157"/>
        <v>-54157893419.388771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-54157893419.388771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-225657889.24745321</v>
      </c>
      <c r="L2883" s="444">
        <f t="shared" ca="1" si="157"/>
        <v>-54383551308.636223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-54383551308.636223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-226598130.45265093</v>
      </c>
      <c r="L2884" s="444">
        <f t="shared" ca="1" si="157"/>
        <v>-54610149439.088875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-54610149439.088875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-227542289.329537</v>
      </c>
      <c r="L2885" s="444">
        <f t="shared" ca="1" si="157"/>
        <v>-54837691728.418411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-54837691728.418411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-228490382.20174339</v>
      </c>
      <c r="L2886" s="444">
        <f t="shared" ca="1" si="157"/>
        <v>-55066182110.620155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-55066182110.620155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-229442425.46091735</v>
      </c>
      <c r="L2887" s="444">
        <f t="shared" ca="1" si="157"/>
        <v>-55295624536.08107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-55295624536.08107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-230398435.56700441</v>
      </c>
      <c r="L2888" s="444">
        <f t="shared" ca="1" si="157"/>
        <v>-55526022971.648071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-55526022971.648071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-231358429.04853362</v>
      </c>
      <c r="L2889" s="444">
        <f t="shared" ca="1" si="157"/>
        <v>-55757381400.696602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-55757381400.696602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-232322422.50290251</v>
      </c>
      <c r="L2890" s="444">
        <f t="shared" ca="1" si="157"/>
        <v>-55989703823.199501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-55989703823.199501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-233290432.59666455</v>
      </c>
      <c r="L2891" s="444">
        <f t="shared" ca="1" si="157"/>
        <v>-56222994255.796165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-56222994255.796165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-234262476.06581733</v>
      </c>
      <c r="L2892" s="444">
        <f t="shared" ca="1" si="157"/>
        <v>-56457256731.861984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-56457256731.861984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-235238569.71609157</v>
      </c>
      <c r="L2893" s="444">
        <f t="shared" ca="1" si="157"/>
        <v>-56692495301.578079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-56692495301.578079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-236218730.42324197</v>
      </c>
      <c r="L2894" s="444">
        <f t="shared" ca="1" si="157"/>
        <v>-56928714032.00132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-56928714032.00132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-237202975.13333887</v>
      </c>
      <c r="L2895" s="444">
        <f t="shared" ca="1" si="157"/>
        <v>-57165917007.134659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-57165917007.134659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-238191320.86306107</v>
      </c>
      <c r="L2896" s="444">
        <f t="shared" ca="1" si="157"/>
        <v>-57404108327.997719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-57404108327.997719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-239183784.69999045</v>
      </c>
      <c r="L2897" s="444">
        <f t="shared" ca="1" si="157"/>
        <v>-57643292112.697708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-57643292112.697708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-240180383.80290714</v>
      </c>
      <c r="L2898" s="444">
        <f t="shared" ca="1" si="157"/>
        <v>-57883472496.500618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-57883472496.500618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-241181135.40208587</v>
      </c>
      <c r="L2899" s="444">
        <f t="shared" ca="1" si="157"/>
        <v>-58124653631.902702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-58124653631.902702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-242186056.79959455</v>
      </c>
      <c r="L2900" s="444">
        <f t="shared" ca="1" si="157"/>
        <v>-58366839688.702293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-58366839688.702293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-243195165.36959288</v>
      </c>
      <c r="L2901" s="444">
        <f t="shared" ca="1" si="157"/>
        <v>-58610034854.071884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-58610034854.071884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-244208478.55863285</v>
      </c>
      <c r="L2902" s="444">
        <f t="shared" ca="1" si="157"/>
        <v>-58854243332.630516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-58854243332.630516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-245226013.88596049</v>
      </c>
      <c r="L2903" s="444">
        <f t="shared" ca="1" si="157"/>
        <v>-59099469346.516479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-59099469346.516479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-246247788.94381866</v>
      </c>
      <c r="L2904" s="444">
        <f t="shared" ca="1" si="157"/>
        <v>-59345717135.460297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-59345717135.460297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-247273821.39775121</v>
      </c>
      <c r="L2905" s="444">
        <f t="shared" ca="1" si="157"/>
        <v>-59592990956.858047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-59592990956.858047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-248304128.98690853</v>
      </c>
      <c r="L2906" s="444">
        <f t="shared" ca="1" si="157"/>
        <v>-59841295085.844955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-59841295085.844955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-249338729.52435398</v>
      </c>
      <c r="L2907" s="444">
        <f t="shared" ca="1" si="157"/>
        <v>-60090633815.369308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-60090633815.369308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-250377640.89737213</v>
      </c>
      <c r="L2908" s="444">
        <f t="shared" ca="1" si="157"/>
        <v>-60341011456.266678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-60341011456.266678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-251420881.06777781</v>
      </c>
      <c r="L2909" s="444">
        <f t="shared" ca="1" si="157"/>
        <v>-60592432337.334457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-60592432337.334457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-252468468.07222691</v>
      </c>
      <c r="L2910" s="444">
        <f t="shared" ca="1" si="157"/>
        <v>-60844900805.406685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-60844900805.406685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-253520420.02252787</v>
      </c>
      <c r="L2911" s="444">
        <f t="shared" ca="1" si="157"/>
        <v>-61098421225.429214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-61098421225.429214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-254576755.10595506</v>
      </c>
      <c r="L2912" s="444">
        <f t="shared" ca="1" si="157"/>
        <v>-61352997980.535172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-61352997980.535172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-255637491.58556321</v>
      </c>
      <c r="L2913" s="444">
        <f t="shared" ca="1" si="157"/>
        <v>-61608635472.120735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-61608635472.120735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-256702647.80050302</v>
      </c>
      <c r="L2914" s="444">
        <f t="shared" ca="1" si="157"/>
        <v>-61865338119.921242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-61865338119.921242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-257772242.1663385</v>
      </c>
      <c r="L2915" s="444">
        <f t="shared" ca="1" si="157"/>
        <v>-62123110362.087578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-62123110362.087578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-258846293.17536494</v>
      </c>
      <c r="L2916" s="444">
        <f t="shared" ca="1" si="157"/>
        <v>-62381956655.262939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-62381956655.262939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-259924819.39692888</v>
      </c>
      <c r="L2917" s="444">
        <f t="shared" ca="1" si="157"/>
        <v>-62641881474.659866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-62641881474.659866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-261007839.47774944</v>
      </c>
      <c r="L2918" s="444">
        <f t="shared" ca="1" si="157"/>
        <v>-62902889314.137619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-62902889314.137619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-262095372.14224008</v>
      </c>
      <c r="L2919" s="444">
        <f t="shared" ca="1" si="157"/>
        <v>-63164984686.279861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-63164984686.279861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-263187436.19283274</v>
      </c>
      <c r="L2920" s="444">
        <f t="shared" ca="1" si="157"/>
        <v>-63428172122.472694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-63428172122.472694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-264284050.5103029</v>
      </c>
      <c r="L2921" s="444">
        <f t="shared" ca="1" si="157"/>
        <v>-63692456172.982994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-63692456172.982994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-265385234.05409583</v>
      </c>
      <c r="L2922" s="444">
        <f t="shared" ca="1" si="157"/>
        <v>-63957841407.037086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-63957841407.037086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-266491005.86265448</v>
      </c>
      <c r="L2923" s="444">
        <f t="shared" ca="1" si="157"/>
        <v>-64224332412.899742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-64224332412.899742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-267601385.05374894</v>
      </c>
      <c r="L2924" s="444">
        <f t="shared" ca="1" si="157"/>
        <v>-64491933797.953491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-64491933797.953491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-268716390.82480621</v>
      </c>
      <c r="L2925" s="444">
        <f t="shared" ca="1" si="157"/>
        <v>-64760650188.778297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-64760650188.778297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-269836042.4532429</v>
      </c>
      <c r="L2926" s="444">
        <f t="shared" ca="1" si="157"/>
        <v>-65030486231.231537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-65030486231.231537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-270960359.29679805</v>
      </c>
      <c r="L2927" s="444">
        <f t="shared" ca="1" si="157"/>
        <v>-65301446590.528336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-65301446590.528336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-272089360.79386806</v>
      </c>
      <c r="L2928" s="444">
        <f t="shared" ca="1" si="157"/>
        <v>-65573535951.322205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-65573535951.322205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-273223066.46384251</v>
      </c>
      <c r="L2929" s="444">
        <f t="shared" ca="1" si="157"/>
        <v>-65846759017.786049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-65846759017.786049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-274361495.90744185</v>
      </c>
      <c r="L2930" s="444">
        <f t="shared" ca="1" si="157"/>
        <v>-66121120513.693489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-66121120513.693489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-275504668.80705619</v>
      </c>
      <c r="L2931" s="444">
        <f t="shared" ca="1" si="157"/>
        <v>-66396625182.500542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-66396625182.500542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-276652604.92708558</v>
      </c>
      <c r="L2932" s="444">
        <f t="shared" ca="1" si="157"/>
        <v>-66673277787.427628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-66673277787.427628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-277805324.11428183</v>
      </c>
      <c r="L2933" s="444">
        <f t="shared" ca="1" si="157"/>
        <v>-66951083111.541908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-66951083111.541908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-278962846.29809129</v>
      </c>
      <c r="L2934" s="444">
        <f t="shared" ca="1" si="157"/>
        <v>-67230045957.839996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-67230045957.839996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-280125191.49099994</v>
      </c>
      <c r="L2935" s="444">
        <f t="shared" ca="1" si="157"/>
        <v>-67510171149.330994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-67510171149.330994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-281292379.78887916</v>
      </c>
      <c r="L2936" s="444">
        <f t="shared" ca="1" si="157"/>
        <v>-67791463529.119873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-67791463529.119873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-282464431.37133282</v>
      </c>
      <c r="L2937" s="444">
        <f t="shared" ca="1" si="157"/>
        <v>-68073927960.491203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-68073927960.491203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-283641366.5020467</v>
      </c>
      <c r="L2938" s="444">
        <f t="shared" ca="1" si="157"/>
        <v>-68357569326.993248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-68357569326.993248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-284823205.52913857</v>
      </c>
      <c r="L2939" s="444">
        <f t="shared" ca="1" si="157"/>
        <v>-68642392532.522385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-68642392532.522385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-286009968.88550997</v>
      </c>
      <c r="L2940" s="444">
        <f t="shared" ca="1" si="157"/>
        <v>-68928402501.407898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-68928402501.407898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-287201677.08919954</v>
      </c>
      <c r="L2941" s="444">
        <f t="shared" ca="1" si="157"/>
        <v>-69215604178.497101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-69215604178.497101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-288398350.74373794</v>
      </c>
      <c r="L2942" s="444">
        <f t="shared" ca="1" si="157"/>
        <v>-69504002529.240845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-69504002529.240845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-289600010.53850353</v>
      </c>
      <c r="L2943" s="444">
        <f t="shared" ca="1" si="157"/>
        <v>-69793602539.779343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-69793602539.779343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-290806677.2490806</v>
      </c>
      <c r="L2944" s="444">
        <f t="shared" ca="1" si="157"/>
        <v>-70084409217.028427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-70084409217.028427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-292018371.73761845</v>
      </c>
      <c r="L2945" s="444">
        <f t="shared" ca="1" si="157"/>
        <v>-70376427588.766052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-70376427588.766052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-293235114.95319188</v>
      </c>
      <c r="L2946" s="444">
        <f t="shared" ca="1" si="157"/>
        <v>-70669662703.719238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-70669662703.719238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-294456927.93216348</v>
      </c>
      <c r="L2947" s="444">
        <f t="shared" ca="1" si="157"/>
        <v>-70964119631.651398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-70964119631.651398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-295683831.79854751</v>
      </c>
      <c r="L2948" s="444">
        <f t="shared" ca="1" si="157"/>
        <v>-71259803463.449951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-71259803463.449951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-296915847.76437479</v>
      </c>
      <c r="L2949" s="444">
        <f t="shared" ca="1" si="157"/>
        <v>-71556719311.214325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-71556719311.214325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-298152997.13005966</v>
      </c>
      <c r="L2950" s="444">
        <f t="shared" ca="1" si="157"/>
        <v>-71854872308.344391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-71854872308.344391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-299395301.28476828</v>
      </c>
      <c r="L2951" s="444">
        <f t="shared" ca="1" si="157"/>
        <v>-72154267609.629166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-72154267609.629166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-300642781.70678818</v>
      </c>
      <c r="L2952" s="444">
        <f t="shared" ca="1" si="157"/>
        <v>-72454910391.335953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-72454910391.335953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-301895459.96389979</v>
      </c>
      <c r="L2953" s="444">
        <f t="shared" ca="1" si="157"/>
        <v>-72756805851.29985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-72756805851.29985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-303153357.71374935</v>
      </c>
      <c r="L2954" s="444">
        <f t="shared" ca="1" si="157"/>
        <v>-73059959209.013596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-73059959209.013596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-304416496.70422333</v>
      </c>
      <c r="L2955" s="444">
        <f t="shared" ca="1" si="157"/>
        <v>-73364375705.717819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-73364375705.717819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-305684898.77382421</v>
      </c>
      <c r="L2956" s="444">
        <f t="shared" ca="1" si="157"/>
        <v>-73670060604.491638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-73670060604.491638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-306958585.85204852</v>
      </c>
      <c r="L2957" s="444">
        <f t="shared" ca="1" si="157"/>
        <v>-73977019190.343689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-73977019190.343689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-308237579.95976537</v>
      </c>
      <c r="L2958" s="444">
        <f t="shared" ca="1" si="157"/>
        <v>-74285256770.303452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-74285256770.303452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-309521903.20959771</v>
      </c>
      <c r="L2959" s="444">
        <f t="shared" ca="1" si="157"/>
        <v>-74594778673.513046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-74594778673.513046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-310811577.80630434</v>
      </c>
      <c r="L2960" s="444">
        <f t="shared" ca="1" si="157"/>
        <v>-74905590251.319351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-74905590251.319351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-312106626.04716396</v>
      </c>
      <c r="L2961" s="444">
        <f t="shared" ca="1" si="157"/>
        <v>-75217696877.366516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-75217696877.366516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-313407070.32236046</v>
      </c>
      <c r="L2962" s="444">
        <f t="shared" ca="1" si="157"/>
        <v>-75531103947.688873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-75531103947.688873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-314712933.11537027</v>
      </c>
      <c r="L2963" s="444">
        <f t="shared" ca="1" si="157"/>
        <v>-75845816880.804245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-75845816880.804245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-316024237.00335103</v>
      </c>
      <c r="L2964" s="444">
        <f t="shared" ca="1" si="157"/>
        <v>-76161841117.807602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-76161841117.807602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-317341004.65753168</v>
      </c>
      <c r="L2965" s="444">
        <f t="shared" ca="1" si="157"/>
        <v>-76479182122.465134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-76479182122.465134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-318663258.84360474</v>
      </c>
      <c r="L2966" s="444">
        <f t="shared" ca="1" si="157"/>
        <v>-76797845381.308731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-76797845381.308731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-319991022.42211974</v>
      </c>
      <c r="L2967" s="444">
        <f t="shared" ca="1" si="157"/>
        <v>-77117836403.73085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-77117836403.73085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-321324318.34887856</v>
      </c>
      <c r="L2968" s="444">
        <f t="shared" ca="1" si="157"/>
        <v>-77439160722.079727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-77439160722.079727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-322663169.67533219</v>
      </c>
      <c r="L2969" s="444">
        <f t="shared" ca="1" si="157"/>
        <v>-77761823891.755066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-77761823891.755066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-324007599.54897946</v>
      </c>
      <c r="L2970" s="444">
        <f t="shared" ca="1" si="157"/>
        <v>-78085831491.304047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-78085831491.304047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-325357631.21376687</v>
      </c>
      <c r="L2971" s="444">
        <f t="shared" ca="1" si="157"/>
        <v>-78411189122.517807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-78411189122.517807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-326713288.01049083</v>
      </c>
      <c r="L2972" s="444">
        <f t="shared" ca="1" si="157"/>
        <v>-78737902410.528305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-78737902410.528305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-328074593.37720126</v>
      </c>
      <c r="L2973" s="444">
        <f t="shared" ca="1" si="157"/>
        <v>-79065977003.905502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-79065977003.905502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-329441570.84960628</v>
      </c>
      <c r="L2974" s="444">
        <f t="shared" ca="1" si="157"/>
        <v>-79395418574.755112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-79395418574.755112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-330814244.06147963</v>
      </c>
      <c r="L2975" s="444">
        <f t="shared" ca="1" si="157"/>
        <v>-79726232818.816589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-79726232818.816589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-332192636.74506915</v>
      </c>
      <c r="L2976" s="444">
        <f t="shared" ca="1" si="157"/>
        <v>-80058425455.561661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-80058425455.561661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-333576772.73150694</v>
      </c>
      <c r="L2977" s="444">
        <f t="shared" ca="1" si="157"/>
        <v>-80392002228.293167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-80392002228.293167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-334966675.95122153</v>
      </c>
      <c r="L2978" s="444">
        <f t="shared" ca="1" si="157"/>
        <v>-80726968904.244385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-80726968904.244385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-336362370.43435162</v>
      </c>
      <c r="L2979" s="444">
        <f t="shared" ca="1" si="157"/>
        <v>-81063331274.678741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-81063331274.678741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-337763880.3111614</v>
      </c>
      <c r="L2980" s="444">
        <f t="shared" ca="1" si="157"/>
        <v>-81401095154.989899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-81401095154.989899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-339171229.81245792</v>
      </c>
      <c r="L2981" s="444">
        <f t="shared" ca="1" si="157"/>
        <v>-81740266384.802353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-81740266384.802353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-340584443.27000982</v>
      </c>
      <c r="L2982" s="444">
        <f t="shared" ca="1" si="157"/>
        <v>-82080850828.072357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-82080850828.072357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-342003545.11696815</v>
      </c>
      <c r="L2983" s="444">
        <f t="shared" ca="1" si="157"/>
        <v>-82422854373.189331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-82422854373.189331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-343428559.88828886</v>
      </c>
      <c r="L2984" s="444">
        <f t="shared" ca="1" si="157"/>
        <v>-82766282933.077621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-82766282933.077621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-344859512.22115678</v>
      </c>
      <c r="L2985" s="444">
        <f t="shared" ca="1" si="157"/>
        <v>-83111142445.298782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-83111142445.298782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-346296426.85541159</v>
      </c>
      <c r="L2986" s="444">
        <f t="shared" ca="1" si="157"/>
        <v>-83457438872.15419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-83457438872.15419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-347739328.6339758</v>
      </c>
      <c r="L2987" s="444">
        <f t="shared" ca="1" si="157"/>
        <v>-83805178200.788162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-83805178200.788162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-349188242.50328398</v>
      </c>
      <c r="L2988" s="444">
        <f t="shared" ca="1" si="157"/>
        <v>-84154366443.291443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-84154366443.291443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-350643193.51371431</v>
      </c>
      <c r="L2989" s="444">
        <f t="shared" ca="1" si="157"/>
        <v>-84505009636.805161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-84505009636.805161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-352104206.82002151</v>
      </c>
      <c r="L2990" s="444">
        <f t="shared" ca="1" si="157"/>
        <v>-84857113843.625183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-84857113843.625183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-353571307.68177158</v>
      </c>
      <c r="L2991" s="444">
        <f t="shared" ca="1" si="157"/>
        <v>-85210685151.306961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-85210685151.306961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-355044521.46377897</v>
      </c>
      <c r="L2992" s="444">
        <f t="shared" ca="1" si="157"/>
        <v>-85565729672.770737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-85565729672.770737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-356523873.6365447</v>
      </c>
      <c r="L2993" s="444">
        <f t="shared" ca="1" si="157"/>
        <v>-85922253546.407288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-85922253546.407288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-358009389.77669704</v>
      </c>
      <c r="L2994" s="444">
        <f t="shared" ca="1" si="157"/>
        <v>-86280262936.18399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-86280262936.18399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-359501095.5674333</v>
      </c>
      <c r="L2995" s="444">
        <f t="shared" ca="1" si="157"/>
        <v>-86639764031.751419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-86639764031.751419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-360999016.79896426</v>
      </c>
      <c r="L2996" s="444">
        <f t="shared" ca="1" si="157"/>
        <v>-87000763048.550385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-87000763048.550385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-362503179.3689599</v>
      </c>
      <c r="L2997" s="444">
        <f t="shared" ca="1" si="157"/>
        <v>-87363266227.919342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-87363266227.919342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-364013609.28299725</v>
      </c>
      <c r="L2998" s="444">
        <f t="shared" ca="1" si="157"/>
        <v>-87727279837.202347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-87727279837.202347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-365530332.65500975</v>
      </c>
      <c r="L2999" s="444">
        <f t="shared" ca="1" si="157"/>
        <v>-88092810169.857361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-88092810169.857361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-367053375.707739</v>
      </c>
      <c r="L3000" s="444">
        <f t="shared" ca="1" si="157"/>
        <v>-88459863545.565094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-88459863545.565094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-368582764.77318788</v>
      </c>
      <c r="L3001" s="444">
        <f t="shared" ca="1" si="157"/>
        <v>-88828446310.338287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-88828446310.338287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-370118526.29307622</v>
      </c>
      <c r="L3002" s="444">
        <f t="shared" ca="1" si="157"/>
        <v>-89198564836.631363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-89198564836.631363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-371660686.81929731</v>
      </c>
      <c r="L3003" s="444">
        <f t="shared" ca="1" si="157"/>
        <v>-89570225523.450653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-89570225523.450653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-373209273.01437771</v>
      </c>
      <c r="L3004" s="444">
        <f t="shared" ca="1" si="157"/>
        <v>-89943434796.465027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-89943434796.465027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-374764311.6519376</v>
      </c>
      <c r="L3005" s="444">
        <f t="shared" ca="1" si="157"/>
        <v>-90318199108.116959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-90318199108.116959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-376325829.617154</v>
      </c>
      <c r="L3006" s="444">
        <f t="shared" ca="1" si="157"/>
        <v>-90694524937.734116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-90694524937.734116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-377893853.90722549</v>
      </c>
      <c r="L3007" s="444">
        <f t="shared" ca="1" si="157"/>
        <v>-91072418791.641342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-91072418791.641342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-379468411.63183892</v>
      </c>
      <c r="L3008" s="444">
        <f t="shared" ca="1" si="157"/>
        <v>-91451887203.273178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-91451887203.273178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-381049530.01363826</v>
      </c>
      <c r="L3009" s="444">
        <f t="shared" ca="1" si="157"/>
        <v>-91832936733.286819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-91832936733.286819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-382637236.38869506</v>
      </c>
      <c r="L3010" s="444">
        <f t="shared" ca="1" si="157"/>
        <v>-92215573969.675522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-92215573969.675522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-384231558.20698136</v>
      </c>
      <c r="L3011" s="444">
        <f t="shared" ca="1" si="157"/>
        <v>-92599805527.882507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-92599805527.882507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-385832523.03284377</v>
      </c>
      <c r="L3012" s="444">
        <f t="shared" ca="1" si="157"/>
        <v>-92985638050.915344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-92985638050.915344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-387440158.54548061</v>
      </c>
      <c r="L3013" s="444">
        <f t="shared" ca="1" si="157"/>
        <v>-93373078209.460831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-93373078209.460831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-389054492.53942013</v>
      </c>
      <c r="L3014" s="444">
        <f t="shared" ca="1" si="157"/>
        <v>-93762132702.000244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-93762132702.000244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-390675552.92500103</v>
      </c>
      <c r="L3015" s="444">
        <f t="shared" ca="1" si="157"/>
        <v>-94152808254.925247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-94152808254.925247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-392303367.72885519</v>
      </c>
      <c r="L3016" s="444">
        <f t="shared" ca="1" si="157"/>
        <v>-94545111622.654099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-94545111622.654099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-393937965.09439206</v>
      </c>
      <c r="L3017" s="444">
        <f t="shared" ca="1" si="157"/>
        <v>-94939049587.748489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-94939049587.748489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-395579373.28228539</v>
      </c>
      <c r="L3018" s="444">
        <f t="shared" ca="1" si="157"/>
        <v>-95334628961.030777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-95334628961.030777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-397227620.67096156</v>
      </c>
      <c r="L3019" s="444">
        <f t="shared" ca="1" si="157"/>
        <v>-95731856581.701736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-95731856581.701736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-398882735.75709057</v>
      </c>
      <c r="L3020" s="444">
        <f t="shared" ca="1" si="157"/>
        <v>-96130739317.458832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-96130739317.458832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-400544747.15607846</v>
      </c>
      <c r="L3021" s="444">
        <f t="shared" ca="1" si="157"/>
        <v>-96531284064.614914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-96531284064.614914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-402213683.60256213</v>
      </c>
      <c r="L3022" s="444">
        <f t="shared" ca="1" si="157"/>
        <v>-96933497748.217484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-96933497748.217484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-403889573.95090616</v>
      </c>
      <c r="L3023" s="444">
        <f t="shared" ca="1" si="157"/>
        <v>-97337387322.168396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-97337387322.168396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-405572447.17570162</v>
      </c>
      <c r="L3024" s="444">
        <f t="shared" ca="1" si="157"/>
        <v>-97742959769.344101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-97742959769.344101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-407262332.37226707</v>
      </c>
      <c r="L3025" s="444">
        <f t="shared" ca="1" si="157"/>
        <v>-98150222101.71637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-98150222101.71637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-408959258.75715154</v>
      </c>
      <c r="L3026" s="444">
        <f t="shared" ca="1" si="157"/>
        <v>-98559181360.473526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-98559181360.473526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-410663255.66863966</v>
      </c>
      <c r="L3027" s="444">
        <f t="shared" ca="1" si="157"/>
        <v>-98969844616.142166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-98969844616.142166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-412374352.56725901</v>
      </c>
      <c r="L3028" s="444">
        <f t="shared" ca="1" si="157"/>
        <v>-99382218968.709427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-99382218968.709427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-414092579.03628927</v>
      </c>
      <c r="L3029" s="444">
        <f t="shared" ca="1" si="157"/>
        <v>-99796311547.745712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-99796311547.745712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-415817964.78227377</v>
      </c>
      <c r="L3030" s="444">
        <f t="shared" ca="1" si="157"/>
        <v>-100212129512.52798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-100212129512.52798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-417550539.63553327</v>
      </c>
      <c r="L3031" s="444">
        <f t="shared" ca="1" si="157"/>
        <v>-100629680052.16351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-100629680052.16351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-419290333.55068129</v>
      </c>
      <c r="L3032" s="444">
        <f t="shared" ca="1" si="157"/>
        <v>-101048970385.71419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-101048970385.71419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-421037376.60714245</v>
      </c>
      <c r="L3033" s="444">
        <f t="shared" ca="1" si="157"/>
        <v>-101470007762.32133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-101470007762.32133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-422791699.00967222</v>
      </c>
      <c r="L3034" s="444">
        <f t="shared" ca="1" si="157"/>
        <v>-101892799461.33101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-101892799461.33101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-424553331.08887923</v>
      </c>
      <c r="L3035" s="444">
        <f t="shared" ca="1" si="157"/>
        <v>-102317352792.41989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-102317352792.41989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-426322303.30174953</v>
      </c>
      <c r="L3036" s="444">
        <f t="shared" ca="1" si="157"/>
        <v>-102743675095.72163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-102743675095.72163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-428098646.23217344</v>
      </c>
      <c r="L3037" s="444">
        <f t="shared" ca="1" si="157"/>
        <v>-103171773741.95381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-103171773741.95381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-429882390.59147424</v>
      </c>
      <c r="L3038" s="444">
        <f t="shared" ca="1" si="157"/>
        <v>-103601656132.54529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-103601656132.54529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-431673567.21893871</v>
      </c>
      <c r="L3039" s="444">
        <f t="shared" ca="1" si="157"/>
        <v>-104033329699.76422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-104033329699.76422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-433472207.08235091</v>
      </c>
      <c r="L3040" s="444">
        <f t="shared" ca="1" si="157"/>
        <v>-104466801906.84657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-104466801906.84657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-435278341.27852738</v>
      </c>
      <c r="L3041" s="444">
        <f t="shared" ca="1" si="157"/>
        <v>-104902080248.12511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-104902080248.12511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-437092001.0338546</v>
      </c>
      <c r="L3042" s="444">
        <f t="shared" ca="1" si="157"/>
        <v>-105339172249.15897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-105339172249.15897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-438913217.70482904</v>
      </c>
      <c r="L3043" s="444">
        <f t="shared" ca="1" si="157"/>
        <v>-105778085466.8638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-105778085466.8638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-440742022.77859914</v>
      </c>
      <c r="L3044" s="444">
        <f t="shared" ca="1" si="157"/>
        <v>-106218827489.6424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-106218827489.6424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-442578447.87350994</v>
      </c>
      <c r="L3045" s="444">
        <f t="shared" ca="1" si="157"/>
        <v>-106661405937.5159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-106661405937.5159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-444422524.73964959</v>
      </c>
      <c r="L3046" s="444">
        <f t="shared" ca="1" si="157"/>
        <v>-107105828462.25555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-107105828462.25555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-446274285.25939804</v>
      </c>
      <c r="L3047" s="444">
        <f t="shared" ca="1" si="157"/>
        <v>-107552102747.51495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-107552102747.51495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-448133761.44797897</v>
      </c>
      <c r="L3048" s="444">
        <f t="shared" ca="1" si="157"/>
        <v>-108000236508.96294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-108000236508.96294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-450000985.45401216</v>
      </c>
      <c r="L3049" s="444">
        <f t="shared" ca="1" si="157"/>
        <v>-108450237494.41695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-108450237494.41695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-451875989.56007057</v>
      </c>
      <c r="L3050" s="444">
        <f t="shared" ca="1" si="157"/>
        <v>-108902113483.97702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-108902113483.97702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-453758806.18323755</v>
      </c>
      <c r="L3051" s="444">
        <f t="shared" ca="1" si="157"/>
        <v>-109355872290.16026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-109355872290.16026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-455649467.87566775</v>
      </c>
      <c r="L3052" s="444">
        <f t="shared" ca="1" si="157"/>
        <v>-109811521758.03593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-109811521758.03593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-457548007.32514971</v>
      </c>
      <c r="L3053" s="444">
        <f t="shared" ca="1" si="157"/>
        <v>-110269069765.36108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-110269069765.36108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-459454457.35567117</v>
      </c>
      <c r="L3054" s="444">
        <f t="shared" ca="1" si="157"/>
        <v>-110728524222.71675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-110728524222.71675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-461368850.92798638</v>
      </c>
      <c r="L3055" s="444">
        <f t="shared" ca="1" si="157"/>
        <v>-111189893073.64474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-111189893073.64474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-463291221.14018643</v>
      </c>
      <c r="L3056" s="444">
        <f t="shared" ca="1" si="157"/>
        <v>-111653184294.78493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-111653184294.78493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-465221601.22827053</v>
      </c>
      <c r="L3057" s="444">
        <f t="shared" ca="1" si="157"/>
        <v>-112118405896.0132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-112118405896.0132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-467160024.56672168</v>
      </c>
      <c r="L3058" s="444">
        <f t="shared" ca="1" si="157"/>
        <v>-112585565920.57993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-112585565920.57993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-469106524.669083</v>
      </c>
      <c r="L3059" s="444">
        <f t="shared" ca="1" si="157"/>
        <v>-113054672445.24901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-113054672445.24901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-471061135.1885376</v>
      </c>
      <c r="L3060" s="444">
        <f t="shared" ca="1" si="157"/>
        <v>-113525733580.43755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-113525733580.43755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-473023889.91848975</v>
      </c>
      <c r="L3061" s="444">
        <f t="shared" ca="1" si="157"/>
        <v>-113998757470.35603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-113998757470.35603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-474994822.79315013</v>
      </c>
      <c r="L3062" s="444">
        <f t="shared" ca="1" si="157"/>
        <v>-114473752293.14919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-114473752293.14919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-476973967.8881216</v>
      </c>
      <c r="L3063" s="444">
        <f t="shared" ca="1" si="157"/>
        <v>-114950726261.03731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-114950726261.03731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-478961359.4209888</v>
      </c>
      <c r="L3064" s="444">
        <f t="shared" ca="1" si="157"/>
        <v>-115429687620.4583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-115429687620.4583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-480957031.75190955</v>
      </c>
      <c r="L3065" s="444">
        <f t="shared" ca="1" si="157"/>
        <v>-115910644652.21021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-115910644652.21021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-482961019.38420916</v>
      </c>
      <c r="L3066" s="444">
        <f t="shared" ca="1" si="157"/>
        <v>-116393605671.59442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-116393605671.59442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-484973356.96497679</v>
      </c>
      <c r="L3067" s="444">
        <f t="shared" ca="1" si="157"/>
        <v>-116878579028.5594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-116878579028.5594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-486994079.28566408</v>
      </c>
      <c r="L3068" s="444">
        <f t="shared" ref="L3068:L3322" ca="1" si="162">I3068-J3068+K3068</f>
        <v>-117365573107.84506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-117365573107.84506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-489023221.28268772</v>
      </c>
      <c r="L3069" s="444">
        <f t="shared" ca="1" si="162"/>
        <v>-117854596329.12775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-117854596329.12775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-491060818.03803229</v>
      </c>
      <c r="L3070" s="444">
        <f t="shared" ca="1" si="162"/>
        <v>-118345657147.16577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-118345657147.16577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-493106904.7798574</v>
      </c>
      <c r="L3071" s="444">
        <f t="shared" ca="1" si="162"/>
        <v>-118838764051.94563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-118838764051.94563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-495161516.88310671</v>
      </c>
      <c r="L3072" s="444">
        <f t="shared" ca="1" si="162"/>
        <v>-119333925568.82874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-119333925568.82874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-497224689.87011975</v>
      </c>
      <c r="L3073" s="444">
        <f t="shared" ca="1" si="162"/>
        <v>-119831150258.69885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-119831150258.69885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-499296459.41124523</v>
      </c>
      <c r="L3074" s="444">
        <f t="shared" ca="1" si="162"/>
        <v>-120330446718.11009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-120330446718.11009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-501376861.32545871</v>
      </c>
      <c r="L3075" s="444">
        <f t="shared" ca="1" si="162"/>
        <v>-120831823579.43555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-120831823579.43555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-503465931.58098137</v>
      </c>
      <c r="L3076" s="444">
        <f t="shared" ca="1" si="162"/>
        <v>-121335289511.01653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-121335289511.01653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-505563706.29590219</v>
      </c>
      <c r="L3077" s="444">
        <f t="shared" ca="1" si="162"/>
        <v>-121840853217.31242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-121840853217.31242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-507670221.73880178</v>
      </c>
      <c r="L3078" s="444">
        <f t="shared" ca="1" si="162"/>
        <v>-122348523439.05122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-122348523439.05122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-509785514.3293801</v>
      </c>
      <c r="L3079" s="444">
        <f t="shared" ca="1" si="162"/>
        <v>-122858308953.3806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-122858308953.3806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-511909620.63908583</v>
      </c>
      <c r="L3080" s="444">
        <f t="shared" ca="1" si="162"/>
        <v>-123370218574.01968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-123370218574.01968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-514042577.39174867</v>
      </c>
      <c r="L3081" s="444">
        <f t="shared" ca="1" si="162"/>
        <v>-123884261151.41144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-123884261151.41144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-516184421.46421427</v>
      </c>
      <c r="L3082" s="444">
        <f t="shared" ca="1" si="162"/>
        <v>-124400445572.87566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-124400445572.87566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-518335189.8869819</v>
      </c>
      <c r="L3083" s="444">
        <f t="shared" ca="1" si="162"/>
        <v>-124918780762.76263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-124918780762.76263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-520494919.84484428</v>
      </c>
      <c r="L3084" s="444">
        <f t="shared" ca="1" si="162"/>
        <v>-125439275682.60748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-125439275682.60748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-522663648.67753118</v>
      </c>
      <c r="L3085" s="444">
        <f t="shared" ca="1" si="162"/>
        <v>-125961939331.28502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-125961939331.28502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-524841413.88035417</v>
      </c>
      <c r="L3086" s="444">
        <f t="shared" ca="1" si="162"/>
        <v>-126486780745.16537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-126486780745.16537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-527028253.10485572</v>
      </c>
      <c r="L3087" s="444">
        <f t="shared" ca="1" si="162"/>
        <v>-127013808998.27023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-127013808998.27023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-529224204.15945929</v>
      </c>
      <c r="L3088" s="444">
        <f t="shared" ca="1" si="162"/>
        <v>-127543033202.42969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-127543033202.42969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-531429305.01012367</v>
      </c>
      <c r="L3089" s="444">
        <f t="shared" ca="1" si="162"/>
        <v>-128074462507.4398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-128074462507.4398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-533643593.78099912</v>
      </c>
      <c r="L3090" s="444">
        <f t="shared" ca="1" si="162"/>
        <v>-128608106101.22081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-128608106101.22081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-535867108.75508672</v>
      </c>
      <c r="L3091" s="444">
        <f t="shared" ca="1" si="162"/>
        <v>-129143973209.97589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-129143973209.97589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-538099888.37489951</v>
      </c>
      <c r="L3092" s="444">
        <f t="shared" ca="1" si="162"/>
        <v>-129682073098.35078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-129682073098.35078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-540341971.24312818</v>
      </c>
      <c r="L3093" s="444">
        <f t="shared" ca="1" si="162"/>
        <v>-130222415069.59392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-130222415069.59392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-542593396.12330794</v>
      </c>
      <c r="L3094" s="444">
        <f t="shared" ca="1" si="162"/>
        <v>-130765008465.71722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-130765008465.71722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-544854201.94048846</v>
      </c>
      <c r="L3095" s="444">
        <f t="shared" ca="1" si="162"/>
        <v>-131309862667.65771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-131309862667.65771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-547124427.78190708</v>
      </c>
      <c r="L3096" s="444">
        <f t="shared" ca="1" si="162"/>
        <v>-131856987095.43962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-131856987095.43962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-549404112.89766502</v>
      </c>
      <c r="L3097" s="444">
        <f t="shared" ca="1" si="162"/>
        <v>-132406391208.33728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-132406391208.33728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-551693296.70140541</v>
      </c>
      <c r="L3098" s="444">
        <f t="shared" ca="1" si="162"/>
        <v>-132958084505.03868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-132958084505.03868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-553992018.77099454</v>
      </c>
      <c r="L3099" s="444">
        <f t="shared" ca="1" si="162"/>
        <v>-133512076523.80968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-133512076523.80968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-556300318.84920692</v>
      </c>
      <c r="L3100" s="444">
        <f t="shared" ca="1" si="162"/>
        <v>-134068376842.65889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-134068376842.65889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-558618236.84441209</v>
      </c>
      <c r="L3101" s="444">
        <f t="shared" ca="1" si="162"/>
        <v>-134626995079.5033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-134626995079.5033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-560945812.83126378</v>
      </c>
      <c r="L3102" s="444">
        <f t="shared" ca="1" si="162"/>
        <v>-135187940892.33456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-135187940892.33456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-563283087.0513941</v>
      </c>
      <c r="L3103" s="444">
        <f t="shared" ca="1" si="162"/>
        <v>-135751223979.38596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-135751223979.38596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-565630099.91410804</v>
      </c>
      <c r="L3104" s="444">
        <f t="shared" ca="1" si="162"/>
        <v>-136316854079.30006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-136316854079.30006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-567986891.99708354</v>
      </c>
      <c r="L3105" s="444">
        <f t="shared" ca="1" si="162"/>
        <v>-136884840971.29715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-136884840971.29715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-570353504.04707146</v>
      </c>
      <c r="L3106" s="444">
        <f t="shared" ca="1" si="162"/>
        <v>-137455194475.34421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-137455194475.34421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-572729976.98060083</v>
      </c>
      <c r="L3107" s="444">
        <f t="shared" ca="1" si="162"/>
        <v>-138027924452.3248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-138027924452.3248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-575116351.88468671</v>
      </c>
      <c r="L3108" s="444">
        <f t="shared" ca="1" si="162"/>
        <v>-138603040804.20947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-138603040804.20947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-577512670.0175395</v>
      </c>
      <c r="L3109" s="444">
        <f t="shared" ca="1" si="162"/>
        <v>-139180553474.22702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-139180553474.22702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-579918972.8092792</v>
      </c>
      <c r="L3110" s="444">
        <f t="shared" ca="1" si="162"/>
        <v>-139760472447.03629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-139760472447.03629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-582335301.86265123</v>
      </c>
      <c r="L3111" s="444">
        <f t="shared" ca="1" si="162"/>
        <v>-140342807748.89893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-140342807748.89893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-584761698.95374548</v>
      </c>
      <c r="L3112" s="444">
        <f t="shared" ca="1" si="162"/>
        <v>-140927569447.85266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-140927569447.85266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-587198206.03271937</v>
      </c>
      <c r="L3113" s="444">
        <f t="shared" ca="1" si="162"/>
        <v>-141514767653.88538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-141514767653.88538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-589644865.22452235</v>
      </c>
      <c r="L3114" s="444">
        <f t="shared" ca="1" si="162"/>
        <v>-142104412519.10989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-142104412519.10989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-592101718.82962453</v>
      </c>
      <c r="L3115" s="444">
        <f t="shared" ca="1" si="162"/>
        <v>-142696514237.93951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-142696514237.93951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-594568809.32474792</v>
      </c>
      <c r="L3116" s="444">
        <f t="shared" ca="1" si="162"/>
        <v>-143291083047.26425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-143291083047.26425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-597046179.36360109</v>
      </c>
      <c r="L3117" s="444">
        <f t="shared" ca="1" si="162"/>
        <v>-143888129226.62784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-143888129226.62784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-599533871.77761602</v>
      </c>
      <c r="L3118" s="444">
        <f t="shared" ca="1" si="162"/>
        <v>-144487663098.40546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-144487663098.40546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-602031929.57668936</v>
      </c>
      <c r="L3119" s="444">
        <f t="shared" ca="1" si="162"/>
        <v>-145089695027.98215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-145089695027.98215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-604540395.94992566</v>
      </c>
      <c r="L3120" s="444">
        <f t="shared" ca="1" si="162"/>
        <v>-145694235423.93207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-145694235423.93207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-607059314.26638365</v>
      </c>
      <c r="L3121" s="444">
        <f t="shared" ca="1" si="162"/>
        <v>-146301294738.19846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-146301294738.19846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-609588728.07582688</v>
      </c>
      <c r="L3122" s="444">
        <f t="shared" ca="1" si="162"/>
        <v>-146910883466.27429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-146910883466.27429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-612128681.10947621</v>
      </c>
      <c r="L3123" s="444">
        <f t="shared" ca="1" si="162"/>
        <v>-147523012147.38376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-147523012147.38376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-614679217.28076565</v>
      </c>
      <c r="L3124" s="444">
        <f t="shared" ca="1" si="162"/>
        <v>-148137691364.66452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-148137691364.66452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-617240380.68610215</v>
      </c>
      <c r="L3125" s="444">
        <f t="shared" ca="1" si="162"/>
        <v>-148754931745.35062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-148754931745.35062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-619812215.60562754</v>
      </c>
      <c r="L3126" s="444">
        <f t="shared" ca="1" si="162"/>
        <v>-149374743960.95624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-149374743960.95624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-622394766.50398433</v>
      </c>
      <c r="L3127" s="444">
        <f t="shared" ca="1" si="162"/>
        <v>-149997138727.46024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-149997138727.46024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-624988078.0310843</v>
      </c>
      <c r="L3128" s="444">
        <f t="shared" ca="1" si="162"/>
        <v>-150622126805.49133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-150622126805.49133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-627592195.02288055</v>
      </c>
      <c r="L3129" s="444">
        <f t="shared" ca="1" si="162"/>
        <v>-151249719000.51422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-151249719000.51422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-630207162.50214255</v>
      </c>
      <c r="L3130" s="444">
        <f t="shared" ca="1" si="162"/>
        <v>-151879926163.01636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-151879926163.01636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-632833025.67923486</v>
      </c>
      <c r="L3131" s="444">
        <f t="shared" ca="1" si="162"/>
        <v>-152512759188.69559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-152512759188.69559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-635469829.95289826</v>
      </c>
      <c r="L3132" s="444">
        <f t="shared" ca="1" si="162"/>
        <v>-153148229018.6485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-153148229018.6485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-638117620.91103542</v>
      </c>
      <c r="L3133" s="444">
        <f t="shared" ca="1" si="162"/>
        <v>-153786346639.55954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-153786346639.55954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-640776444.33149803</v>
      </c>
      <c r="L3134" s="444">
        <f t="shared" ca="1" si="162"/>
        <v>-154427123083.89105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-154427123083.89105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-643446346.18287933</v>
      </c>
      <c r="L3135" s="444">
        <f t="shared" ca="1" si="162"/>
        <v>-155070569430.07394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-155070569430.07394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-646127372.62530804</v>
      </c>
      <c r="L3136" s="444">
        <f t="shared" ca="1" si="162"/>
        <v>-155716696802.69925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-155716696802.69925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-648819570.01124692</v>
      </c>
      <c r="L3137" s="444">
        <f t="shared" ca="1" si="162"/>
        <v>-156365516372.71051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-156365516372.71051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-651522984.88629377</v>
      </c>
      <c r="L3138" s="444">
        <f t="shared" ca="1" si="162"/>
        <v>-157017039357.5968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-157017039357.5968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-654237663.98998666</v>
      </c>
      <c r="L3139" s="444">
        <f t="shared" ca="1" si="162"/>
        <v>-157671277021.58679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-157671277021.58679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-656963654.25661159</v>
      </c>
      <c r="L3140" s="444">
        <f t="shared" ca="1" si="162"/>
        <v>-158328240675.84341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-158328240675.84341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-659701002.81601417</v>
      </c>
      <c r="L3141" s="444">
        <f t="shared" ca="1" si="162"/>
        <v>-158987941678.65942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-158987941678.65942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-662449756.99441421</v>
      </c>
      <c r="L3142" s="444">
        <f t="shared" ca="1" si="162"/>
        <v>-159650391435.65384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-159650391435.65384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-665209964.31522429</v>
      </c>
      <c r="L3143" s="444">
        <f t="shared" ca="1" si="162"/>
        <v>-160315601399.96906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-160315601399.96906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-667981672.49987102</v>
      </c>
      <c r="L3144" s="444">
        <f t="shared" ca="1" si="162"/>
        <v>-160983583072.46893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-160983583072.46893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-670764929.46862054</v>
      </c>
      <c r="L3145" s="444">
        <f t="shared" ca="1" si="162"/>
        <v>-161654348001.93756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-161654348001.93756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-673559783.34140646</v>
      </c>
      <c r="L3146" s="444">
        <f t="shared" ca="1" si="162"/>
        <v>-162327907785.27896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-162327907785.27896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-676366282.43866229</v>
      </c>
      <c r="L3147" s="444">
        <f t="shared" ca="1" si="162"/>
        <v>-163004274067.71762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-163004274067.71762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-679184475.28215671</v>
      </c>
      <c r="L3148" s="444">
        <f t="shared" ca="1" si="162"/>
        <v>-163683458542.99979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-163683458542.99979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-682014410.59583247</v>
      </c>
      <c r="L3149" s="444">
        <f t="shared" ca="1" si="162"/>
        <v>-164365472953.59561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-164365472953.59561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-684856137.30664837</v>
      </c>
      <c r="L3150" s="444">
        <f t="shared" ca="1" si="162"/>
        <v>-165050329090.90225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-165050329090.90225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-687709704.54542601</v>
      </c>
      <c r="L3151" s="444">
        <f t="shared" ca="1" si="162"/>
        <v>-165738038795.44769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-165738038795.44769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-690575161.64769876</v>
      </c>
      <c r="L3152" s="444">
        <f t="shared" ca="1" si="162"/>
        <v>-166428613957.0954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-166428613957.0954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-693452558.15456414</v>
      </c>
      <c r="L3153" s="444">
        <f t="shared" ca="1" si="162"/>
        <v>-167122066515.24997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-167122066515.24997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-696341943.81354153</v>
      </c>
      <c r="L3154" s="444">
        <f t="shared" ca="1" si="162"/>
        <v>-167818408459.06351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-167818408459.06351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-699243368.5794313</v>
      </c>
      <c r="L3155" s="444">
        <f t="shared" ca="1" si="162"/>
        <v>-168517651827.64294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-168517651827.64294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-702156882.61517894</v>
      </c>
      <c r="L3156" s="444">
        <f t="shared" ca="1" si="162"/>
        <v>-169219808710.25812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-169219808710.25812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-705082536.29274213</v>
      </c>
      <c r="L3157" s="444">
        <f t="shared" ca="1" si="162"/>
        <v>-169924891246.55087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-169924891246.55087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-708020380.19396198</v>
      </c>
      <c r="L3158" s="444">
        <f t="shared" ca="1" si="162"/>
        <v>-170632911626.74484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-170632911626.74484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-710970465.11143684</v>
      </c>
      <c r="L3159" s="444">
        <f t="shared" ca="1" si="162"/>
        <v>-171343882091.85629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-171343882091.85629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-713932842.04940116</v>
      </c>
      <c r="L3160" s="444">
        <f t="shared" ca="1" si="162"/>
        <v>-172057814933.9057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-172057814933.9057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-716907562.22460711</v>
      </c>
      <c r="L3161" s="444">
        <f t="shared" ca="1" si="162"/>
        <v>-172774722496.13031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-172774722496.13031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-719894677.0672096</v>
      </c>
      <c r="L3162" s="444">
        <f t="shared" ca="1" si="162"/>
        <v>-173494617173.19751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-173494617173.19751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-722894238.22165632</v>
      </c>
      <c r="L3163" s="444">
        <f t="shared" ca="1" si="162"/>
        <v>-174217511411.41916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-174217511411.41916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-725906297.54757977</v>
      </c>
      <c r="L3164" s="444">
        <f t="shared" ca="1" si="162"/>
        <v>-174943417708.96674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-174943417708.96674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-728930907.12069476</v>
      </c>
      <c r="L3165" s="444">
        <f t="shared" ca="1" si="162"/>
        <v>-175672348616.08743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-175672348616.08743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-731968119.23369765</v>
      </c>
      <c r="L3166" s="444">
        <f t="shared" ca="1" si="162"/>
        <v>-176404316735.32114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-176404316735.32114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-735017986.39717138</v>
      </c>
      <c r="L3167" s="444">
        <f t="shared" ca="1" si="162"/>
        <v>-177139334721.71832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-177139334721.71832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-738080561.34049296</v>
      </c>
      <c r="L3168" s="444">
        <f t="shared" ca="1" si="162"/>
        <v>-177877415283.05881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-177877415283.05881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-741155897.01274502</v>
      </c>
      <c r="L3169" s="444">
        <f t="shared" ca="1" si="162"/>
        <v>-178618571180.07156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-178618571180.07156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-744244046.58363152</v>
      </c>
      <c r="L3170" s="444">
        <f t="shared" ca="1" si="162"/>
        <v>-179362815226.65518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-179362815226.65518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-747345063.44439662</v>
      </c>
      <c r="L3171" s="444">
        <f t="shared" ca="1" si="162"/>
        <v>-180110160290.09958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-180110160290.09958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-750459001.20874822</v>
      </c>
      <c r="L3172" s="444">
        <f t="shared" ca="1" si="162"/>
        <v>-180860619291.30832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-180860619291.30832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-753585913.71378469</v>
      </c>
      <c r="L3173" s="444">
        <f t="shared" ca="1" si="162"/>
        <v>-181614205205.02209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-181614205205.02209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-756725855.0209254</v>
      </c>
      <c r="L3174" s="444">
        <f t="shared" ca="1" si="162"/>
        <v>-182370931060.04303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-182370931060.04303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-759878879.41684592</v>
      </c>
      <c r="L3175" s="444">
        <f t="shared" ca="1" si="162"/>
        <v>-183130809939.45987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-183130809939.45987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-763045041.41441607</v>
      </c>
      <c r="L3176" s="444">
        <f t="shared" ca="1" si="162"/>
        <v>-183893854980.8743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-183893854980.8743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-766224395.75364292</v>
      </c>
      <c r="L3177" s="444">
        <f t="shared" ca="1" si="162"/>
        <v>-184660079376.62793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-184660079376.62793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-769416997.40261638</v>
      </c>
      <c r="L3178" s="444">
        <f t="shared" ca="1" si="162"/>
        <v>-185429496374.03055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-185429496374.03055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-772622901.55846059</v>
      </c>
      <c r="L3179" s="444">
        <f t="shared" ca="1" si="162"/>
        <v>-186202119275.58902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-186202119275.58902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-775842163.64828753</v>
      </c>
      <c r="L3180" s="444">
        <f t="shared" ca="1" si="162"/>
        <v>-186977961439.2373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-186977961439.2373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-779074839.33015537</v>
      </c>
      <c r="L3181" s="444">
        <f t="shared" ca="1" si="162"/>
        <v>-187757036278.56747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-187757036278.56747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-782320984.49403119</v>
      </c>
      <c r="L3182" s="444">
        <f t="shared" ca="1" si="162"/>
        <v>-188539357263.06149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-188539357263.06149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-785580655.26275623</v>
      </c>
      <c r="L3183" s="444">
        <f t="shared" ca="1" si="162"/>
        <v>-189324937918.32425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-189324937918.32425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-788853907.99301767</v>
      </c>
      <c r="L3184" s="444">
        <f t="shared" ca="1" si="162"/>
        <v>-190113791826.31726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-190113791826.31726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-792140799.27632189</v>
      </c>
      <c r="L3185" s="444">
        <f t="shared" ca="1" si="162"/>
        <v>-190905932625.5936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-190905932625.5936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-795441385.93997335</v>
      </c>
      <c r="L3186" s="444">
        <f t="shared" ca="1" si="162"/>
        <v>-191701374011.53357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-191701374011.53357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-798755725.04805648</v>
      </c>
      <c r="L3187" s="444">
        <f t="shared" ca="1" si="162"/>
        <v>-192500129736.58163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-192500129736.58163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-802083873.9024235</v>
      </c>
      <c r="L3188" s="444">
        <f t="shared" ca="1" si="162"/>
        <v>-193302213610.48407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-193302213610.48407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-805425890.04368365</v>
      </c>
      <c r="L3189" s="444">
        <f t="shared" ca="1" si="162"/>
        <v>-194107639500.52774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-194107639500.52774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-808781831.25219893</v>
      </c>
      <c r="L3190" s="444">
        <f t="shared" ca="1" si="162"/>
        <v>-194916421331.77994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-194916421331.77994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-812151755.54908311</v>
      </c>
      <c r="L3191" s="444">
        <f t="shared" ca="1" si="162"/>
        <v>-195728573087.32901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-195728573087.32901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-815535721.19720423</v>
      </c>
      <c r="L3192" s="444">
        <f t="shared" ca="1" si="162"/>
        <v>-196544108808.52621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-196544108808.52621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-818933786.70219254</v>
      </c>
      <c r="L3193" s="444">
        <f t="shared" ca="1" si="162"/>
        <v>-197363042595.22839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-197363042595.22839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-822346010.81345165</v>
      </c>
      <c r="L3194" s="444">
        <f t="shared" ca="1" si="162"/>
        <v>-198185388606.04184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-198185388606.04184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-825772452.52517438</v>
      </c>
      <c r="L3195" s="444">
        <f t="shared" ca="1" si="162"/>
        <v>-199011161058.56702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-199011161058.56702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-829213171.07736254</v>
      </c>
      <c r="L3196" s="444">
        <f t="shared" ca="1" si="162"/>
        <v>-199840374229.64438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-199840374229.64438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-832668225.9568516</v>
      </c>
      <c r="L3197" s="444">
        <f t="shared" ca="1" si="162"/>
        <v>-200673042455.60123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-200673042455.60123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-836137676.89833844</v>
      </c>
      <c r="L3198" s="444">
        <f t="shared" ca="1" si="162"/>
        <v>-201509180132.49957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-201509180132.49957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-839621583.88541484</v>
      </c>
      <c r="L3199" s="444">
        <f t="shared" ca="1" si="162"/>
        <v>-202348801716.38498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-202348801716.38498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-843120007.15160406</v>
      </c>
      <c r="L3200" s="444">
        <f t="shared" ca="1" si="162"/>
        <v>-203191921723.53659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-203191921723.53659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-846633007.18140244</v>
      </c>
      <c r="L3201" s="444">
        <f t="shared" ca="1" si="162"/>
        <v>-204038554730.71799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-204038554730.71799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-850160644.71132493</v>
      </c>
      <c r="L3202" s="444">
        <f t="shared" ca="1" si="162"/>
        <v>-204888715375.42932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-204888715375.42932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-853702980.73095548</v>
      </c>
      <c r="L3203" s="444">
        <f t="shared" ca="1" si="162"/>
        <v>-205742418356.16028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-205742418356.16028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-857260076.48400116</v>
      </c>
      <c r="L3204" s="444">
        <f t="shared" ca="1" si="162"/>
        <v>-206599678432.64429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-206599678432.64429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-860831993.46935117</v>
      </c>
      <c r="L3205" s="444">
        <f t="shared" ca="1" si="162"/>
        <v>-207460510426.11365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-207460510426.11365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-864418793.44214022</v>
      </c>
      <c r="L3206" s="444">
        <f t="shared" ca="1" si="162"/>
        <v>-208324929219.55579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-208324929219.55579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-868020538.41481578</v>
      </c>
      <c r="L3207" s="444">
        <f t="shared" ca="1" si="162"/>
        <v>-209192949757.97061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-209192949757.97061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-871637290.65821087</v>
      </c>
      <c r="L3208" s="444">
        <f t="shared" ca="1" si="162"/>
        <v>-210064587048.62881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-210064587048.62881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-875269112.70262003</v>
      </c>
      <c r="L3209" s="444">
        <f t="shared" ca="1" si="162"/>
        <v>-210939856161.33142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-210939856161.33142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-878916067.3388809</v>
      </c>
      <c r="L3210" s="444">
        <f t="shared" ca="1" si="162"/>
        <v>-211818772228.67029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-211818772228.67029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-882578217.61945951</v>
      </c>
      <c r="L3211" s="444">
        <f t="shared" ca="1" si="162"/>
        <v>-212701350446.28973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-212701350446.28973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-886255626.85954058</v>
      </c>
      <c r="L3212" s="444">
        <f t="shared" ca="1" si="162"/>
        <v>-213587606073.14926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-213587606073.14926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-889948358.63812196</v>
      </c>
      <c r="L3213" s="444">
        <f t="shared" ca="1" si="162"/>
        <v>-214477554431.78738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-214477554431.78738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-893656476.79911423</v>
      </c>
      <c r="L3214" s="444">
        <f t="shared" ca="1" si="162"/>
        <v>-215371210908.58649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-215371210908.58649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-897380045.45244372</v>
      </c>
      <c r="L3215" s="444">
        <f t="shared" ca="1" si="162"/>
        <v>-216268590954.03894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-216268590954.03894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-901119128.97516227</v>
      </c>
      <c r="L3216" s="444">
        <f t="shared" ca="1" si="162"/>
        <v>-217169710083.0141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-217169710083.0141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-904873792.01255858</v>
      </c>
      <c r="L3217" s="444">
        <f t="shared" ca="1" si="162"/>
        <v>-218074583875.02667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-218074583875.02667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-908644099.47927797</v>
      </c>
      <c r="L3218" s="444">
        <f t="shared" ca="1" si="162"/>
        <v>-218983227974.50595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-218983227974.50595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-912430116.56044149</v>
      </c>
      <c r="L3219" s="444">
        <f t="shared" ca="1" si="162"/>
        <v>-219895658091.06641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-219895658091.06641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-916231908.71277666</v>
      </c>
      <c r="L3220" s="444">
        <f t="shared" ca="1" si="162"/>
        <v>-220811889999.77917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-220811889999.77917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-920049541.66574645</v>
      </c>
      <c r="L3221" s="444">
        <f t="shared" ca="1" si="162"/>
        <v>-221731939541.44492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-221731939541.44492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-923883081.42268717</v>
      </c>
      <c r="L3222" s="444">
        <f t="shared" ca="1" si="162"/>
        <v>-222655822622.86761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-222655822622.86761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-927732594.26194823</v>
      </c>
      <c r="L3223" s="444">
        <f t="shared" ca="1" si="162"/>
        <v>-223583555217.12958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-223583555217.12958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-931598146.73803985</v>
      </c>
      <c r="L3224" s="444">
        <f t="shared" ca="1" si="162"/>
        <v>-224515153363.86761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-224515153363.86761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-935479805.6827817</v>
      </c>
      <c r="L3225" s="444">
        <f t="shared" ca="1" si="162"/>
        <v>-225450633169.55038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-225450633169.55038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-939377638.20645988</v>
      </c>
      <c r="L3226" s="444">
        <f t="shared" ca="1" si="162"/>
        <v>-226390010807.75684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-226390010807.75684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-943291711.69898665</v>
      </c>
      <c r="L3227" s="444">
        <f t="shared" ca="1" si="162"/>
        <v>-227333302519.45581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-227333302519.45581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-947222093.83106589</v>
      </c>
      <c r="L3228" s="444">
        <f t="shared" ca="1" si="162"/>
        <v>-228280524613.28687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-228280524613.28687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-951168852.55536187</v>
      </c>
      <c r="L3229" s="444">
        <f t="shared" ca="1" si="162"/>
        <v>-229231693465.84222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-229231693465.84222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-955132056.10767603</v>
      </c>
      <c r="L3230" s="444">
        <f t="shared" ca="1" si="162"/>
        <v>-230186825521.94989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-230186825521.94989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-959111773.00812447</v>
      </c>
      <c r="L3231" s="444">
        <f t="shared" ca="1" si="162"/>
        <v>-231145937294.95801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-231145937294.95801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-963108072.062325</v>
      </c>
      <c r="L3232" s="444">
        <f t="shared" ca="1" si="162"/>
        <v>-232109045367.02032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-232109045367.02032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-967121022.36258471</v>
      </c>
      <c r="L3233" s="444">
        <f t="shared" ca="1" si="162"/>
        <v>-233076166389.3829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-233076166389.3829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-971150693.28909528</v>
      </c>
      <c r="L3234" s="444">
        <f t="shared" ca="1" si="162"/>
        <v>-234047317082.672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-234047317082.672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-975197154.51113331</v>
      </c>
      <c r="L3235" s="444">
        <f t="shared" ca="1" si="162"/>
        <v>-235022514237.18314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-235022514237.18314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-979260475.98826301</v>
      </c>
      <c r="L3236" s="444">
        <f t="shared" ca="1" si="162"/>
        <v>-236001774713.17139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-236001774713.17139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-983340727.9715476</v>
      </c>
      <c r="L3237" s="444">
        <f t="shared" ca="1" si="162"/>
        <v>-236985115441.14294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-236985115441.14294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-987437981.00476229</v>
      </c>
      <c r="L3238" s="444">
        <f t="shared" ca="1" si="162"/>
        <v>-237972553422.14771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-237972553422.14771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-991552305.92561555</v>
      </c>
      <c r="L3239" s="444">
        <f t="shared" ca="1" si="162"/>
        <v>-238964105728.07333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-238964105728.07333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-995683773.86697221</v>
      </c>
      <c r="L3240" s="444">
        <f t="shared" ca="1" si="162"/>
        <v>-239959789501.94031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-239959789501.94031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-999832456.25808465</v>
      </c>
      <c r="L3241" s="444">
        <f t="shared" ca="1" si="162"/>
        <v>-240959621958.19839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-240959621958.19839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-1003998424.8258268</v>
      </c>
      <c r="L3242" s="444">
        <f t="shared" ca="1" si="162"/>
        <v>-241963620383.02423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-241963620383.02423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-1008181751.5959343</v>
      </c>
      <c r="L3243" s="444">
        <f t="shared" ca="1" si="162"/>
        <v>-242971802134.62018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-242971802134.62018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-1012382508.8942509</v>
      </c>
      <c r="L3244" s="444">
        <f t="shared" ca="1" si="162"/>
        <v>-243984184643.51443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-243984184643.51443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-1016600769.3479768</v>
      </c>
      <c r="L3245" s="444">
        <f t="shared" ca="1" si="162"/>
        <v>-245000785412.86243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-245000785412.86243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-1020836605.8869268</v>
      </c>
      <c r="L3246" s="444">
        <f t="shared" ca="1" si="162"/>
        <v>-246021622018.74936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-246021622018.74936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-1025090091.744789</v>
      </c>
      <c r="L3247" s="444">
        <f t="shared" ca="1" si="162"/>
        <v>-247046712110.49414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-247046712110.49414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-1029361300.4603922</v>
      </c>
      <c r="L3248" s="444">
        <f t="shared" ca="1" si="162"/>
        <v>-248076073410.95453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-248076073410.95453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-1033650305.8789771</v>
      </c>
      <c r="L3249" s="444">
        <f t="shared" ca="1" si="162"/>
        <v>-249109723716.8335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-249109723716.8335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-1037957182.1534729</v>
      </c>
      <c r="L3250" s="444">
        <f t="shared" ca="1" si="162"/>
        <v>-250147680898.98697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-250147680898.98697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-1042282003.745779</v>
      </c>
      <c r="L3251" s="444">
        <f t="shared" ca="1" si="162"/>
        <v>-251189962902.73276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-251189962902.73276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-1046624845.428053</v>
      </c>
      <c r="L3252" s="444">
        <f t="shared" ca="1" si="162"/>
        <v>-252236587748.1608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-252236587748.1608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-1050985782.2840033</v>
      </c>
      <c r="L3253" s="444">
        <f t="shared" ca="1" si="162"/>
        <v>-253287573530.44479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-253287573530.44479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-1055364889.7101865</v>
      </c>
      <c r="L3254" s="444">
        <f t="shared" ca="1" si="162"/>
        <v>-254342938420.15497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-254342938420.15497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-1059762243.4173124</v>
      </c>
      <c r="L3255" s="444">
        <f t="shared" ca="1" si="162"/>
        <v>-255402700663.57227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-255402700663.57227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-1064177919.4315511</v>
      </c>
      <c r="L3256" s="444">
        <f t="shared" ca="1" si="162"/>
        <v>-256466878583.00381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-256466878583.00381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-1068611994.0958492</v>
      </c>
      <c r="L3257" s="444">
        <f t="shared" ca="1" si="162"/>
        <v>-257535490577.09967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-257535490577.09967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-1073064544.0712487</v>
      </c>
      <c r="L3258" s="444">
        <f t="shared" ca="1" si="162"/>
        <v>-258608555121.17093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-258608555121.17093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-1077535646.3382123</v>
      </c>
      <c r="L3259" s="444">
        <f t="shared" ca="1" si="162"/>
        <v>-259686090767.50916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-259686090767.50916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-1082025378.1979549</v>
      </c>
      <c r="L3260" s="444">
        <f t="shared" ca="1" si="162"/>
        <v>-260768116145.70712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-260768116145.70712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-1086533817.2737796</v>
      </c>
      <c r="L3261" s="444">
        <f t="shared" ca="1" si="162"/>
        <v>-261854649962.9809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-261854649962.9809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-1091061041.5124204</v>
      </c>
      <c r="L3262" s="444">
        <f t="shared" ca="1" si="162"/>
        <v>-262945711004.49332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-262945711004.49332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-1095607129.1853886</v>
      </c>
      <c r="L3263" s="444">
        <f t="shared" ca="1" si="162"/>
        <v>-264041318133.67871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-264041318133.67871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-1100172158.8903279</v>
      </c>
      <c r="L3264" s="444">
        <f t="shared" ca="1" si="162"/>
        <v>-265141490292.56903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-265141490292.56903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-1104756209.552371</v>
      </c>
      <c r="L3265" s="444">
        <f t="shared" ca="1" si="162"/>
        <v>-266246246502.1214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-266246246502.1214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-1109359360.4255059</v>
      </c>
      <c r="L3266" s="444">
        <f t="shared" ca="1" si="162"/>
        <v>-267355605862.54691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-267355605862.54691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-1113981691.0939455</v>
      </c>
      <c r="L3267" s="444">
        <f t="shared" ca="1" si="162"/>
        <v>-268469587553.64084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-268469587553.64084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-1118623281.4735036</v>
      </c>
      <c r="L3268" s="444">
        <f t="shared" ca="1" si="162"/>
        <v>-269588210835.11435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-269588210835.11435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-1123284211.8129766</v>
      </c>
      <c r="L3269" s="444">
        <f t="shared" ca="1" si="162"/>
        <v>-270711495046.92734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-270711495046.92734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-1127964562.6955307</v>
      </c>
      <c r="L3270" s="444">
        <f t="shared" ca="1" si="162"/>
        <v>-271839459609.62286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-271839459609.62286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-1132664415.0400951</v>
      </c>
      <c r="L3271" s="444">
        <f t="shared" ca="1" si="162"/>
        <v>-272972124024.66296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-272972124024.66296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-1137383850.1027622</v>
      </c>
      <c r="L3272" s="444">
        <f t="shared" ca="1" si="162"/>
        <v>-274109507874.76572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-274109507874.76572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-1142122949.4781904</v>
      </c>
      <c r="L3273" s="444">
        <f t="shared" ca="1" si="162"/>
        <v>-275251630824.2439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-275251630824.2439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-1146881795.1010163</v>
      </c>
      <c r="L3274" s="444">
        <f t="shared" ca="1" si="162"/>
        <v>-276398512619.34491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-276398512619.34491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-1151660469.2472703</v>
      </c>
      <c r="L3275" s="444">
        <f t="shared" ca="1" si="162"/>
        <v>-277550173088.59216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-277550173088.59216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-1156459054.5358007</v>
      </c>
      <c r="L3276" s="444">
        <f t="shared" ca="1" si="162"/>
        <v>-278706632143.12799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-278706632143.12799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-1161277633.9296999</v>
      </c>
      <c r="L3277" s="444">
        <f t="shared" ca="1" si="162"/>
        <v>-279867909777.05768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-279867909777.05768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-1166116290.7377403</v>
      </c>
      <c r="L3278" s="444">
        <f t="shared" ca="1" si="162"/>
        <v>-281034026067.79541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-281034026067.79541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-1170975108.6158142</v>
      </c>
      <c r="L3279" s="444">
        <f t="shared" ca="1" si="162"/>
        <v>-282205001176.41125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-282205001176.41125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-1175854171.5683801</v>
      </c>
      <c r="L3280" s="444">
        <f t="shared" ca="1" si="162"/>
        <v>-283380855347.97961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-283380855347.97961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-1180753563.9499149</v>
      </c>
      <c r="L3281" s="444">
        <f t="shared" ca="1" si="162"/>
        <v>-284561608911.9295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-284561608911.9295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-1185673370.466373</v>
      </c>
      <c r="L3282" s="444">
        <f t="shared" ca="1" si="162"/>
        <v>-285747282282.39587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-285747282282.39587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-1190613676.1766496</v>
      </c>
      <c r="L3283" s="444">
        <f t="shared" ca="1" si="162"/>
        <v>-286937895958.57251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-286937895958.57251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-1195574566.4940522</v>
      </c>
      <c r="L3284" s="444">
        <f t="shared" ca="1" si="162"/>
        <v>-288133470525.06659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-288133470525.06659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-1200556127.1877775</v>
      </c>
      <c r="L3285" s="444">
        <f t="shared" ca="1" si="162"/>
        <v>-289334026652.25439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-289334026652.25439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-1205558444.3843932</v>
      </c>
      <c r="L3286" s="444">
        <f t="shared" ca="1" si="162"/>
        <v>-290539585096.63879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-290539585096.63879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-1210581604.5693283</v>
      </c>
      <c r="L3287" s="444">
        <f t="shared" ca="1" si="162"/>
        <v>-291750166701.20813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-291750166701.20813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-1215625694.5883672</v>
      </c>
      <c r="L3288" s="444">
        <f t="shared" ca="1" si="162"/>
        <v>-292965792395.79651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-292965792395.79651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-1220690801.649152</v>
      </c>
      <c r="L3289" s="444">
        <f t="shared" ca="1" si="162"/>
        <v>-294186483197.44568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-294186483197.44568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-1225777013.3226902</v>
      </c>
      <c r="L3290" s="444">
        <f t="shared" ca="1" si="162"/>
        <v>-295412260210.76837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-295412260210.76837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-1230884417.5448682</v>
      </c>
      <c r="L3291" s="444">
        <f t="shared" ca="1" si="162"/>
        <v>-296643144628.31323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-296643144628.31323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-1236013102.6179719</v>
      </c>
      <c r="L3292" s="444">
        <f t="shared" ca="1" si="162"/>
        <v>-297879157730.93121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-297879157730.93121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-1241163157.2122133</v>
      </c>
      <c r="L3293" s="444">
        <f t="shared" ca="1" si="162"/>
        <v>-299120320888.14343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-299120320888.14343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-1246334670.3672643</v>
      </c>
      <c r="L3294" s="444">
        <f t="shared" ca="1" si="162"/>
        <v>-300366655558.51068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-300366655558.51068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-1251527731.4937944</v>
      </c>
      <c r="L3295" s="444">
        <f t="shared" ca="1" si="162"/>
        <v>-301618183290.00446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-301618183290.00446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-1256742430.3750186</v>
      </c>
      <c r="L3296" s="444">
        <f t="shared" ca="1" si="162"/>
        <v>-302874925720.37946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-302874925720.37946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-1261978857.1682477</v>
      </c>
      <c r="L3297" s="444">
        <f t="shared" ca="1" si="162"/>
        <v>-304136904577.54773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-304136904577.54773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-1267237102.4064488</v>
      </c>
      <c r="L3298" s="444">
        <f t="shared" ca="1" si="162"/>
        <v>-305404141679.95416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-305404141679.95416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-1272517256.999809</v>
      </c>
      <c r="L3299" s="444">
        <f t="shared" ca="1" si="162"/>
        <v>-306676658936.95398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-306676658936.95398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-1277819412.2373083</v>
      </c>
      <c r="L3300" s="444">
        <f t="shared" ca="1" si="162"/>
        <v>-307954478349.19128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-307954478349.19128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-1283143659.7882969</v>
      </c>
      <c r="L3301" s="444">
        <f t="shared" ca="1" si="162"/>
        <v>-309237622008.97955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-309237622008.97955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-1288490091.7040815</v>
      </c>
      <c r="L3302" s="444">
        <f t="shared" ca="1" si="162"/>
        <v>-310526112100.68365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-310526112100.68365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-1293858800.4195151</v>
      </c>
      <c r="L3303" s="444">
        <f t="shared" ca="1" si="162"/>
        <v>-311819970901.10315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-311819970901.10315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-1299249878.7545965</v>
      </c>
      <c r="L3304" s="444">
        <f t="shared" ca="1" si="162"/>
        <v>-313119220779.85773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-313119220779.85773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-1304663419.9160738</v>
      </c>
      <c r="L3305" s="444">
        <f t="shared" ca="1" si="162"/>
        <v>-314423884199.7738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-314423884199.7738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-1310099517.4990575</v>
      </c>
      <c r="L3306" s="444">
        <f t="shared" ca="1" si="162"/>
        <v>-315733983717.27289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-315733983717.27289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-1315558265.488637</v>
      </c>
      <c r="L3307" s="444">
        <f t="shared" ca="1" si="162"/>
        <v>-317049541982.76154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-317049541982.76154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-1321039758.2615063</v>
      </c>
      <c r="L3308" s="444">
        <f t="shared" ca="1" si="162"/>
        <v>-318370581741.02307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-318370581741.02307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-1326544090.5875962</v>
      </c>
      <c r="L3309" s="444">
        <f t="shared" ca="1" si="162"/>
        <v>-319697125831.61066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-319697125831.61066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-1332071357.631711</v>
      </c>
      <c r="L3310" s="444">
        <f t="shared" ca="1" si="162"/>
        <v>-321029197189.24237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-321029197189.24237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-1337621654.9551766</v>
      </c>
      <c r="L3311" s="444">
        <f t="shared" ca="1" si="162"/>
        <v>-322366818844.19757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-322366818844.19757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-1343195078.5174899</v>
      </c>
      <c r="L3312" s="444">
        <f t="shared" ca="1" si="162"/>
        <v>-323710013922.71509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-323710013922.71509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-1348791724.6779795</v>
      </c>
      <c r="L3313" s="444">
        <f t="shared" ca="1" si="162"/>
        <v>-325058805647.39307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-325058805647.39307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-1354411690.1974711</v>
      </c>
      <c r="L3314" s="444">
        <f t="shared" ca="1" si="162"/>
        <v>-326413217337.59052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-326413217337.59052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-1360055072.2399604</v>
      </c>
      <c r="L3315" s="444">
        <f t="shared" ca="1" si="162"/>
        <v>-327773272409.83051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-327773272409.83051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-1365721968.3742938</v>
      </c>
      <c r="L3316" s="444">
        <f t="shared" ca="1" si="162"/>
        <v>-329138994378.20477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-329138994378.20477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-1371412476.5758531</v>
      </c>
      <c r="L3317" s="444">
        <f t="shared" ca="1" si="162"/>
        <v>-330510406854.78064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-330510406854.78064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-1377126695.2282526</v>
      </c>
      <c r="L3318" s="444">
        <f t="shared" ca="1" si="162"/>
        <v>-331887533550.00891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-331887533550.00891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-1382864723.1250372</v>
      </c>
      <c r="L3319" s="444">
        <f t="shared" ca="1" si="162"/>
        <v>-333270398273.13397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-333270398273.13397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-1388626659.4713914</v>
      </c>
      <c r="L3320" s="444">
        <f t="shared" ca="1" si="162"/>
        <v>-334659024932.60535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-334659024932.60535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-1394412603.8858557</v>
      </c>
      <c r="L3321" s="444">
        <f t="shared" ca="1" si="162"/>
        <v>-336053437536.49121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-336053437536.49121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-1400222656.4020467</v>
      </c>
      <c r="L3322" s="444">
        <f t="shared" ca="1" si="162"/>
        <v>-337453660192.89325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-337453660192.89325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-1406056917.4703884</v>
      </c>
      <c r="L3323" s="444">
        <f t="shared" ref="L3323:L3577" ca="1" si="167">I3323-J3323+K3323</f>
        <v>-338859717110.36365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-338859717110.36365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-1411915487.9598484</v>
      </c>
      <c r="L3324" s="444">
        <f t="shared" ca="1" si="167"/>
        <v>-340271632598.32349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-340271632598.32349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-1417798469.1596811</v>
      </c>
      <c r="L3325" s="444">
        <f t="shared" ca="1" si="167"/>
        <v>-341689431067.48315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-341689431067.48315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-1423705962.7811799</v>
      </c>
      <c r="L3326" s="444">
        <f t="shared" ca="1" si="167"/>
        <v>-343113137030.26434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-343113137030.26434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-1429638070.9594347</v>
      </c>
      <c r="L3327" s="444">
        <f t="shared" ca="1" si="167"/>
        <v>-344542775101.22375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-344542775101.22375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-1435594896.2550991</v>
      </c>
      <c r="L3328" s="444">
        <f t="shared" ca="1" si="167"/>
        <v>-345978369997.47888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-345978369997.47888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-1441576541.656162</v>
      </c>
      <c r="L3329" s="444">
        <f t="shared" ca="1" si="167"/>
        <v>-347419946539.13507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-347419946539.13507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-1447583110.5797296</v>
      </c>
      <c r="L3330" s="444">
        <f t="shared" ca="1" si="167"/>
        <v>-348867529649.71478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-348867529649.71478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-1453614706.8738115</v>
      </c>
      <c r="L3331" s="444">
        <f t="shared" ca="1" si="167"/>
        <v>-350321144356.58862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-350321144356.58862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-1459671434.8191192</v>
      </c>
      <c r="L3332" s="444">
        <f t="shared" ca="1" si="167"/>
        <v>-351780815791.40771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-351780815791.40771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-1465753399.1308656</v>
      </c>
      <c r="L3333" s="444">
        <f t="shared" ca="1" si="167"/>
        <v>-353246569190.53857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-353246569190.53857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-1471860704.9605775</v>
      </c>
      <c r="L3334" s="444">
        <f t="shared" ca="1" si="167"/>
        <v>-354718429895.49915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-354718429895.49915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-1477993457.897913</v>
      </c>
      <c r="L3335" s="444">
        <f t="shared" ca="1" si="167"/>
        <v>-356196423353.39703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-356196423353.39703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-1484151763.9724877</v>
      </c>
      <c r="L3336" s="444">
        <f t="shared" ca="1" si="167"/>
        <v>-357680575117.36951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-357680575117.36951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-1490335729.6557062</v>
      </c>
      <c r="L3337" s="444">
        <f t="shared" ca="1" si="167"/>
        <v>-359170910847.02521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-359170910847.02521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-1496545461.8626051</v>
      </c>
      <c r="L3338" s="444">
        <f t="shared" ca="1" si="167"/>
        <v>-360667456308.88782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-360667456308.88782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-1502781067.9536991</v>
      </c>
      <c r="L3339" s="444">
        <f t="shared" ca="1" si="167"/>
        <v>-362170237376.84149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-362170237376.84149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-1509042655.7368395</v>
      </c>
      <c r="L3340" s="444">
        <f t="shared" ca="1" si="167"/>
        <v>-363679280032.57831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-363679280032.57831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-1515330333.4690762</v>
      </c>
      <c r="L3341" s="444">
        <f t="shared" ca="1" si="167"/>
        <v>-365194610366.04736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-365194610366.04736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-1521644209.8585308</v>
      </c>
      <c r="L3342" s="444">
        <f t="shared" ca="1" si="167"/>
        <v>-366716254575.90588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-366716254575.90588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-1527984394.0662744</v>
      </c>
      <c r="L3343" s="444">
        <f t="shared" ca="1" si="167"/>
        <v>-368244238969.97217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-368244238969.97217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-1534350995.7082174</v>
      </c>
      <c r="L3344" s="444">
        <f t="shared" ca="1" si="167"/>
        <v>-369778589965.68036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-369778589965.68036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-1540744124.8570015</v>
      </c>
      <c r="L3345" s="444">
        <f t="shared" ca="1" si="167"/>
        <v>-371319334090.53735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-371319334090.53735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-1547163892.0439057</v>
      </c>
      <c r="L3346" s="444">
        <f t="shared" ca="1" si="167"/>
        <v>-372866497982.58124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-372866497982.58124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-1553610408.2607551</v>
      </c>
      <c r="L3347" s="444">
        <f t="shared" ca="1" si="167"/>
        <v>-374420108390.84198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-374420108390.84198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-1560083784.9618416</v>
      </c>
      <c r="L3348" s="444">
        <f t="shared" ca="1" si="167"/>
        <v>-375980192175.80383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-375980192175.80383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-1566584134.0658493</v>
      </c>
      <c r="L3349" s="444">
        <f t="shared" ca="1" si="167"/>
        <v>-377546776309.86969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-377546776309.86969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-1573111567.9577904</v>
      </c>
      <c r="L3350" s="444">
        <f t="shared" ca="1" si="167"/>
        <v>-379119887877.82745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-379119887877.82745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-1579666199.4909477</v>
      </c>
      <c r="L3351" s="444">
        <f t="shared" ca="1" si="167"/>
        <v>-380699554077.31842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-380699554077.31842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-1586248141.9888268</v>
      </c>
      <c r="L3352" s="444">
        <f t="shared" ca="1" si="167"/>
        <v>-382285802219.30725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-382285802219.30725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-1592857509.2471135</v>
      </c>
      <c r="L3353" s="444">
        <f t="shared" ca="1" si="167"/>
        <v>-383878659728.55438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-383878659728.55438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-1599494415.5356433</v>
      </c>
      <c r="L3354" s="444">
        <f t="shared" ca="1" si="167"/>
        <v>-385478154144.09003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-385478154144.09003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-1606158975.6003752</v>
      </c>
      <c r="L3355" s="444">
        <f t="shared" ca="1" si="167"/>
        <v>-387084313119.69043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-387084313119.69043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-1612851304.6653767</v>
      </c>
      <c r="L3356" s="444">
        <f t="shared" ca="1" si="167"/>
        <v>-388697164424.35583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-388697164424.35583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-1619571518.4348159</v>
      </c>
      <c r="L3357" s="444">
        <f t="shared" ca="1" si="167"/>
        <v>-390316735942.79065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-390316735942.79065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-1626319733.0949609</v>
      </c>
      <c r="L3358" s="444">
        <f t="shared" ca="1" si="167"/>
        <v>-391943055675.88562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-391943055675.88562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-1633096065.31619</v>
      </c>
      <c r="L3359" s="444">
        <f t="shared" ca="1" si="167"/>
        <v>-393576151741.20178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-393576151741.20178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-1639900632.2550075</v>
      </c>
      <c r="L3360" s="444">
        <f t="shared" ca="1" si="167"/>
        <v>-395216052373.45679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-395216052373.45679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-1646733551.5560699</v>
      </c>
      <c r="L3361" s="444">
        <f t="shared" ca="1" si="167"/>
        <v>-396862785925.01288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-396862785925.01288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-1653594941.3542204</v>
      </c>
      <c r="L3362" s="444">
        <f t="shared" ca="1" si="167"/>
        <v>-398516380866.36713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-398516380866.36713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-1660484920.2765298</v>
      </c>
      <c r="L3363" s="444">
        <f t="shared" ca="1" si="167"/>
        <v>-400176865786.64368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-400176865786.64368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-1667403607.4443486</v>
      </c>
      <c r="L3364" s="444">
        <f t="shared" ca="1" si="167"/>
        <v>-401844269394.08801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-401844269394.08801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-1674351122.4753666</v>
      </c>
      <c r="L3365" s="444">
        <f t="shared" ca="1" si="167"/>
        <v>-403518620516.56335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-403518620516.56335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-1681327585.4856806</v>
      </c>
      <c r="L3366" s="444">
        <f t="shared" ca="1" si="167"/>
        <v>-405199948102.04901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-405199948102.04901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-1688333117.0918708</v>
      </c>
      <c r="L3367" s="444">
        <f t="shared" ca="1" si="167"/>
        <v>-406888281219.14087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-406888281219.14087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-1695367838.4130869</v>
      </c>
      <c r="L3368" s="444">
        <f t="shared" ca="1" si="167"/>
        <v>-408583649057.55396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-408583649057.55396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-1702431871.0731416</v>
      </c>
      <c r="L3369" s="444">
        <f t="shared" ca="1" si="167"/>
        <v>-410286080928.62708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-410286080928.62708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-1709525337.2026129</v>
      </c>
      <c r="L3370" s="444">
        <f t="shared" ca="1" si="167"/>
        <v>-411995606265.82971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-411995606265.82971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-1716648359.4409571</v>
      </c>
      <c r="L3371" s="444">
        <f t="shared" ca="1" si="167"/>
        <v>-413712254625.27069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-413712254625.27069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-1723801060.938628</v>
      </c>
      <c r="L3372" s="444">
        <f t="shared" ca="1" si="167"/>
        <v>-415436055686.20929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-415436055686.20929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-1730983565.3592052</v>
      </c>
      <c r="L3373" s="444">
        <f t="shared" ca="1" si="167"/>
        <v>-417167039251.56848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-417167039251.56848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-1738195996.8815353</v>
      </c>
      <c r="L3374" s="444">
        <f t="shared" ca="1" si="167"/>
        <v>-418905235248.45001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-418905235248.45001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-1745438480.201875</v>
      </c>
      <c r="L3375" s="444">
        <f t="shared" ca="1" si="167"/>
        <v>-420650673728.65192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-420650673728.65192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-1752711140.5360496</v>
      </c>
      <c r="L3376" s="444">
        <f t="shared" ca="1" si="167"/>
        <v>-422403384869.18799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-422403384869.18799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-1760014103.6216166</v>
      </c>
      <c r="L3377" s="444">
        <f t="shared" ca="1" si="167"/>
        <v>-424163398972.80963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-424163398972.80963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-1767347495.7200401</v>
      </c>
      <c r="L3378" s="444">
        <f t="shared" ca="1" si="167"/>
        <v>-425930746468.52966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-425930746468.52966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-1774711443.6188736</v>
      </c>
      <c r="L3379" s="444">
        <f t="shared" ca="1" si="167"/>
        <v>-427705457912.14856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-427705457912.14856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-1782106074.6339524</v>
      </c>
      <c r="L3380" s="444">
        <f t="shared" ca="1" si="167"/>
        <v>-429487563986.78253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-429487563986.78253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-1789531516.611594</v>
      </c>
      <c r="L3381" s="444">
        <f t="shared" ca="1" si="167"/>
        <v>-431277095503.3941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-431277095503.3941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-1796987897.9308088</v>
      </c>
      <c r="L3382" s="444">
        <f t="shared" ca="1" si="167"/>
        <v>-433074083401.32489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-433074083401.32489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-1804475347.5055206</v>
      </c>
      <c r="L3383" s="444">
        <f t="shared" ca="1" si="167"/>
        <v>-434878558748.83038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-434878558748.83038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-1811993994.7867932</v>
      </c>
      <c r="L3384" s="444">
        <f t="shared" ca="1" si="167"/>
        <v>-436690552743.61719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-436690552743.61719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-1819543969.7650719</v>
      </c>
      <c r="L3385" s="444">
        <f t="shared" ca="1" si="167"/>
        <v>-438510096713.38226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-438510096713.38226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-1827125402.9724257</v>
      </c>
      <c r="L3386" s="444">
        <f t="shared" ca="1" si="167"/>
        <v>-440337222116.35468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-440337222116.35468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-1834738425.4848108</v>
      </c>
      <c r="L3387" s="444">
        <f t="shared" ca="1" si="167"/>
        <v>-442171960541.83948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-442171960541.83948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-1842383168.9243312</v>
      </c>
      <c r="L3388" s="444">
        <f t="shared" ca="1" si="167"/>
        <v>-444014343710.76379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-444014343710.76379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-1850059765.4615157</v>
      </c>
      <c r="L3389" s="444">
        <f t="shared" ca="1" si="167"/>
        <v>-445864403476.22528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-445864403476.22528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-1857768347.8176053</v>
      </c>
      <c r="L3390" s="444">
        <f t="shared" ca="1" si="167"/>
        <v>-447722171824.04291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-447722171824.04291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-1865509049.2668455</v>
      </c>
      <c r="L3391" s="444">
        <f t="shared" ca="1" si="167"/>
        <v>-449587680873.30975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-449587680873.30975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-1873282003.6387906</v>
      </c>
      <c r="L3392" s="444">
        <f t="shared" ca="1" si="167"/>
        <v>-451460962876.94855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-451460962876.94855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-1881087345.3206186</v>
      </c>
      <c r="L3393" s="444">
        <f t="shared" ca="1" si="167"/>
        <v>-453342050222.26917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-453342050222.26917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-1888925209.2594547</v>
      </c>
      <c r="L3394" s="444">
        <f t="shared" ca="1" si="167"/>
        <v>-455230975431.52863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-455230975431.52863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-1896795730.9647026</v>
      </c>
      <c r="L3395" s="444">
        <f t="shared" ca="1" si="167"/>
        <v>-457127771162.49335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-457127771162.49335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-1904699046.5103889</v>
      </c>
      <c r="L3396" s="444">
        <f t="shared" ca="1" si="167"/>
        <v>-459032470209.00372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-459032470209.00372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-1912635292.5375154</v>
      </c>
      <c r="L3397" s="444">
        <f t="shared" ca="1" si="167"/>
        <v>-460945105501.54126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-460945105501.54126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-1920604606.2564216</v>
      </c>
      <c r="L3398" s="444">
        <f t="shared" ca="1" si="167"/>
        <v>-462865710107.79767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-462865710107.79767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-1928607125.449157</v>
      </c>
      <c r="L3399" s="444">
        <f t="shared" ca="1" si="167"/>
        <v>-464794317233.24683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-464794317233.24683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-1936642988.4718618</v>
      </c>
      <c r="L3400" s="444">
        <f t="shared" ca="1" si="167"/>
        <v>-466730960221.71869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-466730960221.71869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-1944712334.2571609</v>
      </c>
      <c r="L3401" s="444">
        <f t="shared" ca="1" si="167"/>
        <v>-468675672555.97583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-468675672555.97583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-1952815302.316566</v>
      </c>
      <c r="L3402" s="444">
        <f t="shared" ca="1" si="167"/>
        <v>-470628487858.29242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-470628487858.29242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-1960952032.7428851</v>
      </c>
      <c r="L3403" s="444">
        <f t="shared" ca="1" si="167"/>
        <v>-472589439891.03528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-472589439891.03528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-1969122666.212647</v>
      </c>
      <c r="L3404" s="444">
        <f t="shared" ca="1" si="167"/>
        <v>-474558562557.24792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-474558562557.24792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-1977327343.9885328</v>
      </c>
      <c r="L3405" s="444">
        <f t="shared" ca="1" si="167"/>
        <v>-476535889901.23645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-476535889901.23645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-1985566207.9218185</v>
      </c>
      <c r="L3406" s="444">
        <f t="shared" ca="1" si="167"/>
        <v>-478521456109.15826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-478521456109.15826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-1993839400.4548264</v>
      </c>
      <c r="L3407" s="444">
        <f t="shared" ca="1" si="167"/>
        <v>-480515295509.6131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-480515295509.6131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-2002147064.6233881</v>
      </c>
      <c r="L3408" s="444">
        <f t="shared" ca="1" si="167"/>
        <v>-482517442574.23651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-482517442574.23651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-2010489344.0593185</v>
      </c>
      <c r="L3409" s="444">
        <f t="shared" ca="1" si="167"/>
        <v>-484527931918.29584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-484527931918.29584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-2018866382.9928992</v>
      </c>
      <c r="L3410" s="444">
        <f t="shared" ca="1" si="167"/>
        <v>-486546798301.28876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-486546798301.28876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-2027278326.2553699</v>
      </c>
      <c r="L3411" s="444">
        <f t="shared" ca="1" si="167"/>
        <v>-488574076627.54413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-488574076627.54413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-2035725319.2814338</v>
      </c>
      <c r="L3412" s="444">
        <f t="shared" ca="1" si="167"/>
        <v>-490609801946.82556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-490609801946.82556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-2044207508.1117728</v>
      </c>
      <c r="L3413" s="444">
        <f t="shared" ca="1" si="167"/>
        <v>-492654009454.93732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-492654009454.93732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-2052725039.3955722</v>
      </c>
      <c r="L3414" s="444">
        <f t="shared" ca="1" si="167"/>
        <v>-494706734494.33289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-494706734494.33289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-2061278060.3930538</v>
      </c>
      <c r="L3415" s="444">
        <f t="shared" ca="1" si="167"/>
        <v>-496768012554.72595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-496768012554.72595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-2069866718.9780247</v>
      </c>
      <c r="L3416" s="444">
        <f t="shared" ca="1" si="167"/>
        <v>-498837879273.70398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-498837879273.70398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-2078491163.6404331</v>
      </c>
      <c r="L3417" s="444">
        <f t="shared" ca="1" si="167"/>
        <v>-500916370437.34442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-500916370437.34442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-2087151543.488935</v>
      </c>
      <c r="L3418" s="444">
        <f t="shared" ca="1" si="167"/>
        <v>-503003521980.83337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-503003521980.83337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-2095848008.2534723</v>
      </c>
      <c r="L3419" s="444">
        <f t="shared" ca="1" si="167"/>
        <v>-505099369989.08685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-505099369989.08685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-2104580708.2878618</v>
      </c>
      <c r="L3420" s="444">
        <f t="shared" ca="1" si="167"/>
        <v>-507203950697.37469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-507203950697.37469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-2113349794.5723948</v>
      </c>
      <c r="L3421" s="444">
        <f t="shared" ca="1" si="167"/>
        <v>-509317300491.94708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-509317300491.94708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-2122155418.7164462</v>
      </c>
      <c r="L3422" s="444">
        <f t="shared" ca="1" si="167"/>
        <v>-511439455910.66351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-511439455910.66351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-2130997732.9610982</v>
      </c>
      <c r="L3423" s="444">
        <f t="shared" ca="1" si="167"/>
        <v>-513570453643.62463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-513570453643.62463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-2139876890.1817694</v>
      </c>
      <c r="L3424" s="444">
        <f t="shared" ca="1" si="167"/>
        <v>-515710330533.8064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-515710330533.8064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-2148793043.8908601</v>
      </c>
      <c r="L3425" s="444">
        <f t="shared" ca="1" si="167"/>
        <v>-517859123577.69727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-517859123577.69727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-2157746348.2404056</v>
      </c>
      <c r="L3426" s="444">
        <f t="shared" ca="1" si="167"/>
        <v>-520016869925.93768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-520016869925.93768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-2166736958.0247402</v>
      </c>
      <c r="L3427" s="444">
        <f t="shared" ca="1" si="167"/>
        <v>-522183606883.9624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-522183606883.9624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-2175765028.6831765</v>
      </c>
      <c r="L3428" s="444">
        <f t="shared" ca="1" si="167"/>
        <v>-524359371912.64557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-524359371912.64557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-2184830716.30269</v>
      </c>
      <c r="L3429" s="444">
        <f t="shared" ca="1" si="167"/>
        <v>-526544202628.94824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-526544202628.94824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-2193934177.6206179</v>
      </c>
      <c r="L3430" s="444">
        <f t="shared" ca="1" si="167"/>
        <v>-528738136806.56885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-528738136806.56885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-2203075570.02737</v>
      </c>
      <c r="L3431" s="444">
        <f t="shared" ca="1" si="167"/>
        <v>-530941212376.59619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-530941212376.59619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-2212255051.5691509</v>
      </c>
      <c r="L3432" s="444">
        <f t="shared" ca="1" si="167"/>
        <v>-533153467428.16534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-533153467428.16534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-2221472780.9506893</v>
      </c>
      <c r="L3433" s="444">
        <f t="shared" ca="1" si="167"/>
        <v>-535374940209.11603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-535374940209.11603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-2230728917.5379834</v>
      </c>
      <c r="L3434" s="444">
        <f t="shared" ca="1" si="167"/>
        <v>-537605669126.65399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-537605669126.65399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-2240023621.3610582</v>
      </c>
      <c r="L3435" s="444">
        <f t="shared" ca="1" si="167"/>
        <v>-539845692748.01508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-539845692748.01508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-2249357053.1167293</v>
      </c>
      <c r="L3436" s="444">
        <f t="shared" ca="1" si="167"/>
        <v>-542095049801.13177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-542095049801.13177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-2258729374.1713824</v>
      </c>
      <c r="L3437" s="444">
        <f t="shared" ca="1" si="167"/>
        <v>-544353779175.30316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-544353779175.30316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-2268140746.5637631</v>
      </c>
      <c r="L3438" s="444">
        <f t="shared" ca="1" si="167"/>
        <v>-546621919921.86694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-546621919921.86694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-2277591333.0077786</v>
      </c>
      <c r="L3439" s="444">
        <f t="shared" ca="1" si="167"/>
        <v>-548899511254.87469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-548899511254.87469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-2287081296.8953114</v>
      </c>
      <c r="L3440" s="444">
        <f t="shared" ca="1" si="167"/>
        <v>-551186592551.77002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-551186592551.77002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-2296610802.2990417</v>
      </c>
      <c r="L3441" s="444">
        <f t="shared" ca="1" si="167"/>
        <v>-553483203354.06909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-553483203354.06909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-2306180013.9752879</v>
      </c>
      <c r="L3442" s="444">
        <f t="shared" ca="1" si="167"/>
        <v>-555789383368.04443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-555789383368.04443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-2315789097.3668518</v>
      </c>
      <c r="L3443" s="444">
        <f t="shared" ca="1" si="167"/>
        <v>-558105172465.41125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-558105172465.41125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-2325438218.6058803</v>
      </c>
      <c r="L3444" s="444">
        <f t="shared" ca="1" si="167"/>
        <v>-560430610684.01709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-560430610684.01709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-2335127544.5167379</v>
      </c>
      <c r="L3445" s="444">
        <f t="shared" ca="1" si="167"/>
        <v>-562765738228.53381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-562765738228.53381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-2344857242.6188908</v>
      </c>
      <c r="L3446" s="444">
        <f t="shared" ca="1" si="167"/>
        <v>-565110595471.15271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-565110595471.15271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-2354627481.1298027</v>
      </c>
      <c r="L3447" s="444">
        <f t="shared" ca="1" si="167"/>
        <v>-567465222952.28247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-567465222952.28247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-2364438428.9678435</v>
      </c>
      <c r="L3448" s="444">
        <f t="shared" ca="1" si="167"/>
        <v>-569829661381.25037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-569829661381.25037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-2374290255.7552099</v>
      </c>
      <c r="L3449" s="444">
        <f t="shared" ca="1" si="167"/>
        <v>-572203951637.00562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-572203951637.00562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-2384183131.8208566</v>
      </c>
      <c r="L3450" s="444">
        <f t="shared" ca="1" si="167"/>
        <v>-574588134768.82642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-574588134768.82642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-2394117228.2034435</v>
      </c>
      <c r="L3451" s="444">
        <f t="shared" ca="1" si="167"/>
        <v>-576982251997.02991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-576982251997.02991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-2404092716.6542912</v>
      </c>
      <c r="L3452" s="444">
        <f t="shared" ca="1" si="167"/>
        <v>-579386344713.6842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-579386344713.6842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-2414109769.6403508</v>
      </c>
      <c r="L3453" s="444">
        <f t="shared" ca="1" si="167"/>
        <v>-581800454483.32458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-581800454483.32458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-2424168560.3471856</v>
      </c>
      <c r="L3454" s="444">
        <f t="shared" ca="1" si="167"/>
        <v>-584224623043.67175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-584224623043.67175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-2434269262.6819658</v>
      </c>
      <c r="L3455" s="444">
        <f t="shared" ca="1" si="167"/>
        <v>-586658892306.35376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-586658892306.35376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-2444412051.276474</v>
      </c>
      <c r="L3456" s="444">
        <f t="shared" ca="1" si="167"/>
        <v>-589103304357.63025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-589103304357.63025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-2454597101.4901261</v>
      </c>
      <c r="L3457" s="444">
        <f t="shared" ca="1" si="167"/>
        <v>-591557901459.12036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-591557901459.12036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-2464824589.4130015</v>
      </c>
      <c r="L3458" s="444">
        <f t="shared" ca="1" si="167"/>
        <v>-594022726048.53333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-594022726048.53333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-2475094691.8688889</v>
      </c>
      <c r="L3459" s="444">
        <f t="shared" ca="1" si="167"/>
        <v>-596497820740.40222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-596497820740.40222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-2485407586.4183426</v>
      </c>
      <c r="L3460" s="444">
        <f t="shared" ca="1" si="167"/>
        <v>-598983228326.82056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-598983228326.82056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-2495763451.3617525</v>
      </c>
      <c r="L3461" s="444">
        <f t="shared" ca="1" si="167"/>
        <v>-601478991778.18225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-601478991778.18225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-2506162465.7424259</v>
      </c>
      <c r="L3462" s="444">
        <f t="shared" ca="1" si="167"/>
        <v>-603985154243.92468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-603985154243.92468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-2516604809.3496861</v>
      </c>
      <c r="L3463" s="444">
        <f t="shared" ca="1" si="167"/>
        <v>-606501759053.27441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-606501759053.27441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-2527090662.7219768</v>
      </c>
      <c r="L3464" s="444">
        <f t="shared" ca="1" si="167"/>
        <v>-609028849715.99634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-609028849715.99634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-2537620207.1499848</v>
      </c>
      <c r="L3465" s="444">
        <f t="shared" ca="1" si="167"/>
        <v>-611566469923.14636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-611566469923.14636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-2548193624.6797767</v>
      </c>
      <c r="L3466" s="444">
        <f t="shared" ca="1" si="167"/>
        <v>-614114663547.82617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-614114663547.82617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-2558811098.1159425</v>
      </c>
      <c r="L3467" s="444">
        <f t="shared" ca="1" si="167"/>
        <v>-616673474645.94214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-616673474645.94214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-2569472811.0247588</v>
      </c>
      <c r="L3468" s="444">
        <f t="shared" ca="1" si="167"/>
        <v>-619242947456.96692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-619242947456.96692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-2580178947.7373619</v>
      </c>
      <c r="L3469" s="444">
        <f t="shared" ca="1" si="167"/>
        <v>-621823126404.70422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-621823126404.70422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-2590929693.3529344</v>
      </c>
      <c r="L3470" s="444">
        <f t="shared" ca="1" si="167"/>
        <v>-624414056098.05713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-624414056098.05713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-2601725233.7419047</v>
      </c>
      <c r="L3471" s="444">
        <f t="shared" ca="1" si="167"/>
        <v>-627015781331.79907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-627015781331.79907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-2612565755.5491629</v>
      </c>
      <c r="L3472" s="444">
        <f t="shared" ca="1" si="167"/>
        <v>-629628347087.34827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-629628347087.34827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-2623451446.1972842</v>
      </c>
      <c r="L3473" s="444">
        <f t="shared" ca="1" si="167"/>
        <v>-632251798533.54553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-632251798533.54553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-2634382493.8897729</v>
      </c>
      <c r="L3474" s="444">
        <f t="shared" ca="1" si="167"/>
        <v>-634886181027.4353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-634886181027.4353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-2645359087.6143136</v>
      </c>
      <c r="L3475" s="444">
        <f t="shared" ca="1" si="167"/>
        <v>-637531540115.04956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-637531540115.04956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-2656381417.14604</v>
      </c>
      <c r="L3476" s="444">
        <f t="shared" ca="1" si="167"/>
        <v>-640187921532.19556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-640187921532.19556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-2667449673.0508146</v>
      </c>
      <c r="L3477" s="444">
        <f t="shared" ca="1" si="167"/>
        <v>-642855371205.24634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-642855371205.24634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-2678564046.6885262</v>
      </c>
      <c r="L3478" s="444">
        <f t="shared" ca="1" si="167"/>
        <v>-645533935251.93481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-645533935251.93481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-2689724730.2163949</v>
      </c>
      <c r="L3479" s="444">
        <f t="shared" ca="1" si="167"/>
        <v>-648223659982.15125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-648223659982.15125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-2700931916.5922966</v>
      </c>
      <c r="L3480" s="444">
        <f t="shared" ca="1" si="167"/>
        <v>-650924591898.74353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-650924591898.74353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-2712185799.5780978</v>
      </c>
      <c r="L3481" s="444">
        <f t="shared" ca="1" si="167"/>
        <v>-653636777698.32166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-653636777698.32166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-2723486573.7430067</v>
      </c>
      <c r="L3482" s="444">
        <f t="shared" ca="1" si="167"/>
        <v>-656360264272.0647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-656360264272.0647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-2734834434.4669361</v>
      </c>
      <c r="L3483" s="444">
        <f t="shared" ca="1" si="167"/>
        <v>-659095098706.53162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-659095098706.53162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-2746229577.9438815</v>
      </c>
      <c r="L3484" s="444">
        <f t="shared" ca="1" si="167"/>
        <v>-661841328284.47546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-661841328284.47546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-2757672201.1853142</v>
      </c>
      <c r="L3485" s="444">
        <f t="shared" ca="1" si="167"/>
        <v>-664599000485.66077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-664599000485.66077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-2769162502.0235863</v>
      </c>
      <c r="L3486" s="444">
        <f t="shared" ca="1" si="167"/>
        <v>-667368162987.68433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-667368162987.68433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-2780700679.1153512</v>
      </c>
      <c r="L3487" s="444">
        <f t="shared" ca="1" si="167"/>
        <v>-670148863666.79968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-670148863666.79968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-2792286931.9449987</v>
      </c>
      <c r="L3488" s="444">
        <f t="shared" ca="1" si="167"/>
        <v>-672941150598.74463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-672941150598.74463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-2803921460.8281026</v>
      </c>
      <c r="L3489" s="444">
        <f t="shared" ca="1" si="167"/>
        <v>-675745072059.57275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-675745072059.57275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-2815604466.9148865</v>
      </c>
      <c r="L3490" s="444">
        <f t="shared" ca="1" si="167"/>
        <v>-678560676526.48767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-678560676526.48767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-2827336152.1936984</v>
      </c>
      <c r="L3491" s="444">
        <f t="shared" ca="1" si="167"/>
        <v>-681388012678.6814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-681388012678.6814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-2839116719.4945059</v>
      </c>
      <c r="L3492" s="444">
        <f t="shared" ca="1" si="167"/>
        <v>-684227129398.1759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-684227129398.1759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-2850946372.4923997</v>
      </c>
      <c r="L3493" s="444">
        <f t="shared" ca="1" si="167"/>
        <v>-687078075770.66833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-687078075770.66833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-2862825315.7111182</v>
      </c>
      <c r="L3494" s="444">
        <f t="shared" ca="1" si="167"/>
        <v>-689940901086.37939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-689940901086.37939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-2874753754.5265808</v>
      </c>
      <c r="L3495" s="444">
        <f t="shared" ca="1" si="167"/>
        <v>-692815654840.90601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-692815654840.90601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-2886731895.1704416</v>
      </c>
      <c r="L3496" s="444">
        <f t="shared" ca="1" si="167"/>
        <v>-695702386736.07642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-695702386736.07642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-2898759944.7336516</v>
      </c>
      <c r="L3497" s="444">
        <f t="shared" ca="1" si="167"/>
        <v>-698601146680.81006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-698601146680.81006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-2910838111.170042</v>
      </c>
      <c r="L3498" s="444">
        <f t="shared" ca="1" si="167"/>
        <v>-701511984791.9801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-701511984791.9801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-2922966603.2999172</v>
      </c>
      <c r="L3499" s="444">
        <f t="shared" ca="1" si="167"/>
        <v>-704434951395.28003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-704434951395.28003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-2935145630.8136668</v>
      </c>
      <c r="L3500" s="444">
        <f t="shared" ca="1" si="167"/>
        <v>-707370097026.09375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-707370097026.09375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-2947375404.2753906</v>
      </c>
      <c r="L3501" s="444">
        <f t="shared" ca="1" si="167"/>
        <v>-710317472430.36914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-710317472430.36914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-2959656135.1265383</v>
      </c>
      <c r="L3502" s="444">
        <f t="shared" ca="1" si="167"/>
        <v>-713277128565.49573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-713277128565.49573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-2971988035.6895657</v>
      </c>
      <c r="L3503" s="444">
        <f t="shared" ca="1" si="167"/>
        <v>-716249116601.1853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-716249116601.1853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-2984371319.1716056</v>
      </c>
      <c r="L3504" s="444">
        <f t="shared" ca="1" si="167"/>
        <v>-719233487920.35693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-719233487920.35693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-2996806199.6681538</v>
      </c>
      <c r="L3505" s="444">
        <f t="shared" ca="1" si="167"/>
        <v>-722230294120.02515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-722230294120.02515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-3009292892.1667714</v>
      </c>
      <c r="L3506" s="444">
        <f t="shared" ca="1" si="167"/>
        <v>-725239587012.19189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-725239587012.19189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-3021831612.5507994</v>
      </c>
      <c r="L3507" s="444">
        <f t="shared" ca="1" si="167"/>
        <v>-728261418624.74268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-728261418624.74268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-3034422577.6030946</v>
      </c>
      <c r="L3508" s="444">
        <f t="shared" ca="1" si="167"/>
        <v>-731295841202.34583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-731295841202.34583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-3047066005.0097742</v>
      </c>
      <c r="L3509" s="444">
        <f t="shared" ca="1" si="167"/>
        <v>-734342907207.35559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-734342907207.35559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-3059762113.3639817</v>
      </c>
      <c r="L3510" s="444">
        <f t="shared" ca="1" si="167"/>
        <v>-737402669320.7196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-737402669320.7196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-3072511122.1696649</v>
      </c>
      <c r="L3511" s="444">
        <f t="shared" ca="1" si="167"/>
        <v>-740475180442.88928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-740475180442.88928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-3085313251.8453722</v>
      </c>
      <c r="L3512" s="444">
        <f t="shared" ca="1" si="167"/>
        <v>-743560493694.73462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-743560493694.73462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-3098168723.7280607</v>
      </c>
      <c r="L3513" s="444">
        <f t="shared" ca="1" si="167"/>
        <v>-746658662418.46265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-746658662418.46265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-3111077760.0769277</v>
      </c>
      <c r="L3514" s="444">
        <f t="shared" ca="1" si="167"/>
        <v>-749769740178.53955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-749769740178.53955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-3124040584.0772481</v>
      </c>
      <c r="L3515" s="444">
        <f t="shared" ca="1" si="167"/>
        <v>-752893780762.61682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-752893780762.61682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-3137057419.8442369</v>
      </c>
      <c r="L3516" s="444">
        <f t="shared" ca="1" si="167"/>
        <v>-756030838182.46106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-756030838182.46106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-3150128492.4269209</v>
      </c>
      <c r="L3517" s="444">
        <f t="shared" ca="1" si="167"/>
        <v>-759180966674.88794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-759180966674.88794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-3163254027.8120332</v>
      </c>
      <c r="L3518" s="444">
        <f t="shared" ca="1" si="167"/>
        <v>-762344220702.69995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-762344220702.69995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-3176434252.9279165</v>
      </c>
      <c r="L3519" s="444">
        <f t="shared" ca="1" si="167"/>
        <v>-765520654955.62781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-765520654955.62781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-3189669395.6484489</v>
      </c>
      <c r="L3520" s="444">
        <f t="shared" ca="1" si="167"/>
        <v>-768710324351.27625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-768710324351.27625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-3202959684.7969842</v>
      </c>
      <c r="L3521" s="444">
        <f t="shared" ca="1" si="167"/>
        <v>-771913284036.07324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-771913284036.07324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-3216305350.1503053</v>
      </c>
      <c r="L3522" s="444">
        <f t="shared" ca="1" si="167"/>
        <v>-775129589386.22351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-775129589386.22351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-3229706622.4425979</v>
      </c>
      <c r="L3523" s="444">
        <f t="shared" ca="1" si="167"/>
        <v>-778359296008.66614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-778359296008.66614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-3243163733.369442</v>
      </c>
      <c r="L3524" s="444">
        <f t="shared" ca="1" si="167"/>
        <v>-781602459742.03552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-781602459742.03552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-3256676915.5918145</v>
      </c>
      <c r="L3525" s="444">
        <f t="shared" ca="1" si="167"/>
        <v>-784859136657.62732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-784859136657.62732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-3270246402.7401137</v>
      </c>
      <c r="L3526" s="444">
        <f t="shared" ca="1" si="167"/>
        <v>-788129383060.36743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-788129383060.36743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-3283872429.4181976</v>
      </c>
      <c r="L3527" s="444">
        <f t="shared" ca="1" si="167"/>
        <v>-791413255489.78564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-791413255489.78564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-3297555231.2074404</v>
      </c>
      <c r="L3528" s="444">
        <f t="shared" ca="1" si="167"/>
        <v>-794710810720.99304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-794710810720.99304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-3311295044.6708045</v>
      </c>
      <c r="L3529" s="444">
        <f t="shared" ca="1" si="167"/>
        <v>-798022105765.66382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-798022105765.66382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-3325092107.3569326</v>
      </c>
      <c r="L3530" s="444">
        <f t="shared" ca="1" si="167"/>
        <v>-801347197873.02075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-801347197873.02075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-3338946657.8042531</v>
      </c>
      <c r="L3531" s="444">
        <f t="shared" ca="1" si="167"/>
        <v>-804686144530.82495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-804686144530.82495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-3352858935.545104</v>
      </c>
      <c r="L3532" s="444">
        <f t="shared" ca="1" si="167"/>
        <v>-808039003466.37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-808039003466.37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-3366829181.1098747</v>
      </c>
      <c r="L3533" s="444">
        <f t="shared" ca="1" si="167"/>
        <v>-811405832647.47986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-811405832647.47986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-3380857636.0311661</v>
      </c>
      <c r="L3534" s="444">
        <f t="shared" ca="1" si="167"/>
        <v>-814786690283.51099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-814786690283.51099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-3394944542.8479624</v>
      </c>
      <c r="L3535" s="444">
        <f t="shared" ca="1" si="167"/>
        <v>-818181634826.35901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-818181634826.35901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-3409090145.1098289</v>
      </c>
      <c r="L3536" s="444">
        <f t="shared" ca="1" si="167"/>
        <v>-821590724971.46887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-821590724971.46887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-3423294687.3811202</v>
      </c>
      <c r="L3537" s="444">
        <f t="shared" ca="1" si="167"/>
        <v>-825014019658.84998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-825014019658.84998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-3437558415.2452083</v>
      </c>
      <c r="L3538" s="444">
        <f t="shared" ca="1" si="167"/>
        <v>-828451578074.09521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-828451578074.09521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-3451881575.3087301</v>
      </c>
      <c r="L3539" s="444">
        <f t="shared" ca="1" si="167"/>
        <v>-831903459649.40393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-831903459649.40393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-3466264415.2058496</v>
      </c>
      <c r="L3540" s="444">
        <f t="shared" ca="1" si="167"/>
        <v>-835369724064.60974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-835369724064.60974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-3480707183.6025405</v>
      </c>
      <c r="L3541" s="444">
        <f t="shared" ca="1" si="167"/>
        <v>-838850431248.21228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-838850431248.21228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-3495210130.2008843</v>
      </c>
      <c r="L3542" s="444">
        <f t="shared" ca="1" si="167"/>
        <v>-842345641378.41321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-842345641378.41321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-3509773505.7433882</v>
      </c>
      <c r="L3543" s="444">
        <f t="shared" ca="1" si="167"/>
        <v>-845855414884.15662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-845855414884.15662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-3524397562.0173192</v>
      </c>
      <c r="L3544" s="444">
        <f t="shared" ca="1" si="167"/>
        <v>-849379812446.17395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-849379812446.17395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-3539082551.8590579</v>
      </c>
      <c r="L3545" s="444">
        <f t="shared" ca="1" si="167"/>
        <v>-852918894998.03296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-852918894998.03296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-3553828729.1584706</v>
      </c>
      <c r="L3546" s="444">
        <f t="shared" ca="1" si="167"/>
        <v>-856472723727.19141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-856472723727.19141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-3568636348.8632979</v>
      </c>
      <c r="L3547" s="444">
        <f t="shared" ca="1" si="167"/>
        <v>-860041360076.05469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-860041360076.05469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-3583505666.983561</v>
      </c>
      <c r="L3548" s="444">
        <f t="shared" ca="1" si="167"/>
        <v>-863624865743.03821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-863624865743.03821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-3598436940.5959926</v>
      </c>
      <c r="L3549" s="444">
        <f t="shared" ca="1" si="167"/>
        <v>-867223302683.63416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-867223302683.63416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-3613430427.8484759</v>
      </c>
      <c r="L3550" s="444">
        <f t="shared" ca="1" si="167"/>
        <v>-870836733111.48267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-870836733111.48267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-3628486387.9645109</v>
      </c>
      <c r="L3551" s="444">
        <f t="shared" ca="1" si="167"/>
        <v>-874465219499.44714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-874465219499.44714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-3643605081.2476959</v>
      </c>
      <c r="L3552" s="444">
        <f t="shared" ca="1" si="167"/>
        <v>-878108824580.69482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-878108824580.69482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-3658786769.0862284</v>
      </c>
      <c r="L3553" s="444">
        <f t="shared" ca="1" si="167"/>
        <v>-881767611349.78101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-881767611349.78101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-3674031713.9574208</v>
      </c>
      <c r="L3554" s="444">
        <f t="shared" ca="1" si="167"/>
        <v>-885441643063.7384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-885441643063.7384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-3689340179.4322433</v>
      </c>
      <c r="L3555" s="444">
        <f t="shared" ca="1" si="167"/>
        <v>-889130983243.17065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-889130983243.17065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-3704712430.1798782</v>
      </c>
      <c r="L3556" s="444">
        <f t="shared" ca="1" si="167"/>
        <v>-892835695673.35059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-892835695673.35059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-3720148731.9722939</v>
      </c>
      <c r="L3557" s="444">
        <f t="shared" ca="1" si="167"/>
        <v>-896555844405.32288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-896555844405.32288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-3735649351.6888452</v>
      </c>
      <c r="L3558" s="444">
        <f t="shared" ca="1" si="167"/>
        <v>-900291493757.01172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-900291493757.01172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-3751214557.3208823</v>
      </c>
      <c r="L3559" s="444">
        <f t="shared" ca="1" si="167"/>
        <v>-904042708314.33264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-904042708314.33264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-3766844617.9763865</v>
      </c>
      <c r="L3560" s="444">
        <f t="shared" ca="1" si="167"/>
        <v>-907809552932.30908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-907809552932.30908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-3782539803.8846211</v>
      </c>
      <c r="L3561" s="444">
        <f t="shared" ca="1" si="167"/>
        <v>-911592092736.19373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-911592092736.19373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-3798300386.4008079</v>
      </c>
      <c r="L3562" s="444">
        <f t="shared" ca="1" si="167"/>
        <v>-915390393122.59448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-915390393122.59448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-3814126638.0108104</v>
      </c>
      <c r="L3563" s="444">
        <f t="shared" ca="1" si="167"/>
        <v>-919204519760.60535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-919204519760.60535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-3830018832.3358555</v>
      </c>
      <c r="L3564" s="444">
        <f t="shared" ca="1" si="167"/>
        <v>-923034538592.94116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-923034538592.94116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-3845977244.1372547</v>
      </c>
      <c r="L3565" s="444">
        <f t="shared" ca="1" si="167"/>
        <v>-926880515837.07837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-926880515837.07837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-3862002149.3211594</v>
      </c>
      <c r="L3566" s="444">
        <f t="shared" ca="1" si="167"/>
        <v>-930742517986.39954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-930742517986.39954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-3878093824.9433312</v>
      </c>
      <c r="L3567" s="444">
        <f t="shared" ca="1" si="167"/>
        <v>-934620611811.3429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-934620611811.3429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-3894252549.2139287</v>
      </c>
      <c r="L3568" s="444">
        <f t="shared" ca="1" si="167"/>
        <v>-938514864360.55688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-938514864360.55688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-3910478601.5023203</v>
      </c>
      <c r="L3569" s="444">
        <f t="shared" ca="1" si="167"/>
        <v>-942425342962.0592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-942425342962.0592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-3926772262.3419132</v>
      </c>
      <c r="L3570" s="444">
        <f t="shared" ca="1" si="167"/>
        <v>-946352115224.40112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-946352115224.40112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-3943133813.4350047</v>
      </c>
      <c r="L3571" s="444">
        <f t="shared" ca="1" si="167"/>
        <v>-950295249037.83618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-950295249037.83618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-3959563537.65765</v>
      </c>
      <c r="L3572" s="444">
        <f t="shared" ca="1" si="167"/>
        <v>-954254812575.49377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-954254812575.49377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-3976061719.064558</v>
      </c>
      <c r="L3573" s="444">
        <f t="shared" ca="1" si="167"/>
        <v>-958230874294.55835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-958230874294.55835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-3992628642.8939929</v>
      </c>
      <c r="L3574" s="444">
        <f t="shared" ca="1" si="167"/>
        <v>-962223502937.45239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-962223502937.45239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-4009264595.5727186</v>
      </c>
      <c r="L3575" s="444">
        <f t="shared" ca="1" si="167"/>
        <v>-966232767533.02515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-966232767533.02515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-4025969864.7209382</v>
      </c>
      <c r="L3576" s="444">
        <f t="shared" ca="1" si="167"/>
        <v>-970258737397.74609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-970258737397.74609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-4042744739.1572752</v>
      </c>
      <c r="L3577" s="444">
        <f t="shared" ca="1" si="167"/>
        <v>-974301482136.90332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-974301482136.90332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-4059589508.9037642</v>
      </c>
      <c r="L3578" s="444">
        <f t="shared" ref="L3578:L3832" ca="1" si="172">I3578-J3578+K3578</f>
        <v>-978361071645.80713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-978361071645.80713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-4076504465.1908631</v>
      </c>
      <c r="L3579" s="444">
        <f t="shared" ca="1" si="172"/>
        <v>-982437576110.99805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-982437576110.99805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-4093489900.462492</v>
      </c>
      <c r="L3580" s="444">
        <f t="shared" ca="1" si="172"/>
        <v>-986531066011.46057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-986531066011.46057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-4110546108.3810859</v>
      </c>
      <c r="L3581" s="444">
        <f t="shared" ca="1" si="172"/>
        <v>-990641612119.84167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-990641612119.84167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-4127673383.832674</v>
      </c>
      <c r="L3582" s="444">
        <f t="shared" ca="1" si="172"/>
        <v>-994769285503.67432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-994769285503.67432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-4144872022.9319763</v>
      </c>
      <c r="L3583" s="444">
        <f t="shared" ca="1" si="172"/>
        <v>-998914157526.60632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-998914157526.60632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-4162142323.0275269</v>
      </c>
      <c r="L3584" s="444">
        <f t="shared" ca="1" si="172"/>
        <v>-1003076299849.6338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-1003076299849.6338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-4179484582.7068081</v>
      </c>
      <c r="L3585" s="444">
        <f t="shared" ca="1" si="172"/>
        <v>-1007255784432.3406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-1007255784432.3406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-4196899101.8014197</v>
      </c>
      <c r="L3586" s="444">
        <f t="shared" ca="1" si="172"/>
        <v>-1011452683534.142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-1011452683534.142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-4214386181.3922582</v>
      </c>
      <c r="L3587" s="444">
        <f t="shared" ca="1" si="172"/>
        <v>-1015667069715.5342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-1015667069715.5342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-4231946123.8147254</v>
      </c>
      <c r="L3588" s="444">
        <f t="shared" ca="1" si="172"/>
        <v>-1019899015839.3489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-1019899015839.3489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-4249579232.6639538</v>
      </c>
      <c r="L3589" s="444">
        <f t="shared" ca="1" si="172"/>
        <v>-1024148595072.0128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-1024148595072.0128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-4267285812.8000541</v>
      </c>
      <c r="L3590" s="444">
        <f t="shared" ca="1" si="172"/>
        <v>-1028415880884.8129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-1028415880884.8129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-4285066170.3533864</v>
      </c>
      <c r="L3591" s="444">
        <f t="shared" ca="1" si="172"/>
        <v>-1032700947055.1663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-1032700947055.1663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-4302920612.7298603</v>
      </c>
      <c r="L3592" s="444">
        <f t="shared" ca="1" si="172"/>
        <v>-1037003867667.8961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-1037003867667.8961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-4320849448.6162338</v>
      </c>
      <c r="L3593" s="444">
        <f t="shared" ca="1" si="172"/>
        <v>-1041324717116.5123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-1041324717116.5123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-4338852987.9854679</v>
      </c>
      <c r="L3594" s="444">
        <f t="shared" ca="1" si="172"/>
        <v>-1045663570104.4978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-1045663570104.4978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-4356931542.1020737</v>
      </c>
      <c r="L3595" s="444">
        <f t="shared" ca="1" si="172"/>
        <v>-1050020501646.5999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-1050020501646.5999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-4375085423.5274992</v>
      </c>
      <c r="L3596" s="444">
        <f t="shared" ca="1" si="172"/>
        <v>-1054395587070.1273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-1054395587070.1273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-4393314946.1255302</v>
      </c>
      <c r="L3597" s="444">
        <f t="shared" ca="1" si="172"/>
        <v>-1058788902016.2528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-1058788902016.2528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-4411620425.0677204</v>
      </c>
      <c r="L3598" s="444">
        <f t="shared" ca="1" si="172"/>
        <v>-1063200522441.3206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-1063200522441.3206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-4430002176.8388357</v>
      </c>
      <c r="L3599" s="444">
        <f t="shared" ca="1" si="172"/>
        <v>-1067630524618.1594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-1067630524618.1594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-4448460519.2423306</v>
      </c>
      <c r="L3600" s="444">
        <f t="shared" ca="1" si="172"/>
        <v>-1072078985137.4017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-1072078985137.4017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-4466995771.4058409</v>
      </c>
      <c r="L3601" s="444">
        <f t="shared" ca="1" si="172"/>
        <v>-1076545980908.8076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-1076545980908.8076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-4485608253.7866983</v>
      </c>
      <c r="L3602" s="444">
        <f t="shared" ca="1" si="172"/>
        <v>-1081031589162.5944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-1081031589162.5944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-4504298288.1774769</v>
      </c>
      <c r="L3603" s="444">
        <f t="shared" ca="1" si="172"/>
        <v>-1085535887450.7719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-1085535887450.7719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-4523066197.7115498</v>
      </c>
      <c r="L3604" s="444">
        <f t="shared" ca="1" si="172"/>
        <v>-1090058953648.4834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-1090058953648.4834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-4541912306.868681</v>
      </c>
      <c r="L3605" s="444">
        <f t="shared" ca="1" si="172"/>
        <v>-1094600865955.3521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-1094600865955.3521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-4560836941.4806337</v>
      </c>
      <c r="L3606" s="444">
        <f t="shared" ca="1" si="172"/>
        <v>-1099161702896.8326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-1099161702896.8326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-4579840428.7368021</v>
      </c>
      <c r="L3607" s="444">
        <f t="shared" ca="1" si="172"/>
        <v>-1103741543325.5693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-1103741543325.5693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-4598923097.1898718</v>
      </c>
      <c r="L3608" s="444">
        <f t="shared" ca="1" si="172"/>
        <v>-1108340466422.7593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-1108340466422.7593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-4618085276.7614965</v>
      </c>
      <c r="L3609" s="444">
        <f t="shared" ca="1" si="172"/>
        <v>-1112958551699.5208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-1112958551699.5208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-4637327298.748003</v>
      </c>
      <c r="L3610" s="444">
        <f t="shared" ca="1" si="172"/>
        <v>-1117595878998.2688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-1117595878998.2688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-4656649495.8261204</v>
      </c>
      <c r="L3611" s="444">
        <f t="shared" ca="1" si="172"/>
        <v>-1122252528494.095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-1122252528494.095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-4676052202.0587292</v>
      </c>
      <c r="L3612" s="444">
        <f t="shared" ca="1" si="172"/>
        <v>-1126928580696.1538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-1126928580696.1538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-4695535752.9006405</v>
      </c>
      <c r="L3613" s="444">
        <f t="shared" ca="1" si="172"/>
        <v>-1131624116449.0544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-1131624116449.0544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-4715100485.2043934</v>
      </c>
      <c r="L3614" s="444">
        <f t="shared" ca="1" si="172"/>
        <v>-1136339216934.2588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-1136339216934.2588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-4734746737.226078</v>
      </c>
      <c r="L3615" s="444">
        <f t="shared" ca="1" si="172"/>
        <v>-1141073963671.4849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-1141073963671.4849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-4754474848.6311865</v>
      </c>
      <c r="L3616" s="444">
        <f t="shared" ca="1" si="172"/>
        <v>-1145828438520.116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-1145828438520.116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-4774285160.5004835</v>
      </c>
      <c r="L3617" s="444">
        <f t="shared" ca="1" si="172"/>
        <v>-1150602723680.6165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-1150602723680.6165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-4794178015.3359022</v>
      </c>
      <c r="L3618" s="444">
        <f t="shared" ca="1" si="172"/>
        <v>-1155396901695.9524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-1155396901695.9524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-4814153757.0664682</v>
      </c>
      <c r="L3619" s="444">
        <f t="shared" ca="1" si="172"/>
        <v>-1160211055453.0188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-1160211055453.0188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-4834212731.054245</v>
      </c>
      <c r="L3620" s="444">
        <f t="shared" ca="1" si="172"/>
        <v>-1165045268184.073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-1165045268184.073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-4854355284.1003036</v>
      </c>
      <c r="L3621" s="444">
        <f t="shared" ca="1" si="172"/>
        <v>-1169899623468.1733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-1169899623468.1733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-4874581764.4507217</v>
      </c>
      <c r="L3622" s="444">
        <f t="shared" ca="1" si="172"/>
        <v>-1174774205232.624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-1174774205232.624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-4894892521.8025999</v>
      </c>
      <c r="L3623" s="444">
        <f t="shared" ca="1" si="172"/>
        <v>-1179669097754.4265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-1179669097754.4265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-4915287907.3101101</v>
      </c>
      <c r="L3624" s="444">
        <f t="shared" ca="1" si="172"/>
        <v>-1184584385661.7366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-1184584385661.7366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-4935768273.5905685</v>
      </c>
      <c r="L3625" s="444">
        <f t="shared" ca="1" si="172"/>
        <v>-1189520153935.3271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-1189520153935.3271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-4956333974.7305298</v>
      </c>
      <c r="L3626" s="444">
        <f t="shared" ca="1" si="172"/>
        <v>-1194476487910.0576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-1194476487910.0576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-4976985366.2919064</v>
      </c>
      <c r="L3627" s="444">
        <f t="shared" ca="1" si="172"/>
        <v>-1199453473276.3496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-1199453473276.3496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-4997722805.3181229</v>
      </c>
      <c r="L3628" s="444">
        <f t="shared" ca="1" si="172"/>
        <v>-1204451196081.6677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-1204451196081.6677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-5018546650.3402824</v>
      </c>
      <c r="L3629" s="444">
        <f t="shared" ca="1" si="172"/>
        <v>-1209469742732.0081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-1209469742732.0081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-5039457261.3833666</v>
      </c>
      <c r="L3630" s="444">
        <f t="shared" ca="1" si="172"/>
        <v>-1214509199993.3914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-1214509199993.3914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-5060454999.9724636</v>
      </c>
      <c r="L3631" s="444">
        <f t="shared" ca="1" si="172"/>
        <v>-1219569654993.3638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-1219569654993.3638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-5081540229.1390152</v>
      </c>
      <c r="L3632" s="444">
        <f t="shared" ca="1" si="172"/>
        <v>-1224651195222.5027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-1224651195222.5027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-5102713313.4270945</v>
      </c>
      <c r="L3633" s="444">
        <f t="shared" ca="1" si="172"/>
        <v>-1229753908535.9297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-1229753908535.9297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-5123974618.8997068</v>
      </c>
      <c r="L3634" s="444">
        <f t="shared" ca="1" si="172"/>
        <v>-1234877883154.8293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-1234877883154.8293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-5145324513.1451225</v>
      </c>
      <c r="L3635" s="444">
        <f t="shared" ca="1" si="172"/>
        <v>-1240023207667.9744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-1240023207667.9744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-5166763365.283226</v>
      </c>
      <c r="L3636" s="444">
        <f t="shared" ca="1" si="172"/>
        <v>-1245189971033.2576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-1245189971033.2576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-5188291545.9719067</v>
      </c>
      <c r="L3637" s="444">
        <f t="shared" ca="1" si="172"/>
        <v>-1250378262579.2295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-1250378262579.2295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-5209909427.413456</v>
      </c>
      <c r="L3638" s="444">
        <f t="shared" ca="1" si="172"/>
        <v>-1255588172006.6431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-1255588172006.6431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-5231617383.3610125</v>
      </c>
      <c r="L3639" s="444">
        <f t="shared" ca="1" si="172"/>
        <v>-1260819789390.0042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-1260819789390.0042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-5253415789.1250172</v>
      </c>
      <c r="L3640" s="444">
        <f t="shared" ca="1" si="172"/>
        <v>-1266073205179.1292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-1266073205179.1292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-5275305021.5797043</v>
      </c>
      <c r="L3641" s="444">
        <f t="shared" ca="1" si="172"/>
        <v>-1271348510200.7087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-1271348510200.7087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-5297285459.1696196</v>
      </c>
      <c r="L3642" s="444">
        <f t="shared" ca="1" si="172"/>
        <v>-1276645795659.8784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-1276645795659.8784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-5319357481.9161596</v>
      </c>
      <c r="L3643" s="444">
        <f t="shared" ca="1" si="172"/>
        <v>-1281965153141.7947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-1281965153141.7947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-5341521471.4241447</v>
      </c>
      <c r="L3644" s="444">
        <f t="shared" ca="1" si="172"/>
        <v>-1287306674613.2188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-1287306674613.2188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-5363777810.8884115</v>
      </c>
      <c r="L3645" s="444">
        <f t="shared" ca="1" si="172"/>
        <v>-1292670452424.1072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-1292670452424.1072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-5386126885.1004467</v>
      </c>
      <c r="L3646" s="444">
        <f t="shared" ca="1" si="172"/>
        <v>-1298056579309.2075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-1298056579309.2075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-5408569080.4550314</v>
      </c>
      <c r="L3647" s="444">
        <f t="shared" ca="1" si="172"/>
        <v>-1303465148389.6626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-1303465148389.6626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-5431104784.9569273</v>
      </c>
      <c r="L3648" s="444">
        <f t="shared" ca="1" si="172"/>
        <v>-1308896253174.6196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-1308896253174.6196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-5453734388.227582</v>
      </c>
      <c r="L3649" s="444">
        <f t="shared" ca="1" si="172"/>
        <v>-1314349987562.8472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-1314349987562.8472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-5476458281.5118628</v>
      </c>
      <c r="L3650" s="444">
        <f t="shared" ca="1" si="172"/>
        <v>-1319826445844.3591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-1319826445844.3591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-5499276857.6848297</v>
      </c>
      <c r="L3651" s="444">
        <f t="shared" ca="1" si="172"/>
        <v>-1325325722702.0439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-1325325722702.0439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-5522190511.2585163</v>
      </c>
      <c r="L3652" s="444">
        <f t="shared" ca="1" si="172"/>
        <v>-1330847913213.3025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-1330847913213.3025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-5545199638.3887606</v>
      </c>
      <c r="L3653" s="444">
        <f t="shared" ca="1" si="172"/>
        <v>-1336393112851.6912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-1336393112851.6912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-5568304636.8820467</v>
      </c>
      <c r="L3654" s="444">
        <f t="shared" ca="1" si="172"/>
        <v>-1341961417488.5732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-1341961417488.5732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-5591505906.2023888</v>
      </c>
      <c r="L3655" s="444">
        <f t="shared" ca="1" si="172"/>
        <v>-1347552923394.7756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-1347552923394.7756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-5614803847.4782314</v>
      </c>
      <c r="L3656" s="444">
        <f t="shared" ca="1" si="172"/>
        <v>-1353167727242.2539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-1353167727242.2539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-5638198863.5093908</v>
      </c>
      <c r="L3657" s="444">
        <f t="shared" ca="1" si="172"/>
        <v>-1358805926105.7632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-1358805926105.7632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-5661691358.7740135</v>
      </c>
      <c r="L3658" s="444">
        <f t="shared" ca="1" si="172"/>
        <v>-1364467617464.5371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-1364467617464.5371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-5685281739.4355717</v>
      </c>
      <c r="L3659" s="444">
        <f t="shared" ca="1" si="172"/>
        <v>-1370152899203.9727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-1370152899203.9727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-5708970413.3498859</v>
      </c>
      <c r="L3660" s="444">
        <f t="shared" ca="1" si="172"/>
        <v>-1375861869617.3225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-1375861869617.3225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-5732757790.0721769</v>
      </c>
      <c r="L3661" s="444">
        <f t="shared" ca="1" si="172"/>
        <v>-1381594627407.3948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-1381594627407.3948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-5756644280.8641453</v>
      </c>
      <c r="L3662" s="444">
        <f t="shared" ca="1" si="172"/>
        <v>-1387351271688.259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-1387351271688.259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-5780630298.7010794</v>
      </c>
      <c r="L3663" s="444">
        <f t="shared" ca="1" si="172"/>
        <v>-1393131901986.9602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-1393131901986.9602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-5804716258.2790012</v>
      </c>
      <c r="L3664" s="444">
        <f t="shared" ca="1" si="172"/>
        <v>-1398936618245.2393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-1398936618245.2393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-5828902576.0218306</v>
      </c>
      <c r="L3665" s="444">
        <f t="shared" ca="1" si="172"/>
        <v>-1404765520821.261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-1404765520821.261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-5853189670.0885878</v>
      </c>
      <c r="L3666" s="444">
        <f t="shared" ca="1" si="172"/>
        <v>-1410618710491.3496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-1410618710491.3496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-5877577960.3806229</v>
      </c>
      <c r="L3667" s="444">
        <f t="shared" ca="1" si="172"/>
        <v>-1416496288451.7302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-1416496288451.7302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-5902067868.5488758</v>
      </c>
      <c r="L3668" s="444">
        <f t="shared" ca="1" si="172"/>
        <v>-1422398356320.2791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-1422398356320.2791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-5926659818.0011625</v>
      </c>
      <c r="L3669" s="444">
        <f t="shared" ca="1" si="172"/>
        <v>-1428325016138.2803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-1428325016138.2803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-5951354233.9095011</v>
      </c>
      <c r="L3670" s="444">
        <f t="shared" ca="1" si="172"/>
        <v>-1434276370372.1897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-1434276370372.1897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-5976151543.2174568</v>
      </c>
      <c r="L3671" s="444">
        <f t="shared" ca="1" si="172"/>
        <v>-1440252521915.4072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-1440252521915.4072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-6001052174.6475296</v>
      </c>
      <c r="L3672" s="444">
        <f t="shared" ca="1" si="172"/>
        <v>-1446253574090.0547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-1446253574090.0547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-6026056558.7085609</v>
      </c>
      <c r="L3673" s="444">
        <f t="shared" ca="1" si="172"/>
        <v>-1452279630648.7632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-1452279630648.7632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-6051165127.7031803</v>
      </c>
      <c r="L3674" s="444">
        <f t="shared" ca="1" si="172"/>
        <v>-1458330795776.4663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-1458330795776.4663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-6076378315.7352762</v>
      </c>
      <c r="L3675" s="444">
        <f t="shared" ca="1" si="172"/>
        <v>-1464407174092.2017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-1464407174092.2017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-6101696558.7175064</v>
      </c>
      <c r="L3676" s="444">
        <f t="shared" ca="1" si="172"/>
        <v>-1470508870650.9192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-1470508870650.9192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-6127120294.37883</v>
      </c>
      <c r="L3677" s="444">
        <f t="shared" ca="1" si="172"/>
        <v>-1476635990945.2981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-1476635990945.2981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-6152649962.2720757</v>
      </c>
      <c r="L3678" s="444">
        <f t="shared" ca="1" si="172"/>
        <v>-1482788640907.5701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-1482788640907.5701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-6178286003.7815418</v>
      </c>
      <c r="L3679" s="444">
        <f t="shared" ca="1" si="172"/>
        <v>-1488966926911.3516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-1488966926911.3516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-6204028862.1306314</v>
      </c>
      <c r="L3680" s="444">
        <f t="shared" ca="1" si="172"/>
        <v>-1495170955773.4822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-1495170955773.4822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-6229878982.3895092</v>
      </c>
      <c r="L3681" s="444">
        <f t="shared" ca="1" si="172"/>
        <v>-1501400834755.8716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-1501400834755.8716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-6255836811.4827986</v>
      </c>
      <c r="L3682" s="444">
        <f t="shared" ca="1" si="172"/>
        <v>-1507656671567.3545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-1507656671567.3545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-6281902798.1973104</v>
      </c>
      <c r="L3683" s="444">
        <f t="shared" ca="1" si="172"/>
        <v>-1513938574365.5518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-1513938574365.5518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-6308077393.1897993</v>
      </c>
      <c r="L3684" s="444">
        <f t="shared" ca="1" si="172"/>
        <v>-1520246651758.7415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-1520246651758.7415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-6334361048.9947557</v>
      </c>
      <c r="L3685" s="444">
        <f t="shared" ca="1" si="172"/>
        <v>-1526581012807.7363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-1526581012807.7363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-6360754220.0322342</v>
      </c>
      <c r="L3686" s="444">
        <f t="shared" ca="1" si="172"/>
        <v>-1532941767027.7686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-1532941767027.7686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-6387257362.6157026</v>
      </c>
      <c r="L3687" s="444">
        <f t="shared" ca="1" si="172"/>
        <v>-1539329024390.3843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-1539329024390.3843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-6413870934.9599342</v>
      </c>
      <c r="L3688" s="444">
        <f t="shared" ca="1" si="172"/>
        <v>-1545742895325.3442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-1545742895325.3442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-6440595397.1889343</v>
      </c>
      <c r="L3689" s="444">
        <f t="shared" ca="1" si="172"/>
        <v>-1552183490722.5332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-1552183490722.5332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-6467431211.3438883</v>
      </c>
      <c r="L3690" s="444">
        <f t="shared" ca="1" si="172"/>
        <v>-1558650921933.8772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-1558650921933.8772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-6494378841.3911552</v>
      </c>
      <c r="L3691" s="444">
        <f t="shared" ca="1" si="172"/>
        <v>-1565145300775.2683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-1565145300775.2683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-6521438753.2302847</v>
      </c>
      <c r="L3692" s="444">
        <f t="shared" ca="1" si="172"/>
        <v>-1571666739528.4985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-1571666739528.4985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-6548611414.7020769</v>
      </c>
      <c r="L3693" s="444">
        <f t="shared" ca="1" si="172"/>
        <v>-1578215350943.2007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-1578215350943.2007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-6575897295.5966692</v>
      </c>
      <c r="L3694" s="444">
        <f t="shared" ca="1" si="172"/>
        <v>-1584791248238.7974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-1584791248238.7974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-6603296867.6616554</v>
      </c>
      <c r="L3695" s="444">
        <f t="shared" ca="1" si="172"/>
        <v>-1591394545106.459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-1591394545106.459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-6630810604.6102457</v>
      </c>
      <c r="L3696" s="444">
        <f t="shared" ca="1" si="172"/>
        <v>-1598025355711.0693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-1598025355711.0693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-6658438982.1294556</v>
      </c>
      <c r="L3697" s="444">
        <f t="shared" ca="1" si="172"/>
        <v>-1604683794693.1987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-1604683794693.1987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-6686182477.8883276</v>
      </c>
      <c r="L3698" s="444">
        <f t="shared" ca="1" si="172"/>
        <v>-1611369977171.0872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-1611369977171.0872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-6714041571.546196</v>
      </c>
      <c r="L3699" s="444">
        <f t="shared" ca="1" si="172"/>
        <v>-1618084018742.6333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-1618084018742.6333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-6742016744.760972</v>
      </c>
      <c r="L3700" s="444">
        <f t="shared" ca="1" si="172"/>
        <v>-1624826035487.3943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-1624826035487.3943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-6770108481.1974764</v>
      </c>
      <c r="L3701" s="444">
        <f t="shared" ca="1" si="172"/>
        <v>-1631596143968.5918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-1631596143968.5918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-6798317266.535799</v>
      </c>
      <c r="L3702" s="444">
        <f t="shared" ca="1" si="172"/>
        <v>-1638394461235.1277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-1638394461235.1277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-6826643588.4796982</v>
      </c>
      <c r="L3703" s="444">
        <f t="shared" ca="1" si="172"/>
        <v>-1645221104823.6074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-1645221104823.6074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-6855087936.7650309</v>
      </c>
      <c r="L3704" s="444">
        <f t="shared" ca="1" si="172"/>
        <v>-1652076192760.3726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-1652076192760.3726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-6883650803.1682186</v>
      </c>
      <c r="L3705" s="444">
        <f t="shared" ca="1" si="172"/>
        <v>-1658959843563.5408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-1658959843563.5408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-6912332681.5147533</v>
      </c>
      <c r="L3706" s="444">
        <f t="shared" ca="1" si="172"/>
        <v>-1665872176245.0554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-1665872176245.0554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-6941134067.6877308</v>
      </c>
      <c r="L3707" s="444">
        <f t="shared" ca="1" si="172"/>
        <v>-1672813310312.7432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-1672813310312.7432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-6970055459.6364298</v>
      </c>
      <c r="L3708" s="444">
        <f t="shared" ca="1" si="172"/>
        <v>-1679783365772.3796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-1679783365772.3796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-6999097357.3849154</v>
      </c>
      <c r="L3709" s="444">
        <f t="shared" ca="1" si="172"/>
        <v>-1686782463129.7646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-1686782463129.7646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-7028260263.0406857</v>
      </c>
      <c r="L3710" s="444">
        <f t="shared" ca="1" si="172"/>
        <v>-1693810723392.8054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-1693810723392.8054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-7057544680.8033562</v>
      </c>
      <c r="L3711" s="444">
        <f t="shared" ca="1" si="172"/>
        <v>-1700868268073.6089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-1700868268073.6089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-7086951116.9733706</v>
      </c>
      <c r="L3712" s="444">
        <f t="shared" ca="1" si="172"/>
        <v>-1707955219190.5823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-1707955219190.5823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-7116480079.9607592</v>
      </c>
      <c r="L3713" s="444">
        <f t="shared" ca="1" si="172"/>
        <v>-1715071699270.543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-1715071699270.543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-7146132080.2939301</v>
      </c>
      <c r="L3714" s="444">
        <f t="shared" ca="1" si="172"/>
        <v>-1722217831350.8369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-1722217831350.8369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-7175907630.6284876</v>
      </c>
      <c r="L3715" s="444">
        <f t="shared" ca="1" si="172"/>
        <v>-1729393738981.4653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-1729393738981.4653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-7205807245.7561045</v>
      </c>
      <c r="L3716" s="444">
        <f t="shared" ca="1" si="172"/>
        <v>-1736599546227.2214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-1736599546227.2214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-7235831442.6134214</v>
      </c>
      <c r="L3717" s="444">
        <f t="shared" ca="1" si="172"/>
        <v>-1743835377669.835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-1743835377669.835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-7265980740.2909803</v>
      </c>
      <c r="L3718" s="444">
        <f t="shared" ca="1" si="172"/>
        <v>-1751101358410.126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-1751101358410.126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-7296255660.0421915</v>
      </c>
      <c r="L3719" s="444">
        <f t="shared" ca="1" si="172"/>
        <v>-1758397614070.1682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-1758397614070.1682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-7326656725.292366</v>
      </c>
      <c r="L3720" s="444">
        <f t="shared" ca="1" si="172"/>
        <v>-1765724270795.4607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-1765724270795.4607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-7357184461.6477518</v>
      </c>
      <c r="L3721" s="444">
        <f t="shared" ca="1" si="172"/>
        <v>-1773081455257.1084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-1773081455257.1084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-7387839396.9046183</v>
      </c>
      <c r="L3722" s="444">
        <f t="shared" ca="1" si="172"/>
        <v>-1780469294654.0129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-1780469294654.0129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-7418622061.0583868</v>
      </c>
      <c r="L3723" s="444">
        <f t="shared" ca="1" si="172"/>
        <v>-1787887916715.0713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-1787887916715.0713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-7449532986.3127966</v>
      </c>
      <c r="L3724" s="444">
        <f t="shared" ca="1" si="172"/>
        <v>-1795337449701.384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-1795337449701.384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-7480572707.0890999</v>
      </c>
      <c r="L3725" s="444">
        <f t="shared" ca="1" si="172"/>
        <v>-1802818022408.4731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-1802818022408.4731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-7511741760.0353041</v>
      </c>
      <c r="L3726" s="444">
        <f t="shared" ca="1" si="172"/>
        <v>-1810329764168.5085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-1810329764168.5085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-7543040684.0354519</v>
      </c>
      <c r="L3727" s="444">
        <f t="shared" ca="1" si="172"/>
        <v>-1817872804852.5439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-1817872804852.5439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-7574470020.2189322</v>
      </c>
      <c r="L3728" s="444">
        <f t="shared" ca="1" si="172"/>
        <v>-1825447274872.7629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-1825447274872.7629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-7606030311.9698467</v>
      </c>
      <c r="L3729" s="444">
        <f t="shared" ca="1" si="172"/>
        <v>-1833053305184.7327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-1833053305184.7327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-7637722104.9363861</v>
      </c>
      <c r="L3730" s="444">
        <f t="shared" ca="1" si="172"/>
        <v>-1840691027289.6689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-1840691027289.6689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-7669545947.040287</v>
      </c>
      <c r="L3731" s="444">
        <f t="shared" ca="1" si="172"/>
        <v>-1848360573236.7092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-1848360573236.7092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-7701502388.4862881</v>
      </c>
      <c r="L3732" s="444">
        <f t="shared" ca="1" si="172"/>
        <v>-1856062075625.1956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-1856062075625.1956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-7733591981.7716484</v>
      </c>
      <c r="L3733" s="444">
        <f t="shared" ca="1" si="172"/>
        <v>-1863795667606.9673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-1863795667606.9673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-7765815281.6956978</v>
      </c>
      <c r="L3734" s="444">
        <f t="shared" ca="1" si="172"/>
        <v>-1871561482888.6631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-1871561482888.6631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-7798172845.3694296</v>
      </c>
      <c r="L3735" s="444">
        <f t="shared" ca="1" si="172"/>
        <v>-1879359655734.0325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-1879359655734.0325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-7830665232.2251358</v>
      </c>
      <c r="L3736" s="444">
        <f t="shared" ca="1" si="172"/>
        <v>-1887190320966.2576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-1887190320966.2576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-7863293004.0260735</v>
      </c>
      <c r="L3737" s="444">
        <f t="shared" ca="1" si="172"/>
        <v>-1895053613970.2837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-1895053613970.2837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-7896056724.8761816</v>
      </c>
      <c r="L3738" s="444">
        <f t="shared" ca="1" si="172"/>
        <v>-1902949670695.1599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-1902949670695.1599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-7928956961.2298336</v>
      </c>
      <c r="L3739" s="444">
        <f t="shared" ca="1" si="172"/>
        <v>-1910878627656.3896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-1910878627656.3896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-7961994281.9016237</v>
      </c>
      <c r="L3740" s="444">
        <f t="shared" ca="1" si="172"/>
        <v>-1918840621938.2913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-1918840621938.2913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-7995169258.0762148</v>
      </c>
      <c r="L3741" s="444">
        <f t="shared" ca="1" si="172"/>
        <v>-1926835791196.3674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-1926835791196.3674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-8028482463.3181973</v>
      </c>
      <c r="L3742" s="444">
        <f t="shared" ca="1" si="172"/>
        <v>-1934864273659.6855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-1934864273659.6855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-8061934473.5820227</v>
      </c>
      <c r="L3743" s="444">
        <f t="shared" ca="1" si="172"/>
        <v>-1942926208133.2676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-1942926208133.2676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-8095525867.2219477</v>
      </c>
      <c r="L3744" s="444">
        <f t="shared" ca="1" si="172"/>
        <v>-1951021734000.4895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-1951021734000.4895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-8129257225.0020399</v>
      </c>
      <c r="L3745" s="444">
        <f t="shared" ca="1" si="172"/>
        <v>-1959150991225.4915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-1959150991225.4915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-8163129130.1062145</v>
      </c>
      <c r="L3746" s="444">
        <f t="shared" ca="1" si="172"/>
        <v>-1967314120355.5977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-1967314120355.5977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-8197142168.148324</v>
      </c>
      <c r="L3747" s="444">
        <f t="shared" ca="1" si="172"/>
        <v>-1975511262523.7461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-1975511262523.7461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-8231296927.1822767</v>
      </c>
      <c r="L3748" s="444">
        <f t="shared" ca="1" si="172"/>
        <v>-1983742559450.9285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-1983742559450.9285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-8265593997.7122021</v>
      </c>
      <c r="L3749" s="444">
        <f t="shared" ca="1" si="172"/>
        <v>-1992008153448.6406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-1992008153448.6406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-8300033972.7026701</v>
      </c>
      <c r="L3750" s="444">
        <f t="shared" ca="1" si="172"/>
        <v>-2000308187421.3433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-2000308187421.3433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-8334617447.5889301</v>
      </c>
      <c r="L3751" s="444">
        <f t="shared" ca="1" si="172"/>
        <v>-2008642804868.9321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-2008642804868.9321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-8369345020.2872171</v>
      </c>
      <c r="L3752" s="444">
        <f t="shared" ca="1" si="172"/>
        <v>-2017012149889.2192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-2017012149889.2192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-8404217291.20508</v>
      </c>
      <c r="L3753" s="444">
        <f t="shared" ca="1" si="172"/>
        <v>-2025416367180.4243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-2025416367180.4243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-8439234863.2517681</v>
      </c>
      <c r="L3754" s="444">
        <f t="shared" ca="1" si="172"/>
        <v>-2033855602043.676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-2033855602043.676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-8474398341.84865</v>
      </c>
      <c r="L3755" s="444">
        <f t="shared" ca="1" si="172"/>
        <v>-2042330000385.5247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-2042330000385.5247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-8509708334.9396868</v>
      </c>
      <c r="L3756" s="444">
        <f t="shared" ca="1" si="172"/>
        <v>-2050839708720.4644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-2050839708720.4644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-8545165453.001935</v>
      </c>
      <c r="L3757" s="444">
        <f t="shared" ca="1" si="172"/>
        <v>-2059384874173.4663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-2059384874173.4663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-8580770309.0561085</v>
      </c>
      <c r="L3758" s="444">
        <f t="shared" ca="1" si="172"/>
        <v>-2067965644482.5225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-2067965644482.5225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-8616523518.6771755</v>
      </c>
      <c r="L3759" s="444">
        <f t="shared" ca="1" si="172"/>
        <v>-2076582168001.1997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-2076582168001.1997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-8652425700.0049992</v>
      </c>
      <c r="L3760" s="444">
        <f t="shared" ca="1" si="172"/>
        <v>-2085234593701.2046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-2085234593701.2046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-8688477473.7550182</v>
      </c>
      <c r="L3761" s="444">
        <f t="shared" ca="1" si="172"/>
        <v>-2093923071174.9597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-2093923071174.9597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-8724679463.2289982</v>
      </c>
      <c r="L3762" s="444">
        <f t="shared" ca="1" si="172"/>
        <v>-2102647750638.1887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-2102647750638.1887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-8761032294.3257866</v>
      </c>
      <c r="L3763" s="444">
        <f t="shared" ca="1" si="172"/>
        <v>-2111408782932.5144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-2111408782932.5144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-8797536595.552145</v>
      </c>
      <c r="L3764" s="444">
        <f t="shared" ca="1" si="172"/>
        <v>-2120206319528.0667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-2120206319528.0667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-8834192998.0336113</v>
      </c>
      <c r="L3765" s="444">
        <f t="shared" ca="1" si="172"/>
        <v>-2129040512526.1003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-2129040512526.1003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-8871002135.5254173</v>
      </c>
      <c r="L3766" s="444">
        <f t="shared" ca="1" si="172"/>
        <v>-2137911514661.6257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-2137911514661.6257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-8907964644.4234409</v>
      </c>
      <c r="L3767" s="444">
        <f t="shared" ca="1" si="172"/>
        <v>-2146819479306.0491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-2146819479306.0491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-8945081163.7752037</v>
      </c>
      <c r="L3768" s="444">
        <f t="shared" ca="1" si="172"/>
        <v>-2155764560469.8242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-2155764560469.8242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-8982352335.2909336</v>
      </c>
      <c r="L3769" s="444">
        <f t="shared" ca="1" si="172"/>
        <v>-2164746912805.1152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-2164746912805.1152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-9019778803.3546448</v>
      </c>
      <c r="L3770" s="444">
        <f t="shared" ca="1" si="172"/>
        <v>-2173766691608.47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-2173766691608.47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-9057361215.0352917</v>
      </c>
      <c r="L3771" s="444">
        <f t="shared" ca="1" si="172"/>
        <v>-2182824052823.5054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-2182824052823.5054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-9095100220.0979385</v>
      </c>
      <c r="L3772" s="444">
        <f t="shared" ca="1" si="172"/>
        <v>-2191919153043.6033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-2191919153043.6033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-9132996471.0150127</v>
      </c>
      <c r="L3773" s="444">
        <f t="shared" ca="1" si="172"/>
        <v>-2201052149514.6182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-2201052149514.6182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-9171050622.9775753</v>
      </c>
      <c r="L3774" s="444">
        <f t="shared" ca="1" si="172"/>
        <v>-2210223200137.5957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-2210223200137.5957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-9209263333.9066486</v>
      </c>
      <c r="L3775" s="444">
        <f t="shared" ca="1" si="172"/>
        <v>-2219432463471.5024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-2219432463471.5024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-9247635264.4645939</v>
      </c>
      <c r="L3776" s="444">
        <f t="shared" ca="1" si="172"/>
        <v>-2228680098735.9668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-2228680098735.9668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-9286167078.0665283</v>
      </c>
      <c r="L3777" s="444">
        <f t="shared" ca="1" si="172"/>
        <v>-2237966265814.0332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-2237966265814.0332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-9324859440.8918056</v>
      </c>
      <c r="L3778" s="444">
        <f t="shared" ca="1" si="172"/>
        <v>-2247291125254.9248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-2247291125254.9248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-9363713021.8955193</v>
      </c>
      <c r="L3779" s="444">
        <f t="shared" ca="1" si="172"/>
        <v>-2256654838276.8203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-2256654838276.8203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-9402728492.8200836</v>
      </c>
      <c r="L3780" s="444">
        <f t="shared" ca="1" si="172"/>
        <v>-2266057566769.6406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-2266057566769.6406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-9441906528.2068367</v>
      </c>
      <c r="L3781" s="444">
        <f t="shared" ca="1" si="172"/>
        <v>-2275499473297.8477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-2275499473297.8477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-9481247805.4076977</v>
      </c>
      <c r="L3782" s="444">
        <f t="shared" ca="1" si="172"/>
        <v>-2284980721103.2554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-2284980721103.2554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-9520753004.5968971</v>
      </c>
      <c r="L3783" s="444">
        <f t="shared" ca="1" si="172"/>
        <v>-2294501474107.8521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-2294501474107.8521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-9560422808.7827168</v>
      </c>
      <c r="L3784" s="444">
        <f t="shared" ca="1" si="172"/>
        <v>-2304061896916.6348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-2304061896916.6348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-9600257903.8193111</v>
      </c>
      <c r="L3785" s="444">
        <f t="shared" ca="1" si="172"/>
        <v>-2313662154820.4541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-2313662154820.4541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-9640258978.4185581</v>
      </c>
      <c r="L3786" s="444">
        <f t="shared" ca="1" si="172"/>
        <v>-2323302413798.8726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-2323302413798.8726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-9680426724.1619682</v>
      </c>
      <c r="L3787" s="444">
        <f t="shared" ca="1" si="172"/>
        <v>-2332982840523.0347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-2332982840523.0347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-9720761835.5126438</v>
      </c>
      <c r="L3788" s="444">
        <f t="shared" ca="1" si="172"/>
        <v>-2342703602358.5474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-2342703602358.5474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-9761265009.82728</v>
      </c>
      <c r="L3789" s="444">
        <f t="shared" ca="1" si="172"/>
        <v>-2352464867368.3745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-2352464867368.3745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-9801936947.368227</v>
      </c>
      <c r="L3790" s="444">
        <f t="shared" ca="1" si="172"/>
        <v>-2362266804315.7427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-2362266804315.7427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-9842778351.3155937</v>
      </c>
      <c r="L3791" s="444">
        <f t="shared" ca="1" si="172"/>
        <v>-2372109582667.0581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-2372109582667.0581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-9883789927.7794094</v>
      </c>
      <c r="L3792" s="444">
        <f t="shared" ca="1" si="172"/>
        <v>-2381993372594.8374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-2381993372594.8374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-9924972385.8118229</v>
      </c>
      <c r="L3793" s="444">
        <f t="shared" ca="1" si="172"/>
        <v>-2391918344980.6494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-2391918344980.6494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-9966326437.4193726</v>
      </c>
      <c r="L3794" s="444">
        <f t="shared" ca="1" si="172"/>
        <v>-2401884671418.0688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-2401884671418.0688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-10007852797.575287</v>
      </c>
      <c r="L3795" s="444">
        <f t="shared" ca="1" si="172"/>
        <v>-2411892524215.644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-2411892524215.644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-10049552184.23185</v>
      </c>
      <c r="L3796" s="444">
        <f t="shared" ca="1" si="172"/>
        <v>-2421942076399.876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-2421942076399.876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-10091425318.332817</v>
      </c>
      <c r="L3797" s="444">
        <f t="shared" ca="1" si="172"/>
        <v>-2432033501718.209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-2432033501718.209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-10133472923.825871</v>
      </c>
      <c r="L3798" s="444">
        <f t="shared" ca="1" si="172"/>
        <v>-2442166974642.0347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-2442166974642.0347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-10175695727.675144</v>
      </c>
      <c r="L3799" s="444">
        <f t="shared" ca="1" si="172"/>
        <v>-2452342670369.71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-2452342670369.71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-10218094459.873791</v>
      </c>
      <c r="L3800" s="444">
        <f t="shared" ca="1" si="172"/>
        <v>-2462560764829.584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-2462560764829.584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-10260669853.4566</v>
      </c>
      <c r="L3801" s="444">
        <f t="shared" ca="1" si="172"/>
        <v>-2472821434683.0405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-2472821434683.0405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-10303422644.512669</v>
      </c>
      <c r="L3802" s="444">
        <f t="shared" ca="1" si="172"/>
        <v>-2483124857327.5532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-2483124857327.5532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-10346353572.198139</v>
      </c>
      <c r="L3803" s="444">
        <f t="shared" ca="1" si="172"/>
        <v>-2493471210899.7515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-2493471210899.7515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-10389463378.748964</v>
      </c>
      <c r="L3804" s="444">
        <f t="shared" ca="1" si="172"/>
        <v>-2503860674278.5005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-2503860674278.5005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-10432752809.493752</v>
      </c>
      <c r="L3805" s="444">
        <f t="shared" ca="1" si="172"/>
        <v>-2514293427087.9941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-2514293427087.9941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-10476222612.866642</v>
      </c>
      <c r="L3806" s="444">
        <f t="shared" ca="1" si="172"/>
        <v>-2524769649700.8608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-2524769649700.8608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-10519873540.420254</v>
      </c>
      <c r="L3807" s="444">
        <f t="shared" ca="1" si="172"/>
        <v>-2535289523241.2813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-2535289523241.2813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-10563706346.838673</v>
      </c>
      <c r="L3808" s="444">
        <f t="shared" ca="1" si="172"/>
        <v>-2545853229588.1201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-2545853229588.1201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-10607721789.9505</v>
      </c>
      <c r="L3809" s="444">
        <f t="shared" ca="1" si="172"/>
        <v>-2556460951378.0708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-2556460951378.0708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-10651920630.741962</v>
      </c>
      <c r="L3810" s="444">
        <f t="shared" ca="1" si="172"/>
        <v>-2567112872008.813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-2567112872008.813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-10696303633.370054</v>
      </c>
      <c r="L3811" s="444">
        <f t="shared" ca="1" si="172"/>
        <v>-2577809175642.1831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-2577809175642.1831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-10740871565.175762</v>
      </c>
      <c r="L3812" s="444">
        <f t="shared" ca="1" si="172"/>
        <v>-2588550047207.3589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-2588550047207.3589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-10785625196.697329</v>
      </c>
      <c r="L3813" s="444">
        <f t="shared" ca="1" si="172"/>
        <v>-2599335672404.0562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-2599335672404.0562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-10830565301.683567</v>
      </c>
      <c r="L3814" s="444">
        <f t="shared" ca="1" si="172"/>
        <v>-2610166237705.7397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-2610166237705.7397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-10875692657.107248</v>
      </c>
      <c r="L3815" s="444">
        <f t="shared" ca="1" si="172"/>
        <v>-2621041930362.8472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-2621041930362.8472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-10921008043.17853</v>
      </c>
      <c r="L3816" s="444">
        <f t="shared" ca="1" si="172"/>
        <v>-2631962938406.0259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-2631962938406.0259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-10966512243.35844</v>
      </c>
      <c r="L3817" s="444">
        <f t="shared" ca="1" si="172"/>
        <v>-2642929450649.3843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-2642929450649.3843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-11012206044.372435</v>
      </c>
      <c r="L3818" s="444">
        <f t="shared" ca="1" si="172"/>
        <v>-2653941656693.7568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-2653941656693.7568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-11058090236.223988</v>
      </c>
      <c r="L3819" s="444">
        <f t="shared" ca="1" si="172"/>
        <v>-2664999746929.981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-2664999746929.981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-11104165612.208254</v>
      </c>
      <c r="L3820" s="444">
        <f t="shared" ca="1" si="172"/>
        <v>-2676103912542.1895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-2676103912542.1895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-11150432968.925789</v>
      </c>
      <c r="L3821" s="444">
        <f t="shared" ca="1" si="172"/>
        <v>-2687254345511.1152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-2687254345511.1152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-11196893106.296314</v>
      </c>
      <c r="L3822" s="444">
        <f t="shared" ca="1" si="172"/>
        <v>-2698451238617.4116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-2698451238617.4116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-11243546827.572548</v>
      </c>
      <c r="L3823" s="444">
        <f t="shared" ca="1" si="172"/>
        <v>-2709694785444.9844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-2709694785444.9844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-11290394939.354101</v>
      </c>
      <c r="L3824" s="444">
        <f t="shared" ca="1" si="172"/>
        <v>-2720985180384.3384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-2720985180384.3384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-11337438251.60141</v>
      </c>
      <c r="L3825" s="444">
        <f t="shared" ca="1" si="172"/>
        <v>-2732322618635.9399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-2732322618635.9399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-11384677577.64975</v>
      </c>
      <c r="L3826" s="444">
        <f t="shared" ca="1" si="172"/>
        <v>-2743707296213.5898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-2743707296213.5898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-11432113734.223291</v>
      </c>
      <c r="L3827" s="444">
        <f t="shared" ca="1" si="172"/>
        <v>-2755139409947.813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-2755139409947.813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-11479747541.449221</v>
      </c>
      <c r="L3828" s="444">
        <f t="shared" ca="1" si="172"/>
        <v>-2766619157489.2622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-2766619157489.2622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-11527579822.871925</v>
      </c>
      <c r="L3829" s="444">
        <f t="shared" ca="1" si="172"/>
        <v>-2778146737312.1343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-2778146737312.1343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-11575611405.467226</v>
      </c>
      <c r="L3830" s="444">
        <f t="shared" ca="1" si="172"/>
        <v>-2789722348717.6016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-2789722348717.6016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-11623843119.656673</v>
      </c>
      <c r="L3831" s="444">
        <f t="shared" ca="1" si="172"/>
        <v>-2801346191837.2583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-2801346191837.2583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-11672275799.321909</v>
      </c>
      <c r="L3832" s="444">
        <f t="shared" ca="1" si="172"/>
        <v>-2813018467636.5801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-2813018467636.5801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-11720910281.819084</v>
      </c>
      <c r="L3833" s="444">
        <f t="shared" ref="L3833:L4087" ca="1" si="177">I3833-J3833+K3833</f>
        <v>-2824739377918.3989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-2824739377918.3989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-11769747407.993328</v>
      </c>
      <c r="L3834" s="444">
        <f t="shared" ca="1" si="177"/>
        <v>-2836509125326.3921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-2836509125326.3921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-11818788022.1933</v>
      </c>
      <c r="L3835" s="444">
        <f t="shared" ca="1" si="177"/>
        <v>-2848327913348.5854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-2848327913348.5854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-11868032972.285772</v>
      </c>
      <c r="L3836" s="444">
        <f t="shared" ca="1" si="177"/>
        <v>-2860195946320.8711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-2860195946320.8711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-11917483109.670296</v>
      </c>
      <c r="L3837" s="444">
        <f t="shared" ca="1" si="177"/>
        <v>-2872113429430.5415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-2872113429430.5415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-11967139289.293922</v>
      </c>
      <c r="L3838" s="444">
        <f t="shared" ca="1" si="177"/>
        <v>-2884080568719.8354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-2884080568719.8354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-12017002369.665981</v>
      </c>
      <c r="L3839" s="444">
        <f t="shared" ca="1" si="177"/>
        <v>-2896097571089.5015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-2896097571089.5015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-12067073212.872923</v>
      </c>
      <c r="L3840" s="444">
        <f t="shared" ca="1" si="177"/>
        <v>-2908164644302.3745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-2908164644302.3745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-12117352684.593227</v>
      </c>
      <c r="L3841" s="444">
        <f t="shared" ca="1" si="177"/>
        <v>-2920281996986.9678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-2920281996986.9678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-12167841654.112366</v>
      </c>
      <c r="L3842" s="444">
        <f t="shared" ca="1" si="177"/>
        <v>-2932449838641.0801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-2932449838641.0801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-12218540994.337833</v>
      </c>
      <c r="L3843" s="444">
        <f t="shared" ca="1" si="177"/>
        <v>-2944668379635.418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-2944668379635.418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-12269451581.814241</v>
      </c>
      <c r="L3844" s="444">
        <f t="shared" ca="1" si="177"/>
        <v>-2956937831217.2324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-2956937831217.2324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-12320574296.738468</v>
      </c>
      <c r="L3845" s="444">
        <f t="shared" ca="1" si="177"/>
        <v>-2969258405513.9707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-2969258405513.9707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-12371910022.974878</v>
      </c>
      <c r="L3846" s="444">
        <f t="shared" ca="1" si="177"/>
        <v>-2981630315536.9458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-2981630315536.9458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-12423459648.070608</v>
      </c>
      <c r="L3847" s="444">
        <f t="shared" ca="1" si="177"/>
        <v>-2994053775185.0166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-2994053775185.0166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-12475224063.270903</v>
      </c>
      <c r="L3848" s="444">
        <f t="shared" ca="1" si="177"/>
        <v>-3006528999248.2876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-3006528999248.2876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-12527204163.534531</v>
      </c>
      <c r="L3849" s="444">
        <f t="shared" ca="1" si="177"/>
        <v>-3019056203411.8223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-3019056203411.8223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-12579400847.549259</v>
      </c>
      <c r="L3850" s="444">
        <f t="shared" ca="1" si="177"/>
        <v>-3031635604259.3716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-3031635604259.3716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-12631815017.747381</v>
      </c>
      <c r="L3851" s="444">
        <f t="shared" ca="1" si="177"/>
        <v>-3044267419277.1191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-3044267419277.1191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-12684447580.321329</v>
      </c>
      <c r="L3852" s="444">
        <f t="shared" ca="1" si="177"/>
        <v>-3056951866857.4404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-3056951866857.4404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-12737299445.239334</v>
      </c>
      <c r="L3853" s="444">
        <f t="shared" ca="1" si="177"/>
        <v>-3069689166302.6797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-3069689166302.6797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-12790371526.261166</v>
      </c>
      <c r="L3854" s="444">
        <f t="shared" ca="1" si="177"/>
        <v>-3082479537828.9409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-3082479537828.9409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-12843664740.95392</v>
      </c>
      <c r="L3855" s="444">
        <f t="shared" ca="1" si="177"/>
        <v>-3095323202569.895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-3095323202569.895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-12897180010.707895</v>
      </c>
      <c r="L3856" s="444">
        <f t="shared" ca="1" si="177"/>
        <v>-3108220382580.603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-3108220382580.603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-12950918260.752512</v>
      </c>
      <c r="L3857" s="444">
        <f t="shared" ca="1" si="177"/>
        <v>-3121171300841.3555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-3121171300841.3555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-13004880420.172314</v>
      </c>
      <c r="L3858" s="444">
        <f t="shared" ca="1" si="177"/>
        <v>-3134176181261.5278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-3134176181261.5278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-13059067421.923033</v>
      </c>
      <c r="L3859" s="444">
        <f t="shared" ca="1" si="177"/>
        <v>-3147235248683.4507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-3147235248683.4507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-13113480202.847712</v>
      </c>
      <c r="L3860" s="444">
        <f t="shared" ca="1" si="177"/>
        <v>-3160348728886.2983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-3160348728886.2983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-13168119703.692909</v>
      </c>
      <c r="L3861" s="444">
        <f t="shared" ca="1" si="177"/>
        <v>-3173516848589.9912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-3173516848589.9912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-13222986869.124964</v>
      </c>
      <c r="L3862" s="444">
        <f t="shared" ca="1" si="177"/>
        <v>-3186739835459.1162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-3186739835459.1162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-13278082647.746317</v>
      </c>
      <c r="L3863" s="444">
        <f t="shared" ca="1" si="177"/>
        <v>-3200017918106.8623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-3200017918106.8623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-13333407992.111927</v>
      </c>
      <c r="L3864" s="444">
        <f t="shared" ca="1" si="177"/>
        <v>-3213351326098.9741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-3213351326098.9741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-13388963858.745726</v>
      </c>
      <c r="L3865" s="444">
        <f t="shared" ca="1" si="177"/>
        <v>-3226740289957.7197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-3226740289957.7197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-13444751208.157166</v>
      </c>
      <c r="L3866" s="444">
        <f t="shared" ca="1" si="177"/>
        <v>-3240185041165.877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-3240185041165.877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-13500771004.857821</v>
      </c>
      <c r="L3867" s="444">
        <f t="shared" ca="1" si="177"/>
        <v>-3253685812170.7349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-3253685812170.7349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-13557024217.378061</v>
      </c>
      <c r="L3868" s="444">
        <f t="shared" ca="1" si="177"/>
        <v>-3267242836388.1128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-3267242836388.1128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-13613511818.283804</v>
      </c>
      <c r="L3869" s="444">
        <f t="shared" ca="1" si="177"/>
        <v>-3280856348206.3965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-3280856348206.3965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-13670234784.193319</v>
      </c>
      <c r="L3870" s="444">
        <f t="shared" ca="1" si="177"/>
        <v>-3294526582990.5898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-3294526582990.5898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-13727194095.794125</v>
      </c>
      <c r="L3871" s="444">
        <f t="shared" ca="1" si="177"/>
        <v>-3308253777086.3838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-3308253777086.3838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-13784390737.859932</v>
      </c>
      <c r="L3872" s="444">
        <f t="shared" ca="1" si="177"/>
        <v>-3322038167824.2437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-3322038167824.2437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-13841825699.267681</v>
      </c>
      <c r="L3873" s="444">
        <f t="shared" ca="1" si="177"/>
        <v>-3335879993523.5112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-3335879993523.5112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-13899499973.014629</v>
      </c>
      <c r="L3874" s="444">
        <f t="shared" ca="1" si="177"/>
        <v>-3349779493496.5259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-3349779493496.5259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-13957414556.235525</v>
      </c>
      <c r="L3875" s="444">
        <f t="shared" ca="1" si="177"/>
        <v>-3363736908052.7612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-3363736908052.7612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-14015570450.219839</v>
      </c>
      <c r="L3876" s="444">
        <f t="shared" ca="1" si="177"/>
        <v>-3377752478502.981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-3377752478502.981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-14073968660.429087</v>
      </c>
      <c r="L3877" s="444">
        <f t="shared" ca="1" si="177"/>
        <v>-3391826447163.4102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-3391826447163.4102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-14132610196.514208</v>
      </c>
      <c r="L3878" s="444">
        <f t="shared" ca="1" si="177"/>
        <v>-3405959057359.9243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-3405959057359.9243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-14191496072.333017</v>
      </c>
      <c r="L3879" s="444">
        <f t="shared" ca="1" si="177"/>
        <v>-3420150553432.2573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-3420150553432.2573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-14250627305.967739</v>
      </c>
      <c r="L3880" s="444">
        <f t="shared" ca="1" si="177"/>
        <v>-3434401180738.2251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-3434401180738.2251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-14310004919.742605</v>
      </c>
      <c r="L3881" s="444">
        <f t="shared" ca="1" si="177"/>
        <v>-3448711185657.9678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-3448711185657.9678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-14369629940.241529</v>
      </c>
      <c r="L3882" s="444">
        <f t="shared" ca="1" si="177"/>
        <v>-3463080815598.2095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-3463080815598.2095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-14429503398.325872</v>
      </c>
      <c r="L3883" s="444">
        <f t="shared" ca="1" si="177"/>
        <v>-3477510318996.5352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-3477510318996.5352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-14489626329.152229</v>
      </c>
      <c r="L3884" s="444">
        <f t="shared" ca="1" si="177"/>
        <v>-3491999945325.6875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-3491999945325.6875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-14549999772.190365</v>
      </c>
      <c r="L3885" s="444">
        <f t="shared" ca="1" si="177"/>
        <v>-3506549945097.8779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-3506549945097.8779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-14610624771.241158</v>
      </c>
      <c r="L3886" s="444">
        <f t="shared" ca="1" si="177"/>
        <v>-3521160569869.1191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-3521160569869.1191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-14671502374.45466</v>
      </c>
      <c r="L3887" s="444">
        <f t="shared" ca="1" si="177"/>
        <v>-3535832072243.5737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-3535832072243.5737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-14732633634.348223</v>
      </c>
      <c r="L3888" s="444">
        <f t="shared" ca="1" si="177"/>
        <v>-3550564705877.9219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-3550564705877.9219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-14794019607.824675</v>
      </c>
      <c r="L3889" s="444">
        <f t="shared" ca="1" si="177"/>
        <v>-3565358725485.7466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-3565358725485.7466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-14855661356.190611</v>
      </c>
      <c r="L3890" s="444">
        <f t="shared" ca="1" si="177"/>
        <v>-3580214386841.937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-3580214386841.937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-14917559945.174736</v>
      </c>
      <c r="L3891" s="444">
        <f t="shared" ca="1" si="177"/>
        <v>-3595131946787.1118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-3595131946787.1118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-14979716444.946299</v>
      </c>
      <c r="L3892" s="444">
        <f t="shared" ca="1" si="177"/>
        <v>-3610111663232.0581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-3610111663232.0581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-15042131930.133577</v>
      </c>
      <c r="L3893" s="444">
        <f t="shared" ca="1" si="177"/>
        <v>-3625153795162.1919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-3625153795162.1919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-15104807479.842466</v>
      </c>
      <c r="L3894" s="444">
        <f t="shared" ca="1" si="177"/>
        <v>-3640258602642.0342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-3640258602642.0342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-15167744177.675142</v>
      </c>
      <c r="L3895" s="444">
        <f t="shared" ca="1" si="177"/>
        <v>-3655426346819.7095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-3655426346819.7095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-15230943111.748791</v>
      </c>
      <c r="L3896" s="444">
        <f t="shared" ca="1" si="177"/>
        <v>-3670657289931.4585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-3670657289931.4585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-15294405374.714411</v>
      </c>
      <c r="L3897" s="444">
        <f t="shared" ca="1" si="177"/>
        <v>-3685951695306.1729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-3685951695306.1729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-15358132063.775719</v>
      </c>
      <c r="L3898" s="444">
        <f t="shared" ca="1" si="177"/>
        <v>-3701309827369.9487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-3701309827369.9487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-15422124280.708122</v>
      </c>
      <c r="L3899" s="444">
        <f t="shared" ca="1" si="177"/>
        <v>-3716731951650.6567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-3716731951650.6567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-15486383131.877733</v>
      </c>
      <c r="L3900" s="444">
        <f t="shared" ca="1" si="177"/>
        <v>-3732218334782.5347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-3732218334782.5347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-15550909728.260561</v>
      </c>
      <c r="L3901" s="444">
        <f t="shared" ca="1" si="177"/>
        <v>-3747769244510.7954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-3747769244510.7954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-15615705185.461649</v>
      </c>
      <c r="L3902" s="444">
        <f t="shared" ca="1" si="177"/>
        <v>-3763384949696.2568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-3763384949696.2568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-15680770623.734404</v>
      </c>
      <c r="L3903" s="444">
        <f t="shared" ca="1" si="177"/>
        <v>-3779065720319.9912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-3779065720319.9912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-15746107167.999964</v>
      </c>
      <c r="L3904" s="444">
        <f t="shared" ca="1" si="177"/>
        <v>-3794811827487.9912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-3794811827487.9912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-15811715947.866631</v>
      </c>
      <c r="L3905" s="444">
        <f t="shared" ca="1" si="177"/>
        <v>-3810623543435.8579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-3810623543435.8579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-15877598097.649406</v>
      </c>
      <c r="L3906" s="444">
        <f t="shared" ca="1" si="177"/>
        <v>-3826501141533.5073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-3826501141533.5073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-15943754756.389612</v>
      </c>
      <c r="L3907" s="444">
        <f t="shared" ca="1" si="177"/>
        <v>-3842444896289.897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-3842444896289.897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-16010187067.874573</v>
      </c>
      <c r="L3908" s="444">
        <f t="shared" ca="1" si="177"/>
        <v>-3858455083357.7715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-3858455083357.7715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-16076896180.657379</v>
      </c>
      <c r="L3909" s="444">
        <f t="shared" ca="1" si="177"/>
        <v>-3874531979538.4287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-3874531979538.4287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-16143883248.076786</v>
      </c>
      <c r="L3910" s="444">
        <f t="shared" ca="1" si="177"/>
        <v>-3890675862786.5054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-3890675862786.5054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-16211149428.277105</v>
      </c>
      <c r="L3911" s="444">
        <f t="shared" ca="1" si="177"/>
        <v>-3906887012214.7827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-3906887012214.7827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-16278695884.228262</v>
      </c>
      <c r="L3912" s="444">
        <f t="shared" ca="1" si="177"/>
        <v>-3923165708099.0107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-3923165708099.0107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-16346523783.745878</v>
      </c>
      <c r="L3913" s="444">
        <f t="shared" ca="1" si="177"/>
        <v>-3939512231882.7568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-3939512231882.7568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-16414634299.511486</v>
      </c>
      <c r="L3914" s="444">
        <f t="shared" ca="1" si="177"/>
        <v>-3955926866182.2686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-3955926866182.2686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-16483028609.092785</v>
      </c>
      <c r="L3915" s="444">
        <f t="shared" ca="1" si="177"/>
        <v>-3972409894791.3613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-3972409894791.3613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-16551707894.964003</v>
      </c>
      <c r="L3916" s="444">
        <f t="shared" ca="1" si="177"/>
        <v>-3988961602686.3252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-3988961602686.3252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-16620673344.526354</v>
      </c>
      <c r="L3917" s="444">
        <f t="shared" ca="1" si="177"/>
        <v>-4005582276030.8516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-4005582276030.8516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-16689926150.128548</v>
      </c>
      <c r="L3918" s="444">
        <f t="shared" ca="1" si="177"/>
        <v>-4022272202180.98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-4022272202180.98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-16759467509.087416</v>
      </c>
      <c r="L3919" s="444">
        <f t="shared" ca="1" si="177"/>
        <v>-4039031669690.0674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-4039031669690.0674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-16829298623.708614</v>
      </c>
      <c r="L3920" s="444">
        <f t="shared" ca="1" si="177"/>
        <v>-4055860968313.7759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-4055860968313.7759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-16899420701.3074</v>
      </c>
      <c r="L3921" s="444">
        <f t="shared" ca="1" si="177"/>
        <v>-4072760389015.0835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-4072760389015.0835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-16969834954.229517</v>
      </c>
      <c r="L3922" s="444">
        <f t="shared" ca="1" si="177"/>
        <v>-4089730223969.313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-4089730223969.313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-17040542599.872137</v>
      </c>
      <c r="L3923" s="444">
        <f t="shared" ca="1" si="177"/>
        <v>-4106770766569.1851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-4106770766569.1851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-17111544860.704939</v>
      </c>
      <c r="L3924" s="444">
        <f t="shared" ca="1" si="177"/>
        <v>-4123882311429.8901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-4123882311429.8901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-17182842964.29121</v>
      </c>
      <c r="L3925" s="444">
        <f t="shared" ca="1" si="177"/>
        <v>-4141065154394.1812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-4141065154394.1812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-17254438143.30909</v>
      </c>
      <c r="L3926" s="444">
        <f t="shared" ca="1" si="177"/>
        <v>-4158319592537.4902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-4158319592537.4902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-17326331635.572876</v>
      </c>
      <c r="L3927" s="444">
        <f t="shared" ca="1" si="177"/>
        <v>-4175645924173.063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-4175645924173.063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-17398524684.054428</v>
      </c>
      <c r="L3928" s="444">
        <f t="shared" ca="1" si="177"/>
        <v>-4193044448857.1172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-4193044448857.1172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-17471018536.904655</v>
      </c>
      <c r="L3929" s="444">
        <f t="shared" ca="1" si="177"/>
        <v>-4210515467394.022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-4210515467394.022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-17543814447.47509</v>
      </c>
      <c r="L3930" s="444">
        <f t="shared" ca="1" si="177"/>
        <v>-4228059281841.4971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-4228059281841.4971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-17616913674.339569</v>
      </c>
      <c r="L3931" s="444">
        <f t="shared" ca="1" si="177"/>
        <v>-4245676195515.8364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-4245676195515.8364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-17690317481.315987</v>
      </c>
      <c r="L3932" s="444">
        <f t="shared" ca="1" si="177"/>
        <v>-4263366512997.1523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-4263366512997.1523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-17764027137.488136</v>
      </c>
      <c r="L3933" s="444">
        <f t="shared" ca="1" si="177"/>
        <v>-4281130540134.6406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-4281130540134.6406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-17838043917.227669</v>
      </c>
      <c r="L3934" s="444">
        <f t="shared" ca="1" si="177"/>
        <v>-4298968584051.8682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-4298968584051.8682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-17912369100.216118</v>
      </c>
      <c r="L3935" s="444">
        <f t="shared" ca="1" si="177"/>
        <v>-4316880953152.0845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-4316880953152.0845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-17987003971.467022</v>
      </c>
      <c r="L3936" s="444">
        <f t="shared" ca="1" si="177"/>
        <v>-4334867957123.5513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-4334867957123.5513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-18061949821.348129</v>
      </c>
      <c r="L3937" s="444">
        <f t="shared" ca="1" si="177"/>
        <v>-4352929906944.8994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-4352929906944.8994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-18137207945.603748</v>
      </c>
      <c r="L3938" s="444">
        <f t="shared" ca="1" si="177"/>
        <v>-4371067114890.5029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-4371067114890.5029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-18212779645.377098</v>
      </c>
      <c r="L3939" s="444">
        <f t="shared" ca="1" si="177"/>
        <v>-4389279894535.8799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-4389279894535.8799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-18288666227.23283</v>
      </c>
      <c r="L3940" s="444">
        <f t="shared" ca="1" si="177"/>
        <v>-4407568560763.1123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-4407568560763.1123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-18364869003.179634</v>
      </c>
      <c r="L3941" s="444">
        <f t="shared" ca="1" si="177"/>
        <v>-4425933429766.292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-4425933429766.292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-18441389290.692883</v>
      </c>
      <c r="L3942" s="444">
        <f t="shared" ca="1" si="177"/>
        <v>-4444374819056.9854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-4444374819056.9854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-18518228412.737438</v>
      </c>
      <c r="L3943" s="444">
        <f t="shared" ca="1" si="177"/>
        <v>-4462893047469.7227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-4462893047469.7227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-18595387697.790512</v>
      </c>
      <c r="L3944" s="444">
        <f t="shared" ca="1" si="177"/>
        <v>-4481488435167.5127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-4481488435167.5127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-18672868479.864635</v>
      </c>
      <c r="L3945" s="444">
        <f t="shared" ca="1" si="177"/>
        <v>-4500161303647.377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-4500161303647.377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-18750672098.530739</v>
      </c>
      <c r="L3946" s="444">
        <f t="shared" ca="1" si="177"/>
        <v>-4518911975745.9072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-4518911975745.9072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-18828799898.94128</v>
      </c>
      <c r="L3947" s="444">
        <f t="shared" ca="1" si="177"/>
        <v>-4537740775644.8486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-4537740775644.8486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-18907253231.853535</v>
      </c>
      <c r="L3948" s="444">
        <f t="shared" ca="1" si="177"/>
        <v>-4556648028876.7021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-4556648028876.7021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-18986033453.652924</v>
      </c>
      <c r="L3949" s="444">
        <f t="shared" ca="1" si="177"/>
        <v>-4575634062330.3555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-4575634062330.3555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-19065141926.37648</v>
      </c>
      <c r="L3950" s="444">
        <f t="shared" ca="1" si="177"/>
        <v>-4594699204256.7324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-4594699204256.7324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-19144580017.736385</v>
      </c>
      <c r="L3951" s="444">
        <f t="shared" ca="1" si="177"/>
        <v>-4613843784274.4688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-4613843784274.4688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-19224349101.14362</v>
      </c>
      <c r="L3952" s="444">
        <f t="shared" ca="1" si="177"/>
        <v>-4633068133375.6123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-4633068133375.6123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-19304450555.731716</v>
      </c>
      <c r="L3953" s="444">
        <f t="shared" ca="1" si="177"/>
        <v>-4652372583931.3438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-4652372583931.3438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-19384885766.3806</v>
      </c>
      <c r="L3954" s="444">
        <f t="shared" ca="1" si="177"/>
        <v>-4671757469697.7246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-4671757469697.7246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-19465656123.74052</v>
      </c>
      <c r="L3955" s="444">
        <f t="shared" ca="1" si="177"/>
        <v>-4691223125821.4648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-4691223125821.4648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-19546763024.256104</v>
      </c>
      <c r="L3956" s="444">
        <f t="shared" ca="1" si="177"/>
        <v>-4710769888845.7207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-4710769888845.7207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-19628207870.190502</v>
      </c>
      <c r="L3957" s="444">
        <f t="shared" ca="1" si="177"/>
        <v>-4730398096715.9111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-4730398096715.9111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-19709992069.649628</v>
      </c>
      <c r="L3958" s="444">
        <f t="shared" ca="1" si="177"/>
        <v>-4750108088785.5605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-4750108088785.5605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-19792117036.606503</v>
      </c>
      <c r="L3959" s="444">
        <f t="shared" ca="1" si="177"/>
        <v>-4769900205822.167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-4769900205822.167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-19874584190.925697</v>
      </c>
      <c r="L3960" s="444">
        <f t="shared" ca="1" si="177"/>
        <v>-4789774790013.0928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-4789774790013.0928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-19957394958.387886</v>
      </c>
      <c r="L3961" s="444">
        <f t="shared" ca="1" si="177"/>
        <v>-4809732184971.4805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-4809732184971.4805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-20040550770.7145</v>
      </c>
      <c r="L3962" s="444">
        <f t="shared" ca="1" si="177"/>
        <v>-4829772735742.1953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-4829772735742.1953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-20124053065.59248</v>
      </c>
      <c r="L3963" s="444">
        <f t="shared" ca="1" si="177"/>
        <v>-4849896788807.7881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-4849896788807.7881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-20207903286.699116</v>
      </c>
      <c r="L3964" s="444">
        <f t="shared" ca="1" si="177"/>
        <v>-4870104692094.4873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-4870104692094.4873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-20292102883.727032</v>
      </c>
      <c r="L3965" s="444">
        <f t="shared" ca="1" si="177"/>
        <v>-4890396794978.2139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-4890396794978.2139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-20376653312.409225</v>
      </c>
      <c r="L3966" s="444">
        <f t="shared" ca="1" si="177"/>
        <v>-4910773448290.623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-4910773448290.623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-20461556034.544262</v>
      </c>
      <c r="L3967" s="444">
        <f t="shared" ca="1" si="177"/>
        <v>-4931235004325.167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-4931235004325.167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-20546812518.02153</v>
      </c>
      <c r="L3968" s="444">
        <f t="shared" ca="1" si="177"/>
        <v>-4951781816843.1885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-4951781816843.1885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-20632424236.846619</v>
      </c>
      <c r="L3969" s="444">
        <f t="shared" ca="1" si="177"/>
        <v>-4972414241080.0352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-4972414241080.0352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-20718392671.166813</v>
      </c>
      <c r="L3970" s="444">
        <f t="shared" ca="1" si="177"/>
        <v>-4993132633751.2021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-4993132633751.2021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-20804719307.296677</v>
      </c>
      <c r="L3971" s="444">
        <f t="shared" ca="1" si="177"/>
        <v>-5013937353058.499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-5013937353058.499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-20891405637.743744</v>
      </c>
      <c r="L3972" s="444">
        <f t="shared" ca="1" si="177"/>
        <v>-5034828758696.2432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-5034828758696.2432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-20978453161.234344</v>
      </c>
      <c r="L3973" s="444">
        <f t="shared" ca="1" si="177"/>
        <v>-5055807211857.4775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-5055807211857.4775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-21065863382.739491</v>
      </c>
      <c r="L3974" s="444">
        <f t="shared" ca="1" si="177"/>
        <v>-5076873075240.2168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-5076873075240.2168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-21153637813.500904</v>
      </c>
      <c r="L3975" s="444">
        <f t="shared" ca="1" si="177"/>
        <v>-5098026713053.7178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-5098026713053.7178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-21241777971.057156</v>
      </c>
      <c r="L3976" s="444">
        <f t="shared" ca="1" si="177"/>
        <v>-5119268491024.7754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-5119268491024.7754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-21330285379.269897</v>
      </c>
      <c r="L3977" s="444">
        <f t="shared" ca="1" si="177"/>
        <v>-5140598776404.0449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-5140598776404.0449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-21419161568.350185</v>
      </c>
      <c r="L3978" s="444">
        <f t="shared" ca="1" si="177"/>
        <v>-5162017937972.3955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-5162017937972.3955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-21508408074.884979</v>
      </c>
      <c r="L3979" s="444">
        <f t="shared" ca="1" si="177"/>
        <v>-5183526346047.2803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-5183526346047.2803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-21598026441.863667</v>
      </c>
      <c r="L3980" s="444">
        <f t="shared" ca="1" si="177"/>
        <v>-5205124372489.1436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-5205124372489.1436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-21688018218.704765</v>
      </c>
      <c r="L3981" s="444">
        <f t="shared" ca="1" si="177"/>
        <v>-5226812390707.8486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-5226812390707.8486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-21778384961.282703</v>
      </c>
      <c r="L3982" s="444">
        <f t="shared" ca="1" si="177"/>
        <v>-5248590775669.1309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-5248590775669.1309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-21869128231.954712</v>
      </c>
      <c r="L3983" s="444">
        <f t="shared" ca="1" si="177"/>
        <v>-5270459903901.0859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-5270459903901.0859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-21960249599.587856</v>
      </c>
      <c r="L3984" s="444">
        <f t="shared" ca="1" si="177"/>
        <v>-5292420153500.6738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-5292420153500.6738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-22051750639.58614</v>
      </c>
      <c r="L3985" s="444">
        <f t="shared" ca="1" si="177"/>
        <v>-5314471904140.2598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-5314471904140.2598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-22143632933.917747</v>
      </c>
      <c r="L3986" s="444">
        <f t="shared" ca="1" si="177"/>
        <v>-5336615537074.1777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-5336615537074.1777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-22235898071.142406</v>
      </c>
      <c r="L3987" s="444">
        <f t="shared" ca="1" si="177"/>
        <v>-5358851435145.3203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-5358851435145.3203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-22328547646.438835</v>
      </c>
      <c r="L3988" s="444">
        <f t="shared" ca="1" si="177"/>
        <v>-5381179982791.7588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-5381179982791.7588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-22421583261.632328</v>
      </c>
      <c r="L3989" s="444">
        <f t="shared" ca="1" si="177"/>
        <v>-5403601566053.3916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-5403601566053.3916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-22515006525.222466</v>
      </c>
      <c r="L3990" s="444">
        <f t="shared" ca="1" si="177"/>
        <v>-5426116572578.6143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-5426116572578.6143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-22608819052.410892</v>
      </c>
      <c r="L3991" s="444">
        <f t="shared" ca="1" si="177"/>
        <v>-5448725391631.0254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-5448725391631.0254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-22703022465.129272</v>
      </c>
      <c r="L3992" s="444">
        <f t="shared" ca="1" si="177"/>
        <v>-5471428414096.1543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-5471428414096.1543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-22797618392.06731</v>
      </c>
      <c r="L3993" s="444">
        <f t="shared" ca="1" si="177"/>
        <v>-5494226032488.2217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-5494226032488.2217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-22892608468.700924</v>
      </c>
      <c r="L3994" s="444">
        <f t="shared" ca="1" si="177"/>
        <v>-5517118640956.9229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-5517118640956.9229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-22987994337.320511</v>
      </c>
      <c r="L3995" s="444">
        <f t="shared" ca="1" si="177"/>
        <v>-5540106635294.2432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-5540106635294.2432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-23083777647.059345</v>
      </c>
      <c r="L3996" s="444">
        <f t="shared" ca="1" si="177"/>
        <v>-5563190412941.3027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-5563190412941.3027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-23179960053.922096</v>
      </c>
      <c r="L3997" s="444">
        <f t="shared" ca="1" si="177"/>
        <v>-5586370372995.2246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-5586370372995.2246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-23276543220.813435</v>
      </c>
      <c r="L3998" s="444">
        <f t="shared" ca="1" si="177"/>
        <v>-5609646916216.0381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-5609646916216.0381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-23373528817.566826</v>
      </c>
      <c r="L3999" s="444">
        <f t="shared" ca="1" si="177"/>
        <v>-5633020445033.6045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-5633020445033.6045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-23470918520.973351</v>
      </c>
      <c r="L4000" s="444">
        <f t="shared" ca="1" si="177"/>
        <v>-5656491363554.5781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-5656491363554.5781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-23568714014.810741</v>
      </c>
      <c r="L4001" s="444">
        <f t="shared" ca="1" si="177"/>
        <v>-5680060077569.3887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-5680060077569.3887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-23666916989.872452</v>
      </c>
      <c r="L4002" s="444">
        <f t="shared" ca="1" si="177"/>
        <v>-5703726994559.2607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-5703726994559.2607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-23765529143.996918</v>
      </c>
      <c r="L4003" s="444">
        <f t="shared" ca="1" si="177"/>
        <v>-5727492523703.2578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-5727492523703.2578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-23864552182.096909</v>
      </c>
      <c r="L4004" s="444">
        <f t="shared" ca="1" si="177"/>
        <v>-5751357075885.3545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-5751357075885.3545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-23963987816.188976</v>
      </c>
      <c r="L4005" s="444">
        <f t="shared" ca="1" si="177"/>
        <v>-5775321063701.5439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-5775321063701.5439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-24063837765.4231</v>
      </c>
      <c r="L4006" s="444">
        <f t="shared" ca="1" si="177"/>
        <v>-5799384901466.9668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-5799384901466.9668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-24164103756.112362</v>
      </c>
      <c r="L4007" s="444">
        <f t="shared" ca="1" si="177"/>
        <v>-5823549005223.0791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-5823549005223.0791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-24264787521.762829</v>
      </c>
      <c r="L4008" s="444">
        <f t="shared" ca="1" si="177"/>
        <v>-5847813792744.8418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-5847813792744.8418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-24365890803.103508</v>
      </c>
      <c r="L4009" s="444">
        <f t="shared" ca="1" si="177"/>
        <v>-5872179683547.9453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-5872179683547.9453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-24467415348.11644</v>
      </c>
      <c r="L4010" s="444">
        <f t="shared" ca="1" si="177"/>
        <v>-5896647098896.0615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-5896647098896.0615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-24569362912.066921</v>
      </c>
      <c r="L4011" s="444">
        <f t="shared" ca="1" si="177"/>
        <v>-5921216461808.1289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-5921216461808.1289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-24671735257.533871</v>
      </c>
      <c r="L4012" s="444">
        <f t="shared" ca="1" si="177"/>
        <v>-5945888197065.6631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-5945888197065.6631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-24774534154.440262</v>
      </c>
      <c r="L4013" s="444">
        <f t="shared" ca="1" si="177"/>
        <v>-5970662731220.1035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-5970662731220.1035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-24877761380.083763</v>
      </c>
      <c r="L4014" s="444">
        <f t="shared" ca="1" si="177"/>
        <v>-5995540492600.1875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-5995540492600.1875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-24981418719.167446</v>
      </c>
      <c r="L4015" s="444">
        <f t="shared" ca="1" si="177"/>
        <v>-6020521911319.3545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-6020521911319.3545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-25085507963.830643</v>
      </c>
      <c r="L4016" s="444">
        <f t="shared" ca="1" si="177"/>
        <v>-6045607419283.1855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-6045607419283.1855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-25190030913.679939</v>
      </c>
      <c r="L4017" s="444">
        <f t="shared" ca="1" si="177"/>
        <v>-6070797450196.8652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-6070797450196.8652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-25294989375.820271</v>
      </c>
      <c r="L4018" s="444">
        <f t="shared" ca="1" si="177"/>
        <v>-6096092439572.6855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-6096092439572.6855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-25400385164.886189</v>
      </c>
      <c r="L4019" s="444">
        <f t="shared" ca="1" si="177"/>
        <v>-6121492824737.5713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-6121492824737.5713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-25506220103.073212</v>
      </c>
      <c r="L4020" s="444">
        <f t="shared" ca="1" si="177"/>
        <v>-6146999044840.6445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-6146999044840.6445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-25612496020.169353</v>
      </c>
      <c r="L4021" s="444">
        <f t="shared" ca="1" si="177"/>
        <v>-6172611540860.8135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-6172611540860.8135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-25719214753.586723</v>
      </c>
      <c r="L4022" s="444">
        <f t="shared" ca="1" si="177"/>
        <v>-6198330755614.4004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-6198330755614.4004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-25826378148.393333</v>
      </c>
      <c r="L4023" s="444">
        <f t="shared" ca="1" si="177"/>
        <v>-6224157133762.7939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-6224157133762.7939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-25933988057.344975</v>
      </c>
      <c r="L4024" s="444">
        <f t="shared" ca="1" si="177"/>
        <v>-6250091121820.1387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-6250091121820.1387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-26042046340.917244</v>
      </c>
      <c r="L4025" s="444">
        <f t="shared" ca="1" si="177"/>
        <v>-6276133168161.0557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-6276133168161.0557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-26150554867.33773</v>
      </c>
      <c r="L4026" s="444">
        <f t="shared" ca="1" si="177"/>
        <v>-6302283723028.3936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-6302283723028.3936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-26259515512.618305</v>
      </c>
      <c r="L4027" s="444">
        <f t="shared" ca="1" si="177"/>
        <v>-6328543238541.0117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-6328543238541.0117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-26368930160.587547</v>
      </c>
      <c r="L4028" s="444">
        <f t="shared" ca="1" si="177"/>
        <v>-6354912168701.5996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-6354912168701.5996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-26478800702.923332</v>
      </c>
      <c r="L4029" s="444">
        <f t="shared" ca="1" si="177"/>
        <v>-6381390969404.5225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-6381390969404.5225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-26589129039.185509</v>
      </c>
      <c r="L4030" s="444">
        <f t="shared" ca="1" si="177"/>
        <v>-6407980098443.708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-6407980098443.708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-26699917076.848782</v>
      </c>
      <c r="L4031" s="444">
        <f t="shared" ca="1" si="177"/>
        <v>-6434680015520.5566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-6434680015520.5566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-26811166731.335651</v>
      </c>
      <c r="L4032" s="444">
        <f t="shared" ca="1" si="177"/>
        <v>-6461491182251.8926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-6461491182251.8926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-26922879926.049553</v>
      </c>
      <c r="L4033" s="444">
        <f t="shared" ca="1" si="177"/>
        <v>-6488414062177.9424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-6488414062177.9424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-27035058592.408092</v>
      </c>
      <c r="L4034" s="444">
        <f t="shared" ca="1" si="177"/>
        <v>-6515449120770.3506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-6515449120770.3506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-27147704669.876461</v>
      </c>
      <c r="L4035" s="444">
        <f t="shared" ca="1" si="177"/>
        <v>-6542596825440.2266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-6542596825440.2266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-27260820106.000942</v>
      </c>
      <c r="L4036" s="444">
        <f t="shared" ca="1" si="177"/>
        <v>-6569857645546.2275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-6569857645546.2275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-27374406856.442616</v>
      </c>
      <c r="L4037" s="444">
        <f t="shared" ca="1" si="177"/>
        <v>-6597232052402.6699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-6597232052402.6699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-27488466885.011124</v>
      </c>
      <c r="L4038" s="444">
        <f t="shared" ca="1" si="177"/>
        <v>-6624720519287.6807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-6624720519287.6807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-27603002163.698669</v>
      </c>
      <c r="L4039" s="444">
        <f t="shared" ca="1" si="177"/>
        <v>-6652323521451.3789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-6652323521451.3789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-27718014672.714077</v>
      </c>
      <c r="L4040" s="444">
        <f t="shared" ca="1" si="177"/>
        <v>-6680041536124.0928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-6680041536124.0928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-27833506400.517052</v>
      </c>
      <c r="L4041" s="444">
        <f t="shared" ca="1" si="177"/>
        <v>-6707875042524.6094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-6707875042524.6094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-27949479343.852539</v>
      </c>
      <c r="L4042" s="444">
        <f t="shared" ca="1" si="177"/>
        <v>-6735824521868.4619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-6735824521868.4619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-28065935507.785259</v>
      </c>
      <c r="L4043" s="444">
        <f t="shared" ca="1" si="177"/>
        <v>-6763890457376.2471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-6763890457376.2471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-28182876905.734364</v>
      </c>
      <c r="L4044" s="444">
        <f t="shared" ca="1" si="177"/>
        <v>-6792073334281.9814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-6792073334281.9814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-28300305559.508255</v>
      </c>
      <c r="L4045" s="444">
        <f t="shared" ca="1" si="177"/>
        <v>-6820373639841.4893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-6820373639841.4893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-28418223499.339539</v>
      </c>
      <c r="L4046" s="444">
        <f t="shared" ca="1" si="177"/>
        <v>-6848791863340.8291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-6848791863340.8291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-28536632763.92012</v>
      </c>
      <c r="L4047" s="444">
        <f t="shared" ca="1" si="177"/>
        <v>-6877328496104.749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-6877328496104.749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-28655535400.436455</v>
      </c>
      <c r="L4048" s="444">
        <f t="shared" ca="1" si="177"/>
        <v>-6905984031505.1855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-6905984031505.1855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-28774933464.604939</v>
      </c>
      <c r="L4049" s="444">
        <f t="shared" ca="1" si="177"/>
        <v>-6934758964969.79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-6934758964969.79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-28894829020.707455</v>
      </c>
      <c r="L4050" s="444">
        <f t="shared" ca="1" si="177"/>
        <v>-6963653793990.4971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-6963653793990.4971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-29015224141.627071</v>
      </c>
      <c r="L4051" s="444">
        <f t="shared" ca="1" si="177"/>
        <v>-6992669018132.124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-6992669018132.124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-29136120908.883846</v>
      </c>
      <c r="L4052" s="444">
        <f t="shared" ca="1" si="177"/>
        <v>-7021805139041.0078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-7021805139041.0078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-29257521412.670864</v>
      </c>
      <c r="L4053" s="444">
        <f t="shared" ca="1" si="177"/>
        <v>-7051062660453.6787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-7051062660453.6787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-29379427751.890327</v>
      </c>
      <c r="L4054" s="444">
        <f t="shared" ca="1" si="177"/>
        <v>-7080442088205.5693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-7080442088205.5693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-29501842034.189873</v>
      </c>
      <c r="L4055" s="444">
        <f t="shared" ca="1" si="177"/>
        <v>-7109943930239.7588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-7109943930239.7588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-29624766375.998993</v>
      </c>
      <c r="L4056" s="444">
        <f t="shared" ca="1" si="177"/>
        <v>-7139568696615.7578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-7139568696615.7578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-29748202902.565659</v>
      </c>
      <c r="L4057" s="444">
        <f t="shared" ca="1" si="177"/>
        <v>-7169316899518.3232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-7169316899518.3232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-29872153747.993011</v>
      </c>
      <c r="L4058" s="444">
        <f t="shared" ca="1" si="177"/>
        <v>-7199189053266.3164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-7199189053266.3164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-29996621055.276318</v>
      </c>
      <c r="L4059" s="444">
        <f t="shared" ca="1" si="177"/>
        <v>-7229185674321.5928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-7229185674321.5928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-30121606976.33997</v>
      </c>
      <c r="L4060" s="444">
        <f t="shared" ca="1" si="177"/>
        <v>-7259307281297.9326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-7259307281297.9326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-30247113672.074718</v>
      </c>
      <c r="L4061" s="444">
        <f t="shared" ca="1" si="177"/>
        <v>-7289554394970.0078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-7289554394970.0078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-30373143312.375027</v>
      </c>
      <c r="L4062" s="444">
        <f t="shared" ca="1" si="177"/>
        <v>-7319927538282.3828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-7319927538282.3828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-30499698076.176594</v>
      </c>
      <c r="L4063" s="444">
        <f t="shared" ca="1" si="177"/>
        <v>-7350427236358.5596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-7350427236358.5596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-30626780151.493992</v>
      </c>
      <c r="L4064" s="444">
        <f t="shared" ca="1" si="177"/>
        <v>-7381054016510.0537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-7381054016510.0537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-30754391735.458557</v>
      </c>
      <c r="L4065" s="444">
        <f t="shared" ca="1" si="177"/>
        <v>-7411808408245.5127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-7411808408245.5127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-30882535034.356304</v>
      </c>
      <c r="L4066" s="444">
        <f t="shared" ca="1" si="177"/>
        <v>-7442690943279.8691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-7442690943279.8691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-31011212263.666126</v>
      </c>
      <c r="L4067" s="444">
        <f t="shared" ca="1" si="177"/>
        <v>-7473702155543.5352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-7473702155543.5352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-31140425648.098064</v>
      </c>
      <c r="L4068" s="444">
        <f t="shared" ca="1" si="177"/>
        <v>-7504842581191.6328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-7504842581191.6328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-31270177421.631802</v>
      </c>
      <c r="L4069" s="444">
        <f t="shared" ca="1" si="177"/>
        <v>-7536112758613.2646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-7536112758613.2646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-31400469827.555264</v>
      </c>
      <c r="L4070" s="444">
        <f t="shared" ca="1" si="177"/>
        <v>-7567513228440.8203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-7567513228440.8203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-31531305118.503418</v>
      </c>
      <c r="L4071" s="444">
        <f t="shared" ca="1" si="177"/>
        <v>-7599044533559.3242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-7599044533559.3242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-31662685556.497189</v>
      </c>
      <c r="L4072" s="444">
        <f t="shared" ca="1" si="177"/>
        <v>-7630707219115.8213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-7630707219115.8213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-31794613412.98259</v>
      </c>
      <c r="L4073" s="444">
        <f t="shared" ca="1" si="177"/>
        <v>-7662501832528.8037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-7662501832528.8037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-31927090968.870014</v>
      </c>
      <c r="L4074" s="444">
        <f t="shared" ca="1" si="177"/>
        <v>-7694428923497.6738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-7694428923497.6738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-32060120514.573643</v>
      </c>
      <c r="L4075" s="444">
        <f t="shared" ca="1" si="177"/>
        <v>-7726489044012.2471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-7726489044012.2471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-32193704350.051029</v>
      </c>
      <c r="L4076" s="444">
        <f t="shared" ca="1" si="177"/>
        <v>-7758682748362.2979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-7758682748362.2979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-32327844784.842907</v>
      </c>
      <c r="L4077" s="444">
        <f t="shared" ca="1" si="177"/>
        <v>-7791010593147.1406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-7791010593147.1406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-32462544138.113087</v>
      </c>
      <c r="L4078" s="444">
        <f t="shared" ca="1" si="177"/>
        <v>-7823473137285.2539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-7823473137285.2539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-32597804738.688553</v>
      </c>
      <c r="L4079" s="444">
        <f t="shared" ca="1" si="177"/>
        <v>-7856070942023.9424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-7856070942023.9424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-32733628925.099758</v>
      </c>
      <c r="L4080" s="444">
        <f t="shared" ca="1" si="177"/>
        <v>-7888804570949.042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-7888804570949.042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-32870019045.621006</v>
      </c>
      <c r="L4081" s="444">
        <f t="shared" ca="1" si="177"/>
        <v>-7921674589994.6631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-7921674589994.6631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-33006977458.3111</v>
      </c>
      <c r="L4082" s="444">
        <f t="shared" ca="1" si="177"/>
        <v>-7954681567452.9746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-7954681567452.9746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-33144506531.054062</v>
      </c>
      <c r="L4083" s="444">
        <f t="shared" ca="1" si="177"/>
        <v>-7987826073984.0283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-7987826073984.0283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-33282608641.600117</v>
      </c>
      <c r="L4084" s="444">
        <f t="shared" ca="1" si="177"/>
        <v>-8021108682625.6289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-8021108682625.6289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-33421286177.606785</v>
      </c>
      <c r="L4085" s="444">
        <f t="shared" ca="1" si="177"/>
        <v>-8054529968803.2354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-8054529968803.2354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-33560541536.680145</v>
      </c>
      <c r="L4086" s="444">
        <f t="shared" ca="1" si="177"/>
        <v>-8088090510339.915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-8088090510339.915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-33700377126.416313</v>
      </c>
      <c r="L4087" s="444">
        <f t="shared" ca="1" si="177"/>
        <v>-8121790887466.3311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-8121790887466.3311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-33840795364.443047</v>
      </c>
      <c r="L4088" s="444">
        <f t="shared" ref="L4088:L4342" ca="1" si="182">I4088-J4088+K4088</f>
        <v>-8155631682830.7744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-8155631682830.7744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-33981798678.461555</v>
      </c>
      <c r="L4089" s="444">
        <f t="shared" ca="1" si="182"/>
        <v>-8189613481509.2363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-8189613481509.2363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-34123389506.288483</v>
      </c>
      <c r="L4090" s="444">
        <f t="shared" ca="1" si="182"/>
        <v>-8223736871015.5244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-8223736871015.5244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-34265570295.898018</v>
      </c>
      <c r="L4091" s="444">
        <f t="shared" ca="1" si="182"/>
        <v>-8258002441311.4229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-8258002441311.4229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-34408343505.464264</v>
      </c>
      <c r="L4092" s="444">
        <f t="shared" ca="1" si="182"/>
        <v>-8292410784816.8867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-8292410784816.8867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-34551711603.403687</v>
      </c>
      <c r="L4093" s="444">
        <f t="shared" ca="1" si="182"/>
        <v>-8326962496420.29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-8326962496420.29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-34695677068.417877</v>
      </c>
      <c r="L4094" s="444">
        <f t="shared" ca="1" si="182"/>
        <v>-8361658173488.708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-8361658173488.708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-34840242389.536285</v>
      </c>
      <c r="L4095" s="444">
        <f t="shared" ca="1" si="182"/>
        <v>-8396498415878.2441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-8396498415878.2441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-34985410066.159348</v>
      </c>
      <c r="L4096" s="444">
        <f t="shared" ca="1" si="182"/>
        <v>-8431483825944.4033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-8431483825944.4033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-35131182608.101677</v>
      </c>
      <c r="L4097" s="444">
        <f t="shared" ca="1" si="182"/>
        <v>-8466615008552.5049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-8466615008552.5049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-35277562535.635437</v>
      </c>
      <c r="L4098" s="444">
        <f t="shared" ca="1" si="182"/>
        <v>-8501892571088.1406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-8501892571088.1406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-35424552379.53392</v>
      </c>
      <c r="L4099" s="444">
        <f t="shared" ca="1" si="182"/>
        <v>-8537317123467.6748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-8537317123467.6748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-35572154681.115318</v>
      </c>
      <c r="L4100" s="444">
        <f t="shared" ca="1" si="182"/>
        <v>-8572889278148.79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-8572889278148.79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-35720371992.286629</v>
      </c>
      <c r="L4101" s="444">
        <f t="shared" ca="1" si="182"/>
        <v>-8608609650141.0771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-8608609650141.0771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-35869206875.587822</v>
      </c>
      <c r="L4102" s="444">
        <f t="shared" ca="1" si="182"/>
        <v>-8644478857016.665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-8644478857016.665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-36018661904.236107</v>
      </c>
      <c r="L4103" s="444">
        <f t="shared" ca="1" si="182"/>
        <v>-8680497518920.9014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-8680497518920.9014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-36168739662.170425</v>
      </c>
      <c r="L4104" s="444">
        <f t="shared" ca="1" si="182"/>
        <v>-8716666258583.0723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-8716666258583.0723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-36319442744.09613</v>
      </c>
      <c r="L4105" s="444">
        <f t="shared" ca="1" si="182"/>
        <v>-8752985701327.168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-8752985701327.168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-36470773755.529869</v>
      </c>
      <c r="L4106" s="444">
        <f t="shared" ca="1" si="182"/>
        <v>-8789456475082.6982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-8789456475082.6982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-36622735312.844574</v>
      </c>
      <c r="L4107" s="444">
        <f t="shared" ca="1" si="182"/>
        <v>-8826079210395.543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-8826079210395.543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-36775330043.314758</v>
      </c>
      <c r="L4108" s="444">
        <f t="shared" ca="1" si="182"/>
        <v>-8862854540438.8574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-8862854540438.8574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-36928560585.161903</v>
      </c>
      <c r="L4109" s="444">
        <f t="shared" ca="1" si="182"/>
        <v>-8899783101024.0195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-8899783101024.0195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-37082429587.600082</v>
      </c>
      <c r="L4110" s="444">
        <f t="shared" ca="1" si="182"/>
        <v>-8936865530611.6191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-8936865530611.6191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-37236939710.881744</v>
      </c>
      <c r="L4111" s="444">
        <f t="shared" ca="1" si="182"/>
        <v>-8974102470322.5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-8974102470322.5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-37392093626.34375</v>
      </c>
      <c r="L4112" s="444">
        <f t="shared" ca="1" si="182"/>
        <v>-9011494563948.8438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-9011494563948.8438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-37547894016.453514</v>
      </c>
      <c r="L4113" s="444">
        <f t="shared" ca="1" si="182"/>
        <v>-9049042457965.2969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-9049042457965.2969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-37704343574.8554</v>
      </c>
      <c r="L4114" s="444">
        <f t="shared" ca="1" si="182"/>
        <v>-9086746801540.1523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-9086746801540.1523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-37861445006.417297</v>
      </c>
      <c r="L4115" s="444">
        <f t="shared" ca="1" si="182"/>
        <v>-9124608246546.5703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-9124608246546.5703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-38019201027.277374</v>
      </c>
      <c r="L4116" s="444">
        <f t="shared" ca="1" si="182"/>
        <v>-9162627447573.8477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-9162627447573.8477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-38177614364.891029</v>
      </c>
      <c r="L4117" s="444">
        <f t="shared" ca="1" si="182"/>
        <v>-9200805061938.7383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-9200805061938.7383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-38336687758.078079</v>
      </c>
      <c r="L4118" s="444">
        <f t="shared" ca="1" si="182"/>
        <v>-9239141749696.8164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-9239141749696.8164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-38496423957.070068</v>
      </c>
      <c r="L4119" s="444">
        <f t="shared" ca="1" si="182"/>
        <v>-9277638173653.8867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-9277638173653.8867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-38656825723.557861</v>
      </c>
      <c r="L4120" s="444">
        <f t="shared" ca="1" si="182"/>
        <v>-9316294999377.4453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-9316294999377.4453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-38817895830.739357</v>
      </c>
      <c r="L4121" s="444">
        <f t="shared" ca="1" si="182"/>
        <v>-9355112895208.1855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-9355112895208.1855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-38979637063.367439</v>
      </c>
      <c r="L4122" s="444">
        <f t="shared" ca="1" si="182"/>
        <v>-9394092532271.5527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-9394092532271.5527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-39142052217.798134</v>
      </c>
      <c r="L4123" s="444">
        <f t="shared" ca="1" si="182"/>
        <v>-9433234584489.3516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-9433234584489.3516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-39305144102.038963</v>
      </c>
      <c r="L4124" s="444">
        <f t="shared" ca="1" si="182"/>
        <v>-9472539728591.3906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-9472539728591.3906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-39468915535.797462</v>
      </c>
      <c r="L4125" s="444">
        <f t="shared" ca="1" si="182"/>
        <v>-9512008644127.1875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-9512008644127.1875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-39633369350.529945</v>
      </c>
      <c r="L4126" s="444">
        <f t="shared" ca="1" si="182"/>
        <v>-9551642013477.7168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-9551642013477.7168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-39798508389.490486</v>
      </c>
      <c r="L4127" s="444">
        <f t="shared" ca="1" si="182"/>
        <v>-9591440521867.207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-9591440521867.207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-39964335507.780029</v>
      </c>
      <c r="L4128" s="444">
        <f t="shared" ca="1" si="182"/>
        <v>-9631404857374.9863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-9631404857374.9863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-40130853572.395775</v>
      </c>
      <c r="L4129" s="444">
        <f t="shared" ca="1" si="182"/>
        <v>-9671535710947.3828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-9671535710947.3828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-40298065462.280762</v>
      </c>
      <c r="L4130" s="444">
        <f t="shared" ca="1" si="182"/>
        <v>-9711833776409.6641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-9711833776409.6641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-40465974068.373596</v>
      </c>
      <c r="L4131" s="444">
        <f t="shared" ca="1" si="182"/>
        <v>-9752299750478.0371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-9752299750478.0371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-40634582293.658485</v>
      </c>
      <c r="L4132" s="444">
        <f t="shared" ca="1" si="182"/>
        <v>-9792934332771.6953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-9792934332771.6953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-40803893053.215393</v>
      </c>
      <c r="L4133" s="444">
        <f t="shared" ca="1" si="182"/>
        <v>-9833738225824.9102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-9833738225824.9102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-40973909274.270462</v>
      </c>
      <c r="L4134" s="444">
        <f t="shared" ca="1" si="182"/>
        <v>-9874712135099.1797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-9874712135099.1797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-41144633896.246582</v>
      </c>
      <c r="L4135" s="444">
        <f t="shared" ca="1" si="182"/>
        <v>-9915856768995.4258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-9915856768995.4258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-41316069870.81427</v>
      </c>
      <c r="L4136" s="444">
        <f t="shared" ca="1" si="182"/>
        <v>-9957172838866.2402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-9957172838866.2402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-41488220161.942665</v>
      </c>
      <c r="L4137" s="444">
        <f t="shared" ca="1" si="182"/>
        <v>-9998661059028.1836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-9998661059028.1836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-41661087745.950768</v>
      </c>
      <c r="L4138" s="444">
        <f t="shared" ca="1" si="182"/>
        <v>-10040322146774.135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-10040322146774.135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-41834675611.558891</v>
      </c>
      <c r="L4139" s="444">
        <f t="shared" ca="1" si="182"/>
        <v>-10082156822385.693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-10082156822385.693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-42008986759.940392</v>
      </c>
      <c r="L4140" s="444">
        <f t="shared" ca="1" si="182"/>
        <v>-10124165809145.633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-10124165809145.633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-42184024204.773468</v>
      </c>
      <c r="L4141" s="444">
        <f t="shared" ca="1" si="182"/>
        <v>-10166349833350.406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-10166349833350.406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-42359790972.293358</v>
      </c>
      <c r="L4142" s="444">
        <f t="shared" ca="1" si="182"/>
        <v>-10208709624322.699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-10208709624322.699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-42536290101.344582</v>
      </c>
      <c r="L4143" s="444">
        <f t="shared" ca="1" si="182"/>
        <v>-10251245914424.043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-10251245914424.043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-42713524643.43351</v>
      </c>
      <c r="L4144" s="444">
        <f t="shared" ca="1" si="182"/>
        <v>-10293959439067.477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-10293959439067.477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-42891497662.781151</v>
      </c>
      <c r="L4145" s="444">
        <f t="shared" ca="1" si="182"/>
        <v>-10336850936730.258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-10336850936730.258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-43070212236.376076</v>
      </c>
      <c r="L4146" s="444">
        <f t="shared" ca="1" si="182"/>
        <v>-10379921148966.635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-10379921148966.635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-43249671454.027641</v>
      </c>
      <c r="L4147" s="444">
        <f t="shared" ca="1" si="182"/>
        <v>-10423170820420.662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-10423170820420.662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-43429878418.419426</v>
      </c>
      <c r="L4148" s="444">
        <f t="shared" ca="1" si="182"/>
        <v>-10466600698839.082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-10466600698839.082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-43610836245.162842</v>
      </c>
      <c r="L4149" s="444">
        <f t="shared" ca="1" si="182"/>
        <v>-10510211535084.244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-10510211535084.244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-43792548062.851013</v>
      </c>
      <c r="L4150" s="444">
        <f t="shared" ca="1" si="182"/>
        <v>-10554004083147.096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-10554004083147.096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-43975017013.1129</v>
      </c>
      <c r="L4151" s="444">
        <f t="shared" ca="1" si="182"/>
        <v>-10597979100160.209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-10597979100160.209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-44158246250.667534</v>
      </c>
      <c r="L4152" s="444">
        <f t="shared" ca="1" si="182"/>
        <v>-10642137346410.877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-10642137346410.877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-44342238943.378654</v>
      </c>
      <c r="L4153" s="444">
        <f t="shared" ca="1" si="182"/>
        <v>-10686479585354.256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-10686479585354.256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-44526998272.309402</v>
      </c>
      <c r="L4154" s="444">
        <f t="shared" ca="1" si="182"/>
        <v>-10731006583626.564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-10731006583626.564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-44712527431.777351</v>
      </c>
      <c r="L4155" s="444">
        <f t="shared" ca="1" si="182"/>
        <v>-10775719111058.342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-10775719111058.342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-44898829629.40976</v>
      </c>
      <c r="L4156" s="444">
        <f t="shared" ca="1" si="182"/>
        <v>-10820617940687.752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-10820617940687.752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-45085908086.198967</v>
      </c>
      <c r="L4157" s="444">
        <f t="shared" ca="1" si="182"/>
        <v>-10865703848773.951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-10865703848773.951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-45273766036.558128</v>
      </c>
      <c r="L4158" s="444">
        <f t="shared" ca="1" si="182"/>
        <v>-10910977614810.51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-10910977614810.51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-45462406728.377121</v>
      </c>
      <c r="L4159" s="444">
        <f t="shared" ca="1" si="182"/>
        <v>-10956440021538.887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-10956440021538.887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-45651833423.078697</v>
      </c>
      <c r="L4160" s="444">
        <f t="shared" ca="1" si="182"/>
        <v>-11002091854961.965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-11002091854961.965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-45842049395.67485</v>
      </c>
      <c r="L4161" s="444">
        <f t="shared" ca="1" si="182"/>
        <v>-11047933904357.641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-11047933904357.641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-46033057934.823502</v>
      </c>
      <c r="L4162" s="444">
        <f t="shared" ca="1" si="182"/>
        <v>-11093966962292.465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-11093966962292.465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-46224862342.885269</v>
      </c>
      <c r="L4163" s="444">
        <f t="shared" ca="1" si="182"/>
        <v>-11140191824635.35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-11140191824635.35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-46417465935.980621</v>
      </c>
      <c r="L4164" s="444">
        <f t="shared" ca="1" si="182"/>
        <v>-11186609290571.33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-11186609290571.33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-46610872044.047211</v>
      </c>
      <c r="L4165" s="444">
        <f t="shared" ca="1" si="182"/>
        <v>-11233220162615.377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-11233220162615.377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-46805084010.8974</v>
      </c>
      <c r="L4166" s="444">
        <f t="shared" ca="1" si="182"/>
        <v>-11280025246626.273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-11280025246626.273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-47000105194.276138</v>
      </c>
      <c r="L4167" s="444">
        <f t="shared" ca="1" si="182"/>
        <v>-11327025351820.549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-11327025351820.549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-47195938965.918953</v>
      </c>
      <c r="L4168" s="444">
        <f t="shared" ca="1" si="182"/>
        <v>-11374221290786.469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-11374221290786.469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-47392588711.610283</v>
      </c>
      <c r="L4169" s="444">
        <f t="shared" ca="1" si="182"/>
        <v>-11421613879498.078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-11421613879498.078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-47590057831.241989</v>
      </c>
      <c r="L4170" s="444">
        <f t="shared" ca="1" si="182"/>
        <v>-11469203937329.32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-11469203937329.32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-47788349738.872169</v>
      </c>
      <c r="L4171" s="444">
        <f t="shared" ca="1" si="182"/>
        <v>-11516992287068.193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-11516992287068.193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-47987467862.784142</v>
      </c>
      <c r="L4172" s="444">
        <f t="shared" ca="1" si="182"/>
        <v>-11564979754930.977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-11564979754930.977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-48187415645.545738</v>
      </c>
      <c r="L4173" s="444">
        <f t="shared" ca="1" si="182"/>
        <v>-11613167170576.521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-11613167170576.521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-48388196544.06884</v>
      </c>
      <c r="L4174" s="444">
        <f t="shared" ca="1" si="182"/>
        <v>-11661555367120.59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-11661555367120.59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-48589814029.669121</v>
      </c>
      <c r="L4175" s="444">
        <f t="shared" ca="1" si="182"/>
        <v>-11710145181150.26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-11710145181150.26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-48792271588.126083</v>
      </c>
      <c r="L4176" s="444">
        <f t="shared" ca="1" si="182"/>
        <v>-11758937452738.387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-11758937452738.387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-48995572719.743279</v>
      </c>
      <c r="L4177" s="444">
        <f t="shared" ca="1" si="182"/>
        <v>-11807933025458.131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-11807933025458.131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-49199720939.408875</v>
      </c>
      <c r="L4178" s="444">
        <f t="shared" ca="1" si="182"/>
        <v>-11857132746397.539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-11857132746397.539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-49404719776.65641</v>
      </c>
      <c r="L4179" s="444">
        <f t="shared" ca="1" si="182"/>
        <v>-11906537466174.195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-11906537466174.195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-49610572775.725815</v>
      </c>
      <c r="L4180" s="444">
        <f t="shared" ca="1" si="182"/>
        <v>-11956148038949.922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-11956148038949.922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-49817283495.624672</v>
      </c>
      <c r="L4181" s="444">
        <f t="shared" ca="1" si="182"/>
        <v>-12005965322445.547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-12005965322445.547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-50024855510.189781</v>
      </c>
      <c r="L4182" s="444">
        <f t="shared" ca="1" si="182"/>
        <v>-12055990177955.736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-12055990177955.736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-50233292408.148903</v>
      </c>
      <c r="L4183" s="444">
        <f t="shared" ca="1" si="182"/>
        <v>-12106223470363.885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-12106223470363.885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-50442597793.182854</v>
      </c>
      <c r="L4184" s="444">
        <f t="shared" ca="1" si="182"/>
        <v>-12156666068157.068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-12156666068157.068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-50652775283.987785</v>
      </c>
      <c r="L4185" s="444">
        <f t="shared" ca="1" si="182"/>
        <v>-12207318843441.057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-12207318843441.057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-50863828514.337738</v>
      </c>
      <c r="L4186" s="444">
        <f t="shared" ca="1" si="182"/>
        <v>-12258182671955.395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-12258182671955.395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-51075761133.147476</v>
      </c>
      <c r="L4187" s="444">
        <f t="shared" ca="1" si="182"/>
        <v>-12309258433088.543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-12309258433088.543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-51288576804.535599</v>
      </c>
      <c r="L4188" s="444">
        <f t="shared" ca="1" si="182"/>
        <v>-12360547009893.078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-12360547009893.078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-51502279207.887825</v>
      </c>
      <c r="L4189" s="444">
        <f t="shared" ca="1" si="182"/>
        <v>-12412049289100.967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-12412049289100.967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-51716872037.920692</v>
      </c>
      <c r="L4190" s="444">
        <f t="shared" ca="1" si="182"/>
        <v>-12463766161138.887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-12463766161138.887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-51932359004.745361</v>
      </c>
      <c r="L4191" s="444">
        <f t="shared" ca="1" si="182"/>
        <v>-12515698520143.633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-12515698520143.633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-52148743833.931801</v>
      </c>
      <c r="L4192" s="444">
        <f t="shared" ca="1" si="182"/>
        <v>-12567847263977.564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-12567847263977.564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-52366030266.573181</v>
      </c>
      <c r="L4193" s="444">
        <f t="shared" ca="1" si="182"/>
        <v>-12620213294244.137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-12620213294244.137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-52584222059.350571</v>
      </c>
      <c r="L4194" s="444">
        <f t="shared" ca="1" si="182"/>
        <v>-12672797516303.486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-12672797516303.486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-52803322984.597862</v>
      </c>
      <c r="L4195" s="444">
        <f t="shared" ca="1" si="182"/>
        <v>-12725600839288.084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-12725600839288.084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-53023336830.36702</v>
      </c>
      <c r="L4196" s="444">
        <f t="shared" ca="1" si="182"/>
        <v>-12778624176118.451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-12778624176118.451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-53244267400.493546</v>
      </c>
      <c r="L4197" s="444">
        <f t="shared" ca="1" si="182"/>
        <v>-12831868443518.945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-12831868443518.945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-53466118514.66227</v>
      </c>
      <c r="L4198" s="444">
        <f t="shared" ca="1" si="182"/>
        <v>-12885334562033.607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-12885334562033.607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-53688894008.473366</v>
      </c>
      <c r="L4199" s="444">
        <f t="shared" ca="1" si="182"/>
        <v>-12939023456042.08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-12939023456042.08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-53912597733.508667</v>
      </c>
      <c r="L4200" s="444">
        <f t="shared" ca="1" si="182"/>
        <v>-12992936053775.588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-12992936053775.588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-54137233557.398285</v>
      </c>
      <c r="L4201" s="444">
        <f t="shared" ca="1" si="182"/>
        <v>-13047073287332.986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-13047073287332.986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-54362805363.887444</v>
      </c>
      <c r="L4202" s="444">
        <f t="shared" ca="1" si="182"/>
        <v>-13101436092696.873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-13101436092696.873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-54589317052.903641</v>
      </c>
      <c r="L4203" s="444">
        <f t="shared" ca="1" si="182"/>
        <v>-13156025409749.777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-13156025409749.777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-54816772540.624069</v>
      </c>
      <c r="L4204" s="444">
        <f t="shared" ca="1" si="182"/>
        <v>-13210842182290.402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-13210842182290.402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-55045175759.543343</v>
      </c>
      <c r="L4205" s="444">
        <f t="shared" ca="1" si="182"/>
        <v>-13265887358049.945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-13265887358049.945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-55274530658.541435</v>
      </c>
      <c r="L4206" s="444">
        <f t="shared" ca="1" si="182"/>
        <v>-13321161888708.486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-13321161888708.486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-55504841202.952026</v>
      </c>
      <c r="L4207" s="444">
        <f t="shared" ca="1" si="182"/>
        <v>-13376666729911.438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-13376666729911.438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-55736111374.630989</v>
      </c>
      <c r="L4208" s="444">
        <f t="shared" ca="1" si="182"/>
        <v>-13432402841286.068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-13432402841286.068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-55968345172.025284</v>
      </c>
      <c r="L4209" s="444">
        <f t="shared" ca="1" si="182"/>
        <v>-13488371186458.094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-13488371186458.094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-56201546610.242058</v>
      </c>
      <c r="L4210" s="444">
        <f t="shared" ca="1" si="182"/>
        <v>-13544572733068.336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-13544572733068.336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-56435719721.118065</v>
      </c>
      <c r="L4211" s="444">
        <f t="shared" ca="1" si="182"/>
        <v>-13601008452789.453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-13601008452789.453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-56670868553.289391</v>
      </c>
      <c r="L4212" s="444">
        <f t="shared" ca="1" si="182"/>
        <v>-13657679321342.742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-13657679321342.742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-56906997172.261421</v>
      </c>
      <c r="L4213" s="444">
        <f t="shared" ca="1" si="182"/>
        <v>-13714586318515.004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-13714586318515.004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-57144109660.479179</v>
      </c>
      <c r="L4214" s="444">
        <f t="shared" ca="1" si="182"/>
        <v>-13771730428175.482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-13771730428175.482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-57382210117.397842</v>
      </c>
      <c r="L4215" s="444">
        <f t="shared" ca="1" si="182"/>
        <v>-13829112638292.881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-13829112638292.881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-57621302659.553673</v>
      </c>
      <c r="L4216" s="444">
        <f t="shared" ca="1" si="182"/>
        <v>-13886733940952.434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-13886733940952.434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-57861391420.635147</v>
      </c>
      <c r="L4217" s="444">
        <f t="shared" ca="1" si="182"/>
        <v>-13944595332373.068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-13944595332373.068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-58102480551.554443</v>
      </c>
      <c r="L4218" s="444">
        <f t="shared" ca="1" si="182"/>
        <v>-14002697812924.623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-14002697812924.623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-58344574220.519264</v>
      </c>
      <c r="L4219" s="444">
        <f t="shared" ca="1" si="182"/>
        <v>-14061042387145.143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-14061042387145.143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-58587676613.104759</v>
      </c>
      <c r="L4220" s="444">
        <f t="shared" ca="1" si="182"/>
        <v>-14119630063758.248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-14119630063758.248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-58831791932.326027</v>
      </c>
      <c r="L4221" s="444">
        <f t="shared" ca="1" si="182"/>
        <v>-14178461855690.574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-14178461855690.574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-59076924398.710724</v>
      </c>
      <c r="L4222" s="444">
        <f t="shared" ca="1" si="182"/>
        <v>-14237538780089.285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-14237538780089.285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-59323078250.372017</v>
      </c>
      <c r="L4223" s="444">
        <f t="shared" ca="1" si="182"/>
        <v>-14296861858339.656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-14296861858339.656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-59570257743.081902</v>
      </c>
      <c r="L4224" s="444">
        <f t="shared" ca="1" si="182"/>
        <v>-14356432116082.738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-14356432116082.738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-59818467150.344742</v>
      </c>
      <c r="L4225" s="444">
        <f t="shared" ca="1" si="182"/>
        <v>-14416250583233.084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-14416250583233.084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-60067710763.471184</v>
      </c>
      <c r="L4226" s="444">
        <f t="shared" ca="1" si="182"/>
        <v>-14476318293996.555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-14476318293996.555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-60317992891.652313</v>
      </c>
      <c r="L4227" s="444">
        <f t="shared" ca="1" si="182"/>
        <v>-14536636286888.207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-14536636286888.207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-60569317862.034195</v>
      </c>
      <c r="L4228" s="444">
        <f t="shared" ca="1" si="182"/>
        <v>-14597205604750.242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-14597205604750.242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-60821690019.792671</v>
      </c>
      <c r="L4229" s="444">
        <f t="shared" ca="1" si="182"/>
        <v>-14658027294770.035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-14658027294770.035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-61075113728.208481</v>
      </c>
      <c r="L4230" s="444">
        <f t="shared" ca="1" si="182"/>
        <v>-14719102408498.244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-14719102408498.244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-61329593368.742683</v>
      </c>
      <c r="L4231" s="444">
        <f t="shared" ca="1" si="182"/>
        <v>-14780432001866.986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-14780432001866.986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-61585133341.112434</v>
      </c>
      <c r="L4232" s="444">
        <f t="shared" ca="1" si="182"/>
        <v>-14842017135208.1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-14842017135208.1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-61841738063.367081</v>
      </c>
      <c r="L4233" s="444">
        <f t="shared" ca="1" si="182"/>
        <v>-14903858873271.467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-14903858873271.467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-62099411971.964447</v>
      </c>
      <c r="L4234" s="444">
        <f t="shared" ca="1" si="182"/>
        <v>-14965958285243.432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-14965958285243.432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-62358159521.847641</v>
      </c>
      <c r="L4235" s="444">
        <f t="shared" ca="1" si="182"/>
        <v>-15028316444765.279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-15028316444765.279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-62617985186.522003</v>
      </c>
      <c r="L4236" s="444">
        <f t="shared" ca="1" si="182"/>
        <v>-15090934429951.801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-15090934429951.801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-62878893458.132492</v>
      </c>
      <c r="L4237" s="444">
        <f t="shared" ca="1" si="182"/>
        <v>-15153813323409.934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-15153813323409.934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-63140888847.541389</v>
      </c>
      <c r="L4238" s="444">
        <f t="shared" ca="1" si="182"/>
        <v>-15216954212257.475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-15216954212257.475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-63403975884.406151</v>
      </c>
      <c r="L4239" s="444">
        <f t="shared" ca="1" si="182"/>
        <v>-15280358188141.881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-15280358188141.881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-63668159117.257835</v>
      </c>
      <c r="L4240" s="444">
        <f t="shared" ca="1" si="182"/>
        <v>-15344026347259.139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-15344026347259.139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-63933443113.57975</v>
      </c>
      <c r="L4241" s="444">
        <f t="shared" ca="1" si="182"/>
        <v>-15407959790372.719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-15407959790372.719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-64199832459.88633</v>
      </c>
      <c r="L4242" s="444">
        <f t="shared" ca="1" si="182"/>
        <v>-15472159622832.605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-15472159622832.605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-64467331761.802521</v>
      </c>
      <c r="L4243" s="444">
        <f t="shared" ca="1" si="182"/>
        <v>-15536626954594.408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-15536626954594.408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-64735945644.143372</v>
      </c>
      <c r="L4244" s="444">
        <f t="shared" ca="1" si="182"/>
        <v>-15601362900238.551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-15601362900238.551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-65005678750.993965</v>
      </c>
      <c r="L4245" s="444">
        <f t="shared" ca="1" si="182"/>
        <v>-15666368578989.545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-15666368578989.545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-65276535745.789772</v>
      </c>
      <c r="L4246" s="444">
        <f t="shared" ca="1" si="182"/>
        <v>-15731645114735.334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-15731645114735.334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-65548521311.397232</v>
      </c>
      <c r="L4247" s="444">
        <f t="shared" ca="1" si="182"/>
        <v>-15797193636046.73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-15797193636046.73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-65821640150.19471</v>
      </c>
      <c r="L4248" s="444">
        <f t="shared" ca="1" si="182"/>
        <v>-15863015276196.926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-15863015276196.926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-66095896984.153854</v>
      </c>
      <c r="L4249" s="444">
        <f t="shared" ca="1" si="182"/>
        <v>-15929111173181.08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-15929111173181.08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-66371296554.921173</v>
      </c>
      <c r="L4250" s="444">
        <f t="shared" ca="1" si="182"/>
        <v>-15995482469736.002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-15995482469736.002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-66647843623.900009</v>
      </c>
      <c r="L4251" s="444">
        <f t="shared" ca="1" si="182"/>
        <v>-16062130313359.902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-16062130313359.902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-66925542972.332924</v>
      </c>
      <c r="L4252" s="444">
        <f t="shared" ca="1" si="182"/>
        <v>-16129055856332.234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-16129055856332.234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-67204399401.3843</v>
      </c>
      <c r="L4253" s="444">
        <f t="shared" ca="1" si="182"/>
        <v>-16196260255733.619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-16196260255733.619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-67484417732.223412</v>
      </c>
      <c r="L4254" s="444">
        <f t="shared" ca="1" si="182"/>
        <v>-16263744673465.842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-16263744673465.842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-67765602806.107674</v>
      </c>
      <c r="L4255" s="444">
        <f t="shared" ca="1" si="182"/>
        <v>-16331510276271.949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-16331510276271.949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-68047959484.466446</v>
      </c>
      <c r="L4256" s="444">
        <f t="shared" ca="1" si="182"/>
        <v>-16399558235756.416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-16399558235756.416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-68331492648.985069</v>
      </c>
      <c r="L4257" s="444">
        <f t="shared" ca="1" si="182"/>
        <v>-16467889728405.4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-16467889728405.4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-68616207201.689171</v>
      </c>
      <c r="L4258" s="444">
        <f t="shared" ca="1" si="182"/>
        <v>-16536505935607.09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-16536505935607.09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-68902108065.029541</v>
      </c>
      <c r="L4259" s="444">
        <f t="shared" ca="1" si="182"/>
        <v>-16605408043672.119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-16605408043672.119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-69189200181.967163</v>
      </c>
      <c r="L4260" s="444">
        <f t="shared" ca="1" si="182"/>
        <v>-16674597243854.086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-16674597243854.086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-69477488516.058685</v>
      </c>
      <c r="L4261" s="444">
        <f t="shared" ca="1" si="182"/>
        <v>-16744074732370.145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-16744074732370.145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-69766978051.542282</v>
      </c>
      <c r="L4262" s="444">
        <f t="shared" ca="1" si="182"/>
        <v>-16813841710421.688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-16813841710421.688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-70057673793.423706</v>
      </c>
      <c r="L4263" s="444">
        <f t="shared" ca="1" si="182"/>
        <v>-16883899384215.111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-16883899384215.111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-70349580767.562958</v>
      </c>
      <c r="L4264" s="444">
        <f t="shared" ca="1" si="182"/>
        <v>-16954248964982.674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-16954248964982.674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-70642704020.761139</v>
      </c>
      <c r="L4265" s="444">
        <f t="shared" ca="1" si="182"/>
        <v>-17024891669003.436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-17024891669003.436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-70937048620.847641</v>
      </c>
      <c r="L4266" s="444">
        <f t="shared" ca="1" si="182"/>
        <v>-17095828717624.283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-17095828717624.283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-71232619656.767853</v>
      </c>
      <c r="L4267" s="444">
        <f t="shared" ca="1" si="182"/>
        <v>-17167061337281.051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-17167061337281.051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-71529422238.671051</v>
      </c>
      <c r="L4268" s="444">
        <f t="shared" ca="1" si="182"/>
        <v>-17238590759519.723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-17238590759519.723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-71827461497.99884</v>
      </c>
      <c r="L4269" s="444">
        <f t="shared" ca="1" si="182"/>
        <v>-17310418221017.721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-17310418221017.721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-72126742587.573837</v>
      </c>
      <c r="L4270" s="444">
        <f t="shared" ca="1" si="182"/>
        <v>-17382544963605.295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-17382544963605.295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-72427270681.688721</v>
      </c>
      <c r="L4271" s="444">
        <f t="shared" ca="1" si="182"/>
        <v>-17454972234286.984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-17454972234286.984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-72729050976.19577</v>
      </c>
      <c r="L4272" s="444">
        <f t="shared" ca="1" si="182"/>
        <v>-17527701285263.18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-17527701285263.18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-73032088688.596588</v>
      </c>
      <c r="L4273" s="444">
        <f t="shared" ca="1" si="182"/>
        <v>-17600733373951.777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-17600733373951.777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-73336389058.132401</v>
      </c>
      <c r="L4274" s="444">
        <f t="shared" ca="1" si="182"/>
        <v>-17674069763009.91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-17674069763009.91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-73641957345.874619</v>
      </c>
      <c r="L4275" s="444">
        <f t="shared" ca="1" si="182"/>
        <v>-17747711720355.785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-17747711720355.785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-73948798834.815765</v>
      </c>
      <c r="L4276" s="444">
        <f t="shared" ca="1" si="182"/>
        <v>-17821660519190.602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-17821660519190.602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-74256918829.960846</v>
      </c>
      <c r="L4277" s="444">
        <f t="shared" ca="1" si="182"/>
        <v>-17895917438020.563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-17895917438020.563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-74566322658.419006</v>
      </c>
      <c r="L4278" s="444">
        <f t="shared" ca="1" si="182"/>
        <v>-17970483760678.98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-17970483760678.98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-74877015669.495758</v>
      </c>
      <c r="L4279" s="444">
        <f t="shared" ca="1" si="182"/>
        <v>-18045360776348.477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-18045360776348.477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-75189003234.785324</v>
      </c>
      <c r="L4280" s="444">
        <f t="shared" ca="1" si="182"/>
        <v>-18120549779583.262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-18120549779583.262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-75502290748.263596</v>
      </c>
      <c r="L4281" s="444">
        <f t="shared" ca="1" si="182"/>
        <v>-18196052070331.523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-18196052070331.523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-75816883626.381348</v>
      </c>
      <c r="L4282" s="444">
        <f t="shared" ca="1" si="182"/>
        <v>-18271868953957.906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-18271868953957.906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-76132787308.157944</v>
      </c>
      <c r="L4283" s="444">
        <f t="shared" ca="1" si="182"/>
        <v>-18348001741266.063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-18348001741266.063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-76450007255.275253</v>
      </c>
      <c r="L4284" s="444">
        <f t="shared" ca="1" si="182"/>
        <v>-18424451748521.336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-18424451748521.336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-76768548952.172226</v>
      </c>
      <c r="L4285" s="444">
        <f t="shared" ca="1" si="182"/>
        <v>-18501220297473.508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-18501220297473.508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-77088417906.139618</v>
      </c>
      <c r="L4286" s="444">
        <f t="shared" ca="1" si="182"/>
        <v>-18578308715379.648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-18578308715379.648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-77409619647.415207</v>
      </c>
      <c r="L4287" s="444">
        <f t="shared" ca="1" si="182"/>
        <v>-18655718335027.063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-18655718335027.063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-77732159729.279419</v>
      </c>
      <c r="L4288" s="444">
        <f t="shared" ca="1" si="182"/>
        <v>-18733450494756.344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-18733450494756.344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-78056043728.151428</v>
      </c>
      <c r="L4289" s="444">
        <f t="shared" ca="1" si="182"/>
        <v>-18811506538484.496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-18811506538484.496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-78381277243.685394</v>
      </c>
      <c r="L4290" s="444">
        <f t="shared" ca="1" si="182"/>
        <v>-18889887815728.18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-18889887815728.18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-78707865898.867416</v>
      </c>
      <c r="L4291" s="444">
        <f t="shared" ca="1" si="182"/>
        <v>-18968595681627.047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-18968595681627.047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-79035815340.112701</v>
      </c>
      <c r="L4292" s="444">
        <f t="shared" ca="1" si="182"/>
        <v>-19047631496967.16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-19047631496967.16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-79365131237.363159</v>
      </c>
      <c r="L4293" s="444">
        <f t="shared" ca="1" si="182"/>
        <v>-19126996628204.523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-19126996628204.523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-79695819284.185516</v>
      </c>
      <c r="L4294" s="444">
        <f t="shared" ca="1" si="182"/>
        <v>-19206692447488.707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-19206692447488.707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-80027885197.869614</v>
      </c>
      <c r="L4295" s="444">
        <f t="shared" ca="1" si="182"/>
        <v>-19286720332686.578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-19286720332686.578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-80361334719.527405</v>
      </c>
      <c r="L4296" s="444">
        <f t="shared" ca="1" si="182"/>
        <v>-19367081667406.105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-19367081667406.105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-80696173614.192108</v>
      </c>
      <c r="L4297" s="444">
        <f t="shared" ca="1" si="182"/>
        <v>-19447777841020.297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-19447777841020.297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-81032407670.917908</v>
      </c>
      <c r="L4298" s="444">
        <f t="shared" ca="1" si="182"/>
        <v>-19528810248691.215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-19528810248691.215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-81370042702.880066</v>
      </c>
      <c r="L4299" s="444">
        <f t="shared" ca="1" si="182"/>
        <v>-19610180291394.094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-19610180291394.094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-81709084547.475388</v>
      </c>
      <c r="L4300" s="444">
        <f t="shared" ca="1" si="182"/>
        <v>-19691889375941.57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-19691889375941.57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-82049539066.423203</v>
      </c>
      <c r="L4301" s="444">
        <f t="shared" ca="1" si="182"/>
        <v>-19773938915007.992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-19773938915007.992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-82391412145.866638</v>
      </c>
      <c r="L4302" s="444">
        <f t="shared" ca="1" si="182"/>
        <v>-19856330327153.859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-19856330327153.859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-82734709696.474411</v>
      </c>
      <c r="L4303" s="444">
        <f t="shared" ca="1" si="182"/>
        <v>-19939065036850.332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-19939065036850.332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-83079437653.543045</v>
      </c>
      <c r="L4304" s="444">
        <f t="shared" ca="1" si="182"/>
        <v>-20022144474503.875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-20022144474503.875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-83425601977.099472</v>
      </c>
      <c r="L4305" s="444">
        <f t="shared" ca="1" si="182"/>
        <v>-20105570076480.973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-20105570076480.973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-83773208652.004059</v>
      </c>
      <c r="L4306" s="444">
        <f t="shared" ca="1" si="182"/>
        <v>-20189343285132.977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-20189343285132.977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-84122263688.054062</v>
      </c>
      <c r="L4307" s="444">
        <f t="shared" ca="1" si="182"/>
        <v>-20273465548821.031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-20273465548821.031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-84472773120.087631</v>
      </c>
      <c r="L4308" s="444">
        <f t="shared" ca="1" si="182"/>
        <v>-20357938321941.117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-20357938321941.117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-84824743008.087982</v>
      </c>
      <c r="L4309" s="444">
        <f t="shared" ca="1" si="182"/>
        <v>-20442763064949.207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-20442763064949.207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-85178179437.288361</v>
      </c>
      <c r="L4310" s="444">
        <f t="shared" ca="1" si="182"/>
        <v>-20527941244386.496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-20527941244386.496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-85533088518.277069</v>
      </c>
      <c r="L4311" s="444">
        <f t="shared" ca="1" si="182"/>
        <v>-20613474332904.773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-20613474332904.773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-85889476387.103226</v>
      </c>
      <c r="L4312" s="444">
        <f t="shared" ca="1" si="182"/>
        <v>-20699363809291.875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-20699363809291.875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-86247349205.382813</v>
      </c>
      <c r="L4313" s="444">
        <f t="shared" ca="1" si="182"/>
        <v>-20785611158497.258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-20785611158497.258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-86606713160.405243</v>
      </c>
      <c r="L4314" s="444">
        <f t="shared" ca="1" si="182"/>
        <v>-20872217871657.664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-20872217871657.664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-86967574465.240265</v>
      </c>
      <c r="L4315" s="444">
        <f t="shared" ca="1" si="182"/>
        <v>-20959185446122.906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-20959185446122.906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-87329939358.845444</v>
      </c>
      <c r="L4316" s="444">
        <f t="shared" ca="1" si="182"/>
        <v>-21046515385481.75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-21046515385481.75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-87693814106.17395</v>
      </c>
      <c r="L4317" s="444">
        <f t="shared" ca="1" si="182"/>
        <v>-21134209199587.926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-21134209199587.926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-88059204998.28302</v>
      </c>
      <c r="L4318" s="444">
        <f t="shared" ca="1" si="182"/>
        <v>-21222268404586.207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-21222268404586.207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-88426118352.442535</v>
      </c>
      <c r="L4319" s="444">
        <f t="shared" ca="1" si="182"/>
        <v>-21310694522938.648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-21310694522938.648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-88794560512.24437</v>
      </c>
      <c r="L4320" s="444">
        <f t="shared" ca="1" si="182"/>
        <v>-21399489083450.895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-21399489083450.895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-89164537847.712067</v>
      </c>
      <c r="L4321" s="444">
        <f t="shared" ca="1" si="182"/>
        <v>-21488653621298.605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-21488653621298.605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-89536056755.410858</v>
      </c>
      <c r="L4322" s="444">
        <f t="shared" ca="1" si="182"/>
        <v>-21578189678054.016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-21578189678054.016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-89909123658.558395</v>
      </c>
      <c r="L4323" s="444">
        <f t="shared" ca="1" si="182"/>
        <v>-21668098801712.574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-21668098801712.574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-90283745007.135727</v>
      </c>
      <c r="L4324" s="444">
        <f t="shared" ca="1" si="182"/>
        <v>-21758382546719.711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-21758382546719.711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-90659927277.998795</v>
      </c>
      <c r="L4325" s="444">
        <f t="shared" ca="1" si="182"/>
        <v>-21849042473997.711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-21849042473997.711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-91037676974.990463</v>
      </c>
      <c r="L4326" s="444">
        <f t="shared" ca="1" si="182"/>
        <v>-21940080150972.703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-21940080150972.703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-91417000629.052933</v>
      </c>
      <c r="L4327" s="444">
        <f t="shared" ca="1" si="182"/>
        <v>-22031497151601.758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-22031497151601.758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-91797904798.340652</v>
      </c>
      <c r="L4328" s="444">
        <f t="shared" ca="1" si="182"/>
        <v>-22123295056400.098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-22123295056400.098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-92180396068.33374</v>
      </c>
      <c r="L4329" s="444">
        <f t="shared" ca="1" si="182"/>
        <v>-22215475452468.43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-22215475452468.43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-92564481051.951782</v>
      </c>
      <c r="L4330" s="444">
        <f t="shared" ca="1" si="182"/>
        <v>-22308039933520.383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-22308039933520.383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-92950166389.668259</v>
      </c>
      <c r="L4331" s="444">
        <f t="shared" ca="1" si="182"/>
        <v>-22400990099910.051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-22400990099910.051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-93337458749.625214</v>
      </c>
      <c r="L4332" s="444">
        <f t="shared" ca="1" si="182"/>
        <v>-22494327558659.676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-22494327558659.676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-93726364827.748642</v>
      </c>
      <c r="L4333" s="444">
        <f t="shared" ca="1" si="182"/>
        <v>-22588053923487.426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-22588053923487.426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-94116891347.864273</v>
      </c>
      <c r="L4334" s="444">
        <f t="shared" ca="1" si="182"/>
        <v>-22682170814835.289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-22682170814835.289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-94509045061.813705</v>
      </c>
      <c r="L4335" s="444">
        <f t="shared" ca="1" si="182"/>
        <v>-22776679859897.102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-22776679859897.102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-94902832749.571259</v>
      </c>
      <c r="L4336" s="444">
        <f t="shared" ca="1" si="182"/>
        <v>-22871582692646.672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-22871582692646.672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-95298261219.36113</v>
      </c>
      <c r="L4337" s="444">
        <f t="shared" ca="1" si="182"/>
        <v>-22966880953866.031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-22966880953866.031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-95695337307.775131</v>
      </c>
      <c r="L4338" s="444">
        <f t="shared" ca="1" si="182"/>
        <v>-23062576291173.805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-23062576291173.805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-96094067879.890854</v>
      </c>
      <c r="L4339" s="444">
        <f t="shared" ca="1" si="182"/>
        <v>-23158670359053.695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-23158670359053.695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-96494459829.390396</v>
      </c>
      <c r="L4340" s="444">
        <f t="shared" ca="1" si="182"/>
        <v>-23255164818883.086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-23255164818883.086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-96896520078.67952</v>
      </c>
      <c r="L4341" s="444">
        <f t="shared" ca="1" si="182"/>
        <v>-23352061338961.766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-23352061338961.766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-97300255579.007355</v>
      </c>
      <c r="L4342" s="444">
        <f t="shared" ca="1" si="182"/>
        <v>-23449361594540.773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-23449361594540.773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-97705673310.586548</v>
      </c>
      <c r="L4343" s="444">
        <f t="shared" ref="L4343:L4597" ca="1" si="187">I4343-J4343+K4343</f>
        <v>-23547067267851.359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-23547067267851.359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-98112780282.713989</v>
      </c>
      <c r="L4344" s="444">
        <f t="shared" ca="1" si="187"/>
        <v>-23645180048134.074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-23645180048134.074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-98521583533.891968</v>
      </c>
      <c r="L4345" s="444">
        <f t="shared" ca="1" si="187"/>
        <v>-23743701631667.965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-23743701631667.965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-98932090131.94986</v>
      </c>
      <c r="L4346" s="444">
        <f t="shared" ca="1" si="187"/>
        <v>-23842633721799.914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-23842633721799.914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-99344307174.166306</v>
      </c>
      <c r="L4347" s="444">
        <f t="shared" ca="1" si="187"/>
        <v>-23941978028974.082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-23941978028974.082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-99758241787.392014</v>
      </c>
      <c r="L4348" s="444">
        <f t="shared" ca="1" si="187"/>
        <v>-24041736270761.473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-24041736270761.473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-100173901128.17281</v>
      </c>
      <c r="L4349" s="444">
        <f t="shared" ca="1" si="187"/>
        <v>-24141910171889.645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-24141910171889.645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-100591292382.87352</v>
      </c>
      <c r="L4350" s="444">
        <f t="shared" ca="1" si="187"/>
        <v>-24242501464272.52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-24242501464272.52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-101010422767.80217</v>
      </c>
      <c r="L4351" s="444">
        <f t="shared" ca="1" si="187"/>
        <v>-24343511887040.32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-24343511887040.32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-101431299529.33467</v>
      </c>
      <c r="L4352" s="444">
        <f t="shared" ca="1" si="187"/>
        <v>-24444943186569.656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-24444943186569.656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-101853929944.04024</v>
      </c>
      <c r="L4353" s="444">
        <f t="shared" ca="1" si="187"/>
        <v>-24546797116513.695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-24546797116513.695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-102278321318.80707</v>
      </c>
      <c r="L4354" s="444">
        <f t="shared" ca="1" si="187"/>
        <v>-24649075437832.504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-24649075437832.504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-102704480990.96877</v>
      </c>
      <c r="L4355" s="444">
        <f t="shared" ca="1" si="187"/>
        <v>-24751779918823.473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-24751779918823.473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-103132416328.43114</v>
      </c>
      <c r="L4356" s="444">
        <f t="shared" ca="1" si="187"/>
        <v>-24854912335151.902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-24854912335151.902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-103562134729.79959</v>
      </c>
      <c r="L4357" s="444">
        <f t="shared" ca="1" si="187"/>
        <v>-24958474469881.703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-24958474469881.703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-103993643624.5071</v>
      </c>
      <c r="L4358" s="444">
        <f t="shared" ca="1" si="187"/>
        <v>-25062468113506.211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-25062468113506.211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-104426950472.94255</v>
      </c>
      <c r="L4359" s="444">
        <f t="shared" ca="1" si="187"/>
        <v>-25166895063979.152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-25166895063979.152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-104862062766.5798</v>
      </c>
      <c r="L4360" s="444">
        <f t="shared" ca="1" si="187"/>
        <v>-25271757126745.73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-25271757126745.73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-105298988028.10721</v>
      </c>
      <c r="L4361" s="444">
        <f t="shared" ca="1" si="187"/>
        <v>-25377056114773.836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-25377056114773.836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-105737733811.55765</v>
      </c>
      <c r="L4362" s="444">
        <f t="shared" ca="1" si="187"/>
        <v>-25482793848585.395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-25482793848585.395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-106178307702.43915</v>
      </c>
      <c r="L4363" s="444">
        <f t="shared" ca="1" si="187"/>
        <v>-25588972156287.832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-25588972156287.832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-106620717317.86597</v>
      </c>
      <c r="L4364" s="444">
        <f t="shared" ca="1" si="187"/>
        <v>-25695592873605.699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-25695592873605.699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-107064970306.69041</v>
      </c>
      <c r="L4365" s="444">
        <f t="shared" ca="1" si="187"/>
        <v>-25802657843912.391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-25802657843912.391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-107511074349.63496</v>
      </c>
      <c r="L4366" s="444">
        <f t="shared" ca="1" si="187"/>
        <v>-25910168918262.027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-25910168918262.027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-107959037159.42511</v>
      </c>
      <c r="L4367" s="444">
        <f t="shared" ca="1" si="187"/>
        <v>-26018127955421.453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-26018127955421.453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-108408866480.92271</v>
      </c>
      <c r="L4368" s="444">
        <f t="shared" ca="1" si="187"/>
        <v>-26126536821902.375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-26126536821902.375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-108860570091.25989</v>
      </c>
      <c r="L4369" s="444">
        <f t="shared" ca="1" si="187"/>
        <v>-26235397391993.637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-26235397391993.637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-109314155799.97348</v>
      </c>
      <c r="L4370" s="444">
        <f t="shared" ca="1" si="187"/>
        <v>-26344711547793.609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-26344711547793.609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-109769631449.14005</v>
      </c>
      <c r="L4371" s="444">
        <f t="shared" ca="1" si="187"/>
        <v>-26454481179242.75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-26454481179242.75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-110227004913.51146</v>
      </c>
      <c r="L4372" s="444">
        <f t="shared" ca="1" si="187"/>
        <v>-26564708184156.262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-26564708184156.262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-110686284100.65109</v>
      </c>
      <c r="L4373" s="444">
        <f t="shared" ca="1" si="187"/>
        <v>-26675394468256.914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-26675394468256.914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-111147476951.07048</v>
      </c>
      <c r="L4374" s="444">
        <f t="shared" ca="1" si="187"/>
        <v>-26786541945207.984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-26786541945207.984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-111610591438.36659</v>
      </c>
      <c r="L4375" s="444">
        <f t="shared" ca="1" si="187"/>
        <v>-26898152536646.352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-26898152536646.352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-112075635569.3598</v>
      </c>
      <c r="L4376" s="444">
        <f t="shared" ca="1" si="187"/>
        <v>-27010228172215.711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-27010228172215.711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-112542617384.23213</v>
      </c>
      <c r="L4377" s="444">
        <f t="shared" ca="1" si="187"/>
        <v>-27122770789599.941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-27122770789599.941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-113011544956.66643</v>
      </c>
      <c r="L4378" s="444">
        <f t="shared" ca="1" si="187"/>
        <v>-27235782334556.609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-27235782334556.609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-113482426393.98587</v>
      </c>
      <c r="L4379" s="444">
        <f t="shared" ca="1" si="187"/>
        <v>-27349264760950.594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-27349264760950.594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-113955269837.29414</v>
      </c>
      <c r="L4380" s="444">
        <f t="shared" ca="1" si="187"/>
        <v>-27463220030787.887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-27463220030787.887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-114430083461.6162</v>
      </c>
      <c r="L4381" s="444">
        <f t="shared" ca="1" si="187"/>
        <v>-27577650114249.504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-27577650114249.504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-114906875476.0396</v>
      </c>
      <c r="L4382" s="444">
        <f t="shared" ca="1" si="187"/>
        <v>-27692556989725.543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-27692556989725.543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-115385654123.85645</v>
      </c>
      <c r="L4383" s="444">
        <f t="shared" ca="1" si="187"/>
        <v>-27807942643849.398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-27807942643849.398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-115866427682.70584</v>
      </c>
      <c r="L4384" s="444">
        <f t="shared" ca="1" si="187"/>
        <v>-27923809071532.105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-27923809071532.105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-116349204464.71709</v>
      </c>
      <c r="L4385" s="444">
        <f t="shared" ca="1" si="187"/>
        <v>-28040158275996.824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-28040158275996.824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-116833992816.65343</v>
      </c>
      <c r="L4386" s="444">
        <f t="shared" ca="1" si="187"/>
        <v>-28156992268813.477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-28156992268813.477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-117320801120.05615</v>
      </c>
      <c r="L4387" s="444">
        <f t="shared" ca="1" si="187"/>
        <v>-28274313069933.531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-28274313069933.531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-117809637791.38972</v>
      </c>
      <c r="L4388" s="444">
        <f t="shared" ca="1" si="187"/>
        <v>-28392122707724.922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-28392122707724.922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-118300511282.18718</v>
      </c>
      <c r="L4389" s="444">
        <f t="shared" ca="1" si="187"/>
        <v>-28510423219007.109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-28510423219007.109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-118793430079.19629</v>
      </c>
      <c r="L4390" s="444">
        <f t="shared" ca="1" si="187"/>
        <v>-28629216649086.305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-28629216649086.305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-119288402704.52629</v>
      </c>
      <c r="L4391" s="444">
        <f t="shared" ca="1" si="187"/>
        <v>-28748505051790.832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-28748505051790.832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-119785437715.79514</v>
      </c>
      <c r="L4392" s="444">
        <f t="shared" ca="1" si="187"/>
        <v>-28868290489506.629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-28868290489506.629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-120284543706.27762</v>
      </c>
      <c r="L4393" s="444">
        <f t="shared" ca="1" si="187"/>
        <v>-28988575033212.906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-28988575033212.906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-120785729305.05379</v>
      </c>
      <c r="L4394" s="444">
        <f t="shared" ca="1" si="187"/>
        <v>-29109360762517.961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-29109360762517.961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-121289003177.15817</v>
      </c>
      <c r="L4395" s="444">
        <f t="shared" ca="1" si="187"/>
        <v>-29230649765695.117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-29230649765695.117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-121794374023.72966</v>
      </c>
      <c r="L4396" s="444">
        <f t="shared" ca="1" si="187"/>
        <v>-29352444139718.848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-29352444139718.848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-122301850582.16188</v>
      </c>
      <c r="L4397" s="444">
        <f t="shared" ca="1" si="187"/>
        <v>-29474745990301.008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-29474745990301.008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-122811441626.2542</v>
      </c>
      <c r="L4398" s="444">
        <f t="shared" ca="1" si="187"/>
        <v>-29597557431927.262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-29597557431927.262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-123323155966.36359</v>
      </c>
      <c r="L4399" s="444">
        <f t="shared" ca="1" si="187"/>
        <v>-29720880587893.625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-29720880587893.625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-123837002449.55676</v>
      </c>
      <c r="L4400" s="444">
        <f t="shared" ca="1" si="187"/>
        <v>-29844717590343.184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-29844717590343.184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-124352989959.76324</v>
      </c>
      <c r="L4401" s="444">
        <f t="shared" ca="1" si="187"/>
        <v>-29969070580302.945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-29969070580302.945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-124871127417.92894</v>
      </c>
      <c r="L4402" s="444">
        <f t="shared" ca="1" si="187"/>
        <v>-30093941707720.875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-30093941707720.875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-125391423782.1703</v>
      </c>
      <c r="L4403" s="444">
        <f t="shared" ca="1" si="187"/>
        <v>-30219333131503.047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-30219333131503.047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-125913888047.92934</v>
      </c>
      <c r="L4404" s="444">
        <f t="shared" ca="1" si="187"/>
        <v>-30345247019550.977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-30345247019550.977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-126438529248.12909</v>
      </c>
      <c r="L4405" s="444">
        <f t="shared" ca="1" si="187"/>
        <v>-30471685548799.105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-30471685548799.105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-126965356453.32962</v>
      </c>
      <c r="L4406" s="444">
        <f t="shared" ca="1" si="187"/>
        <v>-30598650905252.434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-30598650905252.434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-127494378771.88513</v>
      </c>
      <c r="L4407" s="444">
        <f t="shared" ca="1" si="187"/>
        <v>-30726145284024.32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-30726145284024.32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-128025605350.10133</v>
      </c>
      <c r="L4408" s="444">
        <f t="shared" ca="1" si="187"/>
        <v>-30854170889374.422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-30854170889374.422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-128559045372.39342</v>
      </c>
      <c r="L4409" s="444">
        <f t="shared" ca="1" si="187"/>
        <v>-30982729934746.816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-30982729934746.816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-129094708061.44507</v>
      </c>
      <c r="L4410" s="444">
        <f t="shared" ca="1" si="187"/>
        <v>-31111824642808.262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-31111824642808.262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-129632602678.36775</v>
      </c>
      <c r="L4411" s="444">
        <f t="shared" ca="1" si="187"/>
        <v>-31241457245486.629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-31241457245486.629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-130172738522.86093</v>
      </c>
      <c r="L4412" s="444">
        <f t="shared" ca="1" si="187"/>
        <v>-31371629984009.488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-31371629984009.488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-130715124933.37285</v>
      </c>
      <c r="L4413" s="444">
        <f t="shared" ca="1" si="187"/>
        <v>-31502345108942.859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-31502345108942.859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-131259771287.26192</v>
      </c>
      <c r="L4414" s="444">
        <f t="shared" ca="1" si="187"/>
        <v>-31633604880230.121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-31633604880230.121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-131806687000.95883</v>
      </c>
      <c r="L4415" s="444">
        <f t="shared" ca="1" si="187"/>
        <v>-31765411567231.078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-31765411567231.078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-132355881530.12947</v>
      </c>
      <c r="L4416" s="444">
        <f t="shared" ca="1" si="187"/>
        <v>-31897767448761.207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-31897767448761.207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-132907364369.83838</v>
      </c>
      <c r="L4417" s="444">
        <f t="shared" ca="1" si="187"/>
        <v>-32030674813131.047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-32030674813131.047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-133461145054.71268</v>
      </c>
      <c r="L4418" s="444">
        <f t="shared" ca="1" si="187"/>
        <v>-32164135958185.758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-32164135958185.758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-134017233159.10735</v>
      </c>
      <c r="L4419" s="444">
        <f t="shared" ca="1" si="187"/>
        <v>-32298153191344.863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-32298153191344.863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-134575638297.27028</v>
      </c>
      <c r="L4420" s="444">
        <f t="shared" ca="1" si="187"/>
        <v>-32432728829642.133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-32432728829642.133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-135136370123.50888</v>
      </c>
      <c r="L4421" s="444">
        <f t="shared" ca="1" si="187"/>
        <v>-32567865199765.641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-32567865199765.641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-135699438332.35683</v>
      </c>
      <c r="L4422" s="444">
        <f t="shared" ca="1" si="187"/>
        <v>-32703564638097.996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-32703564638097.996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-136264852658.74165</v>
      </c>
      <c r="L4423" s="444">
        <f t="shared" ca="1" si="187"/>
        <v>-32839829490756.738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-32839829490756.738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-136832622878.15309</v>
      </c>
      <c r="L4424" s="444">
        <f t="shared" ca="1" si="187"/>
        <v>-32976662113634.891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-32976662113634.891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-137402758806.81204</v>
      </c>
      <c r="L4425" s="444">
        <f t="shared" ca="1" si="187"/>
        <v>-33114064872441.703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-33114064872441.703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-137975270301.84045</v>
      </c>
      <c r="L4426" s="444">
        <f t="shared" ca="1" si="187"/>
        <v>-33252040142743.543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-33252040142743.543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-138550167261.43143</v>
      </c>
      <c r="L4427" s="444">
        <f t="shared" ca="1" si="187"/>
        <v>-33390590310004.973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-33390590310004.973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-139127459625.02072</v>
      </c>
      <c r="L4428" s="444">
        <f t="shared" ca="1" si="187"/>
        <v>-33529717769629.992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-33529717769629.992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-139707157373.45831</v>
      </c>
      <c r="L4429" s="444">
        <f t="shared" ca="1" si="187"/>
        <v>-33669424927003.449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-33669424927003.449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-140289270529.18103</v>
      </c>
      <c r="L4430" s="444">
        <f t="shared" ca="1" si="187"/>
        <v>-33809714197532.629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-33809714197532.629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-140873809156.38596</v>
      </c>
      <c r="L4431" s="444">
        <f t="shared" ca="1" si="187"/>
        <v>-33950588006689.016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-33950588006689.016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-141460783361.20422</v>
      </c>
      <c r="L4432" s="444">
        <f t="shared" ca="1" si="187"/>
        <v>-34092048790050.219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-34092048790050.219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-142050203291.87592</v>
      </c>
      <c r="L4433" s="444">
        <f t="shared" ca="1" si="187"/>
        <v>-34234098993342.094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-34234098993342.094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-142642079138.92538</v>
      </c>
      <c r="L4434" s="444">
        <f t="shared" ca="1" si="187"/>
        <v>-34376741072481.02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-34376741072481.02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-143236421135.33759</v>
      </c>
      <c r="L4435" s="444">
        <f t="shared" ca="1" si="187"/>
        <v>-34519977493616.355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-34519977493616.355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-143833239556.7348</v>
      </c>
      <c r="L4436" s="444">
        <f t="shared" ca="1" si="187"/>
        <v>-34663810733173.09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-34663810733173.09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-144432544721.55453</v>
      </c>
      <c r="L4437" s="444">
        <f t="shared" ca="1" si="187"/>
        <v>-34808243277894.645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-34808243277894.645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-145034346991.22766</v>
      </c>
      <c r="L4438" s="444">
        <f t="shared" ca="1" si="187"/>
        <v>-34953277624885.871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-34953277624885.871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-145638656770.35779</v>
      </c>
      <c r="L4439" s="444">
        <f t="shared" ca="1" si="187"/>
        <v>-35098916281656.23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-35098916281656.23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-146245484506.90097</v>
      </c>
      <c r="L4440" s="444">
        <f t="shared" ca="1" si="187"/>
        <v>-35245161766163.133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-35245161766163.133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-146854840692.34637</v>
      </c>
      <c r="L4441" s="444">
        <f t="shared" ca="1" si="187"/>
        <v>-35392016606855.477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-35392016606855.477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-147466735861.89783</v>
      </c>
      <c r="L4442" s="444">
        <f t="shared" ca="1" si="187"/>
        <v>-35539483342717.375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-35539483342717.375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-148081180594.65573</v>
      </c>
      <c r="L4443" s="444">
        <f t="shared" ca="1" si="187"/>
        <v>-35687564523312.031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-35687564523312.031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-148698185513.80014</v>
      </c>
      <c r="L4444" s="444">
        <f t="shared" ca="1" si="187"/>
        <v>-35836262708825.828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-35836262708825.828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-149317761286.77429</v>
      </c>
      <c r="L4445" s="444">
        <f t="shared" ca="1" si="187"/>
        <v>-35985580470112.602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-35985580470112.602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-149939918625.46918</v>
      </c>
      <c r="L4446" s="444">
        <f t="shared" ca="1" si="187"/>
        <v>-36135520388738.07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-36135520388738.07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-150564668286.40863</v>
      </c>
      <c r="L4447" s="444">
        <f t="shared" ca="1" si="187"/>
        <v>-36286085057024.477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-36286085057024.477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-151192021070.9353</v>
      </c>
      <c r="L4448" s="444">
        <f t="shared" ca="1" si="187"/>
        <v>-36437277078095.414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-36437277078095.414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-151821987825.39755</v>
      </c>
      <c r="L4449" s="444">
        <f t="shared" ca="1" si="187"/>
        <v>-36589099065920.813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-36589099065920.813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-152454579441.33673</v>
      </c>
      <c r="L4450" s="444">
        <f t="shared" ca="1" si="187"/>
        <v>-36741553645362.148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-36741553645362.148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-153089806855.67563</v>
      </c>
      <c r="L4451" s="444">
        <f t="shared" ca="1" si="187"/>
        <v>-36894643452217.82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-36894643452217.82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-153727681050.90759</v>
      </c>
      <c r="L4452" s="444">
        <f t="shared" ca="1" si="187"/>
        <v>-37048371133268.727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-37048371133268.727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-154368213055.28635</v>
      </c>
      <c r="L4453" s="444">
        <f t="shared" ca="1" si="187"/>
        <v>-37202739346324.016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-37202739346324.016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-155011413943.01672</v>
      </c>
      <c r="L4454" s="444">
        <f t="shared" ca="1" si="187"/>
        <v>-37357750760267.031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-37357750760267.031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-155657294834.44595</v>
      </c>
      <c r="L4455" s="444">
        <f t="shared" ca="1" si="187"/>
        <v>-37513408055101.477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-37513408055101.477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-156305866896.25616</v>
      </c>
      <c r="L4456" s="444">
        <f t="shared" ca="1" si="187"/>
        <v>-37669713921997.734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-37669713921997.734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-156957141341.65723</v>
      </c>
      <c r="L4457" s="444">
        <f t="shared" ca="1" si="187"/>
        <v>-37826671063339.391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-37826671063339.391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-157611129430.58078</v>
      </c>
      <c r="L4458" s="444">
        <f t="shared" ca="1" si="187"/>
        <v>-37984282192769.969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-37984282192769.969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-158267842469.87488</v>
      </c>
      <c r="L4459" s="444">
        <f t="shared" ca="1" si="187"/>
        <v>-38142550035239.844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-38142550035239.844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-158927291813.49936</v>
      </c>
      <c r="L4460" s="444">
        <f t="shared" ca="1" si="187"/>
        <v>-38301477327053.344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-38301477327053.344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-159589488862.72226</v>
      </c>
      <c r="L4461" s="444">
        <f t="shared" ca="1" si="187"/>
        <v>-38461066815916.063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-38461066815916.063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-160254445066.31693</v>
      </c>
      <c r="L4462" s="444">
        <f t="shared" ca="1" si="187"/>
        <v>-38621321260982.383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-38621321260982.383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-160922171920.75992</v>
      </c>
      <c r="L4463" s="444">
        <f t="shared" ca="1" si="187"/>
        <v>-38782243432903.141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-38782243432903.141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-161592680970.42975</v>
      </c>
      <c r="L4464" s="444">
        <f t="shared" ca="1" si="187"/>
        <v>-38943836113873.57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-38943836113873.57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-162265983807.80655</v>
      </c>
      <c r="L4465" s="444">
        <f t="shared" ca="1" si="187"/>
        <v>-39106102097681.375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-39106102097681.375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-162942092073.67239</v>
      </c>
      <c r="L4466" s="444">
        <f t="shared" ca="1" si="187"/>
        <v>-39269044189755.047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-39269044189755.047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-163621017457.31268</v>
      </c>
      <c r="L4467" s="444">
        <f t="shared" ca="1" si="187"/>
        <v>-39432665207212.359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-39432665207212.359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-164302771696.71817</v>
      </c>
      <c r="L4468" s="444">
        <f t="shared" ca="1" si="187"/>
        <v>-39596967978909.078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-39596967978909.078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-164987366578.78781</v>
      </c>
      <c r="L4469" s="444">
        <f t="shared" ca="1" si="187"/>
        <v>-39761955345487.867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-39761955345487.867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-165674813939.53278</v>
      </c>
      <c r="L4470" s="444">
        <f t="shared" ca="1" si="187"/>
        <v>-39927630159427.398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-39927630159427.398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-166365125664.28082</v>
      </c>
      <c r="L4471" s="444">
        <f t="shared" ca="1" si="187"/>
        <v>-40093995285091.68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-40093995285091.68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-167058313687.88199</v>
      </c>
      <c r="L4472" s="444">
        <f t="shared" ca="1" si="187"/>
        <v>-40261053598779.563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-40261053598779.563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-167754389994.91486</v>
      </c>
      <c r="L4473" s="444">
        <f t="shared" ca="1" si="187"/>
        <v>-40428807988774.477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-40428807988774.477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-168453366619.89365</v>
      </c>
      <c r="L4474" s="444">
        <f t="shared" ca="1" si="187"/>
        <v>-40597261355394.367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-40597261355394.367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-169155255647.47653</v>
      </c>
      <c r="L4475" s="444">
        <f t="shared" ca="1" si="187"/>
        <v>-40766416611041.844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-40766416611041.844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-169860069212.67435</v>
      </c>
      <c r="L4476" s="444">
        <f t="shared" ca="1" si="187"/>
        <v>-40936276680254.516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-40936276680254.516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-170567819501.06049</v>
      </c>
      <c r="L4477" s="444">
        <f t="shared" ca="1" si="187"/>
        <v>-41106844499755.578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-41106844499755.578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-171278518748.98157</v>
      </c>
      <c r="L4478" s="444">
        <f t="shared" ca="1" si="187"/>
        <v>-41278123018504.563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-41278123018504.563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-171992179243.76901</v>
      </c>
      <c r="L4479" s="444">
        <f t="shared" ca="1" si="187"/>
        <v>-41450115197748.328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-41450115197748.328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-172708813323.95135</v>
      </c>
      <c r="L4480" s="444">
        <f t="shared" ca="1" si="187"/>
        <v>-41622824011072.281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-41622824011072.281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-173428433379.46783</v>
      </c>
      <c r="L4481" s="444">
        <f t="shared" ca="1" si="187"/>
        <v>-41796252444451.75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-41796252444451.75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-174151051851.88229</v>
      </c>
      <c r="L4482" s="444">
        <f t="shared" ca="1" si="187"/>
        <v>-41970403496303.633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-41970403496303.633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-174876681234.59848</v>
      </c>
      <c r="L4483" s="444">
        <f t="shared" ca="1" si="187"/>
        <v>-42145280177538.234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-42145280177538.234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-175605334073.07599</v>
      </c>
      <c r="L4484" s="444">
        <f t="shared" ca="1" si="187"/>
        <v>-42320885511611.313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-42320885511611.313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-176337022965.04712</v>
      </c>
      <c r="L4485" s="444">
        <f t="shared" ca="1" si="187"/>
        <v>-42497222534576.359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-42497222534576.359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-177071760560.73483</v>
      </c>
      <c r="L4486" s="444">
        <f t="shared" ca="1" si="187"/>
        <v>-42674294295137.094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-42674294295137.094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-177809559563.07123</v>
      </c>
      <c r="L4487" s="444">
        <f t="shared" ca="1" si="187"/>
        <v>-42852103854700.164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-42852103854700.164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-178550432727.91736</v>
      </c>
      <c r="L4488" s="444">
        <f t="shared" ca="1" si="187"/>
        <v>-43030654287428.078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-43030654287428.078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-179294392864.28366</v>
      </c>
      <c r="L4489" s="444">
        <f t="shared" ca="1" si="187"/>
        <v>-43209948680292.359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-43209948680292.359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-180041452834.55148</v>
      </c>
      <c r="L4490" s="444">
        <f t="shared" ca="1" si="187"/>
        <v>-43389990133126.914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-43389990133126.914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-180791625554.69547</v>
      </c>
      <c r="L4491" s="444">
        <f t="shared" ca="1" si="187"/>
        <v>-43570781758681.609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-43570781758681.609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-181544923994.50671</v>
      </c>
      <c r="L4492" s="444">
        <f t="shared" ca="1" si="187"/>
        <v>-43752326682676.117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-43752326682676.117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-182301361177.81714</v>
      </c>
      <c r="L4493" s="444">
        <f t="shared" ca="1" si="187"/>
        <v>-43934628043853.938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-43934628043853.938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-183060950182.72473</v>
      </c>
      <c r="L4494" s="444">
        <f t="shared" ca="1" si="187"/>
        <v>-44117688994036.664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-44117688994036.664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-183823704141.81943</v>
      </c>
      <c r="L4495" s="444">
        <f t="shared" ca="1" si="187"/>
        <v>-44301512698178.484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-44301512698178.484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-184589636242.41034</v>
      </c>
      <c r="L4496" s="444">
        <f t="shared" ca="1" si="187"/>
        <v>-44486102334420.898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-44486102334420.898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-185358759726.75375</v>
      </c>
      <c r="L4497" s="444">
        <f t="shared" ca="1" si="187"/>
        <v>-44671461094147.648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-44671461094147.648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-186131087892.28186</v>
      </c>
      <c r="L4498" s="444">
        <f t="shared" ca="1" si="187"/>
        <v>-44857592182039.93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-44857592182039.93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-186906634091.83304</v>
      </c>
      <c r="L4499" s="444">
        <f t="shared" ca="1" si="187"/>
        <v>-45044498816131.766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-45044498816131.766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-187685411733.88235</v>
      </c>
      <c r="L4500" s="444">
        <f t="shared" ca="1" si="187"/>
        <v>-45232184227865.648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-45232184227865.648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-188467434282.77353</v>
      </c>
      <c r="L4501" s="444">
        <f t="shared" ca="1" si="187"/>
        <v>-45420651662148.422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-45420651662148.422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-189252715258.95175</v>
      </c>
      <c r="L4502" s="444">
        <f t="shared" ca="1" si="187"/>
        <v>-45609904377407.375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-45609904377407.375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-190041268239.19739</v>
      </c>
      <c r="L4503" s="444">
        <f t="shared" ca="1" si="187"/>
        <v>-45799945645646.57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-45799945645646.57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-190833106856.86072</v>
      </c>
      <c r="L4504" s="444">
        <f t="shared" ca="1" si="187"/>
        <v>-45990778752503.43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-45990778752503.43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-191628244802.09763</v>
      </c>
      <c r="L4505" s="444">
        <f t="shared" ca="1" si="187"/>
        <v>-46182406997305.523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-46182406997305.523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-192426695822.10635</v>
      </c>
      <c r="L4506" s="444">
        <f t="shared" ca="1" si="187"/>
        <v>-46374833693127.633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-46374833693127.633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-193228473721.36514</v>
      </c>
      <c r="L4507" s="444">
        <f t="shared" ca="1" si="187"/>
        <v>-46568062166849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-46568062166849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-194033592361.87082</v>
      </c>
      <c r="L4508" s="444">
        <f t="shared" ca="1" si="187"/>
        <v>-46762095759210.867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-46762095759210.867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-194842065663.3786</v>
      </c>
      <c r="L4509" s="444">
        <f t="shared" ca="1" si="187"/>
        <v>-46956937824874.242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-46956937824874.242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-195653907603.64267</v>
      </c>
      <c r="L4510" s="444">
        <f t="shared" ca="1" si="187"/>
        <v>-47152591732477.883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-47152591732477.883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-196469132218.65784</v>
      </c>
      <c r="L4511" s="444">
        <f t="shared" ca="1" si="187"/>
        <v>-47349060864696.539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-47349060864696.539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-197287753602.90225</v>
      </c>
      <c r="L4512" s="444">
        <f t="shared" ca="1" si="187"/>
        <v>-47546348618299.438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-47546348618299.438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-198109785909.58099</v>
      </c>
      <c r="L4513" s="444">
        <f t="shared" ca="1" si="187"/>
        <v>-47744458404209.016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-47744458404209.016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-198935243350.87091</v>
      </c>
      <c r="L4514" s="444">
        <f t="shared" ca="1" si="187"/>
        <v>-47943393647559.883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-47943393647559.883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-199764140198.16617</v>
      </c>
      <c r="L4515" s="444">
        <f t="shared" ca="1" si="187"/>
        <v>-48143157787758.047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-48143157787758.047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-200596490782.3252</v>
      </c>
      <c r="L4516" s="444">
        <f t="shared" ca="1" si="187"/>
        <v>-48343754278540.375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-48343754278540.375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-201432309493.91821</v>
      </c>
      <c r="L4517" s="444">
        <f t="shared" ca="1" si="187"/>
        <v>-48545186588034.297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-48545186588034.297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-202271610783.47623</v>
      </c>
      <c r="L4518" s="444">
        <f t="shared" ca="1" si="187"/>
        <v>-48747458198817.773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-48747458198817.773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-203114409161.74072</v>
      </c>
      <c r="L4519" s="444">
        <f t="shared" ca="1" si="187"/>
        <v>-48950572607979.516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-48950572607979.516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-203960719199.91464</v>
      </c>
      <c r="L4520" s="444">
        <f t="shared" ca="1" si="187"/>
        <v>-49154533327179.43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-49154533327179.43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-204810555529.91428</v>
      </c>
      <c r="L4521" s="444">
        <f t="shared" ca="1" si="187"/>
        <v>-49359343882709.344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-49359343882709.344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-205663932844.62225</v>
      </c>
      <c r="L4522" s="444">
        <f t="shared" ca="1" si="187"/>
        <v>-49565007815553.969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-49565007815553.969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-206520865898.14154</v>
      </c>
      <c r="L4523" s="444">
        <f t="shared" ca="1" si="187"/>
        <v>-49771528681452.109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-49771528681452.109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-207381369506.05045</v>
      </c>
      <c r="L4524" s="444">
        <f t="shared" ca="1" si="187"/>
        <v>-49978910050958.156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-49978910050958.156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-208245458545.659</v>
      </c>
      <c r="L4525" s="444">
        <f t="shared" ca="1" si="187"/>
        <v>-50187155509503.813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-50187155509503.813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-209113147956.26587</v>
      </c>
      <c r="L4526" s="444">
        <f t="shared" ca="1" si="187"/>
        <v>-50396268657460.078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-50396268657460.078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-209984452739.41699</v>
      </c>
      <c r="L4527" s="444">
        <f t="shared" ca="1" si="187"/>
        <v>-50606253110199.492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-50606253110199.492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-210859387959.16455</v>
      </c>
      <c r="L4528" s="444">
        <f t="shared" ca="1" si="187"/>
        <v>-50817112498158.656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-50817112498158.656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-211737968742.32773</v>
      </c>
      <c r="L4529" s="444">
        <f t="shared" ca="1" si="187"/>
        <v>-51028850466900.984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-51028850466900.984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-212620210278.75409</v>
      </c>
      <c r="L4530" s="444">
        <f t="shared" ca="1" si="187"/>
        <v>-51241470677179.742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-51241470677179.742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-213506127821.58224</v>
      </c>
      <c r="L4531" s="444">
        <f t="shared" ca="1" si="187"/>
        <v>-51454976805001.328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-51454976805001.328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-214395736687.50552</v>
      </c>
      <c r="L4532" s="444">
        <f t="shared" ca="1" si="187"/>
        <v>-51669372541688.836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-51669372541688.836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-215289052257.0368</v>
      </c>
      <c r="L4533" s="444">
        <f t="shared" ca="1" si="187"/>
        <v>-51884661593945.875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-51884661593945.875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-216186089974.77448</v>
      </c>
      <c r="L4534" s="444">
        <f t="shared" ca="1" si="187"/>
        <v>-52100847683920.648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-52100847683920.648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-217086865349.66937</v>
      </c>
      <c r="L4535" s="444">
        <f t="shared" ca="1" si="187"/>
        <v>-52317934549270.32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-52317934549270.32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-217991393955.293</v>
      </c>
      <c r="L4536" s="444">
        <f t="shared" ca="1" si="187"/>
        <v>-52535925943225.617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-52535925943225.617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-218899691430.10675</v>
      </c>
      <c r="L4537" s="444">
        <f t="shared" ca="1" si="187"/>
        <v>-52754825634655.727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-52754825634655.727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-219811773477.73218</v>
      </c>
      <c r="L4538" s="444">
        <f t="shared" ca="1" si="187"/>
        <v>-52974637408133.461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-52974637408133.461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-220727655867.22275</v>
      </c>
      <c r="L4539" s="444">
        <f t="shared" ca="1" si="187"/>
        <v>-53195365064000.688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-53195365064000.688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-221647354433.33618</v>
      </c>
      <c r="L4540" s="444">
        <f t="shared" ca="1" si="187"/>
        <v>-53417012418434.023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-53417012418434.023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-222570885076.80844</v>
      </c>
      <c r="L4541" s="444">
        <f t="shared" ca="1" si="187"/>
        <v>-53639583303510.828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-53639583303510.828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-223498263764.62845</v>
      </c>
      <c r="L4542" s="444">
        <f t="shared" ca="1" si="187"/>
        <v>-53863081567275.453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-53863081567275.453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-224429506530.31439</v>
      </c>
      <c r="L4543" s="444">
        <f t="shared" ca="1" si="187"/>
        <v>-54087511073805.766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-54087511073805.766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-225364629474.19067</v>
      </c>
      <c r="L4544" s="444">
        <f t="shared" ca="1" si="187"/>
        <v>-54312875703279.953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-54312875703279.953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-226303648763.66647</v>
      </c>
      <c r="L4545" s="444">
        <f t="shared" ca="1" si="187"/>
        <v>-54539179352043.617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-54539179352043.617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-227246580633.51508</v>
      </c>
      <c r="L4546" s="444">
        <f t="shared" ca="1" si="187"/>
        <v>-54766425932677.133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-54766425932677.133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-228193441386.15472</v>
      </c>
      <c r="L4547" s="444">
        <f t="shared" ca="1" si="187"/>
        <v>-54994619374063.289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-54994619374063.289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-229144247391.93033</v>
      </c>
      <c r="L4548" s="444">
        <f t="shared" ca="1" si="187"/>
        <v>-55223763621455.219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-55223763621455.219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-230099015089.39676</v>
      </c>
      <c r="L4549" s="444">
        <f t="shared" ca="1" si="187"/>
        <v>-55453862636544.617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-55453862636544.617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-231057760985.60257</v>
      </c>
      <c r="L4550" s="444">
        <f t="shared" ca="1" si="187"/>
        <v>-55684920397530.219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-55684920397530.219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-232020501656.37595</v>
      </c>
      <c r="L4551" s="444">
        <f t="shared" ca="1" si="187"/>
        <v>-55916940899186.594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-55916940899186.594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-232987253746.61081</v>
      </c>
      <c r="L4552" s="444">
        <f t="shared" ca="1" si="187"/>
        <v>-56149928152933.203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-56149928152933.203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-233958033970.55502</v>
      </c>
      <c r="L4553" s="444">
        <f t="shared" ca="1" si="187"/>
        <v>-56383886186903.758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-56383886186903.758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-234932859112.099</v>
      </c>
      <c r="L4554" s="444">
        <f t="shared" ca="1" si="187"/>
        <v>-56618819046015.859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-56618819046015.859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-235911746025.06607</v>
      </c>
      <c r="L4555" s="444">
        <f t="shared" ca="1" si="187"/>
        <v>-56854730792040.922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-56854730792040.922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-236894711633.50385</v>
      </c>
      <c r="L4556" s="444">
        <f t="shared" ca="1" si="187"/>
        <v>-57091625503674.422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-57091625503674.422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-237881772931.97675</v>
      </c>
      <c r="L4557" s="444">
        <f t="shared" ca="1" si="187"/>
        <v>-57329507276606.398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-57329507276606.398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-238872946985.85999</v>
      </c>
      <c r="L4558" s="444">
        <f t="shared" ca="1" si="187"/>
        <v>-57568380223592.258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-57568380223592.258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-239868250931.63437</v>
      </c>
      <c r="L4559" s="444">
        <f t="shared" ca="1" si="187"/>
        <v>-57808248474523.891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-57808248474523.891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-240867701977.18286</v>
      </c>
      <c r="L4560" s="444">
        <f t="shared" ca="1" si="187"/>
        <v>-58049116176501.07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-58049116176501.07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-241871317402.0878</v>
      </c>
      <c r="L4561" s="444">
        <f t="shared" ca="1" si="187"/>
        <v>-58290987493903.156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-58290987493903.156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-242879114557.92978</v>
      </c>
      <c r="L4562" s="444">
        <f t="shared" ca="1" si="187"/>
        <v>-58533866608461.086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-58533866608461.086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-243891110868.58786</v>
      </c>
      <c r="L4563" s="444">
        <f t="shared" ca="1" si="187"/>
        <v>-58777757719329.672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-58777757719329.672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-244907323830.54028</v>
      </c>
      <c r="L4564" s="444">
        <f t="shared" ca="1" si="187"/>
        <v>-59022665043160.211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-59022665043160.211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-245927771013.16754</v>
      </c>
      <c r="L4565" s="444">
        <f t="shared" ca="1" si="187"/>
        <v>-59268592814173.375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-59268592814173.375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-246952470059.05573</v>
      </c>
      <c r="L4566" s="444">
        <f t="shared" ca="1" si="187"/>
        <v>-59515545284232.43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-59515545284232.43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-247981438684.30179</v>
      </c>
      <c r="L4567" s="444">
        <f t="shared" ca="1" si="187"/>
        <v>-59763526722916.734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-59763526722916.734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-249014694678.8197</v>
      </c>
      <c r="L4568" s="444">
        <f t="shared" ca="1" si="187"/>
        <v>-60012541417595.555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-60012541417595.555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-250052255906.64813</v>
      </c>
      <c r="L4569" s="444">
        <f t="shared" ca="1" si="187"/>
        <v>-60262593673502.203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-60262593673502.203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-251094140306.25919</v>
      </c>
      <c r="L4570" s="444">
        <f t="shared" ca="1" si="187"/>
        <v>-60513687813808.461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-60513687813808.461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-252140365890.86856</v>
      </c>
      <c r="L4571" s="444">
        <f t="shared" ca="1" si="187"/>
        <v>-60765828179699.328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-60765828179699.328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-253190950748.74722</v>
      </c>
      <c r="L4572" s="444">
        <f t="shared" ca="1" si="187"/>
        <v>-61019019130448.078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-61019019130448.078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-254245913043.53366</v>
      </c>
      <c r="L4573" s="444">
        <f t="shared" ca="1" si="187"/>
        <v>-61273265043491.609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-61273265043491.609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-255305271014.54834</v>
      </c>
      <c r="L4574" s="444">
        <f t="shared" ca="1" si="187"/>
        <v>-61528570314506.156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-61528570314506.156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-256369042977.10898</v>
      </c>
      <c r="L4575" s="444">
        <f t="shared" ca="1" si="187"/>
        <v>-61784939357483.266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-61784939357483.266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-257437247322.84692</v>
      </c>
      <c r="L4576" s="444">
        <f t="shared" ca="1" si="187"/>
        <v>-62042376604806.109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-62042376604806.109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-258509902520.02545</v>
      </c>
      <c r="L4577" s="444">
        <f t="shared" ca="1" si="187"/>
        <v>-62300886507326.133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-62300886507326.133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-259587027113.85889</v>
      </c>
      <c r="L4578" s="444">
        <f t="shared" ca="1" si="187"/>
        <v>-62560473534439.992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-62560473534439.992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-260668639726.83325</v>
      </c>
      <c r="L4579" s="444">
        <f t="shared" ca="1" si="187"/>
        <v>-62821142174166.828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-62821142174166.828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-261754759059.02841</v>
      </c>
      <c r="L4580" s="444">
        <f t="shared" ca="1" si="187"/>
        <v>-63082896933225.859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-63082896933225.859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-262845403888.44104</v>
      </c>
      <c r="L4581" s="444">
        <f t="shared" ca="1" si="187"/>
        <v>-63345742337114.297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-63345742337114.297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-263940593071.3096</v>
      </c>
      <c r="L4582" s="444">
        <f t="shared" ca="1" si="187"/>
        <v>-63609682930185.609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-63609682930185.609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-265040345542.44006</v>
      </c>
      <c r="L4583" s="444">
        <f t="shared" ca="1" si="187"/>
        <v>-63874723275728.047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-63874723275728.047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-266144680315.53357</v>
      </c>
      <c r="L4584" s="444">
        <f t="shared" ca="1" si="187"/>
        <v>-64140867956043.578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-64140867956043.578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-267253616483.51486</v>
      </c>
      <c r="L4585" s="444">
        <f t="shared" ca="1" si="187"/>
        <v>-64408121572527.094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-64408121572527.094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-268367173218.86285</v>
      </c>
      <c r="L4586" s="444">
        <f t="shared" ca="1" si="187"/>
        <v>-64676488745745.953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-64676488745745.953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-269485369773.94147</v>
      </c>
      <c r="L4587" s="444">
        <f t="shared" ca="1" si="187"/>
        <v>-64945974115519.898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-64945974115519.898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-270608225481.33292</v>
      </c>
      <c r="L4588" s="444">
        <f t="shared" ca="1" si="187"/>
        <v>-65216582341001.234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-65216582341001.234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-271735759754.17181</v>
      </c>
      <c r="L4589" s="444">
        <f t="shared" ca="1" si="187"/>
        <v>-65488318100755.406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-65488318100755.406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-272867992086.48087</v>
      </c>
      <c r="L4590" s="444">
        <f t="shared" ca="1" si="187"/>
        <v>-65761186092841.891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-65761186092841.891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-274004942053.5079</v>
      </c>
      <c r="L4591" s="444">
        <f t="shared" ca="1" si="187"/>
        <v>-66035191034895.398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-66035191034895.398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-275146629312.06415</v>
      </c>
      <c r="L4592" s="444">
        <f t="shared" ca="1" si="187"/>
        <v>-66310337664207.461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-66310337664207.461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-276293073600.86438</v>
      </c>
      <c r="L4593" s="444">
        <f t="shared" ca="1" si="187"/>
        <v>-66586630737808.328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-66586630737808.328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-277444294740.86804</v>
      </c>
      <c r="L4594" s="444">
        <f t="shared" ca="1" si="187"/>
        <v>-66864075032549.195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-66864075032549.195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-278600312635.62164</v>
      </c>
      <c r="L4595" s="444">
        <f t="shared" ca="1" si="187"/>
        <v>-67142675345184.82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-67142675345184.82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-279761147271.60345</v>
      </c>
      <c r="L4596" s="444">
        <f t="shared" ca="1" si="187"/>
        <v>-67422436492456.422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-67422436492456.422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-280926818718.56842</v>
      </c>
      <c r="L4597" s="444">
        <f t="shared" ca="1" si="187"/>
        <v>-67703363311174.992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-67703363311174.992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-282097347129.89581</v>
      </c>
      <c r="L4598" s="444">
        <f t="shared" ref="L4598:L4852" ca="1" si="192">I4598-J4598+K4598</f>
        <v>-67985460658304.891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-67985460658304.891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-283272752742.93701</v>
      </c>
      <c r="L4599" s="444">
        <f t="shared" ca="1" si="192"/>
        <v>-68268733411047.828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-68268733411047.828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-284453055879.36597</v>
      </c>
      <c r="L4600" s="444">
        <f t="shared" ca="1" si="192"/>
        <v>-68553186466927.195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-68553186466927.195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-285638276945.52997</v>
      </c>
      <c r="L4601" s="444">
        <f t="shared" ca="1" si="192"/>
        <v>-68838824743872.727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-68838824743872.727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-286828436432.80304</v>
      </c>
      <c r="L4602" s="444">
        <f t="shared" ca="1" si="192"/>
        <v>-69125653180305.531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-69125653180305.531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-288023554917.93976</v>
      </c>
      <c r="L4603" s="444">
        <f t="shared" ca="1" si="192"/>
        <v>-69413676735223.469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-69413676735223.469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-289223653063.43109</v>
      </c>
      <c r="L4604" s="444">
        <f t="shared" ca="1" si="192"/>
        <v>-69702900388286.898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-69702900388286.898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-290428751617.86206</v>
      </c>
      <c r="L4605" s="444">
        <f t="shared" ca="1" si="192"/>
        <v>-69993329139904.758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-69993329139904.758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-291638871416.26984</v>
      </c>
      <c r="L4606" s="444">
        <f t="shared" ca="1" si="192"/>
        <v>-70284968011321.031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-70284968011321.031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-292854033380.50433</v>
      </c>
      <c r="L4607" s="444">
        <f t="shared" ca="1" si="192"/>
        <v>-70577822044701.531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-70577822044701.531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-294074258519.58972</v>
      </c>
      <c r="L4608" s="444">
        <f t="shared" ca="1" si="192"/>
        <v>-70871896303221.125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-70871896303221.125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-295299567930.08801</v>
      </c>
      <c r="L4609" s="444">
        <f t="shared" ca="1" si="192"/>
        <v>-71167195871151.219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-71167195871151.219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-296529982796.46338</v>
      </c>
      <c r="L4610" s="444">
        <f t="shared" ca="1" si="192"/>
        <v>-71463725853947.688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-71463725853947.688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-297765524391.44867</v>
      </c>
      <c r="L4611" s="444">
        <f t="shared" ca="1" si="192"/>
        <v>-71761491378339.141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-71761491378339.141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-299006214076.41309</v>
      </c>
      <c r="L4612" s="444">
        <f t="shared" ca="1" si="192"/>
        <v>-72060497592415.547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-72060497592415.547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-300252073301.73145</v>
      </c>
      <c r="L4613" s="444">
        <f t="shared" ca="1" si="192"/>
        <v>-72360749665717.281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-72360749665717.281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-301503123607.15533</v>
      </c>
      <c r="L4614" s="444">
        <f t="shared" ca="1" si="192"/>
        <v>-72662252789324.438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-72662252789324.438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-302759386622.18518</v>
      </c>
      <c r="L4615" s="444">
        <f t="shared" ca="1" si="192"/>
        <v>-72965012175946.625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-72965012175946.625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-304020884066.44427</v>
      </c>
      <c r="L4616" s="444">
        <f t="shared" ca="1" si="192"/>
        <v>-73269033060013.063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-73269033060013.063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-305287637750.05444</v>
      </c>
      <c r="L4617" s="444">
        <f t="shared" ca="1" si="192"/>
        <v>-73574320697763.109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-73574320697763.109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-306559669574.01294</v>
      </c>
      <c r="L4618" s="444">
        <f t="shared" ca="1" si="192"/>
        <v>-73880880367337.125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-73880880367337.125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-307837001530.57135</v>
      </c>
      <c r="L4619" s="444">
        <f t="shared" ca="1" si="192"/>
        <v>-74188717368867.703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-74188717368867.703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-309119655703.61542</v>
      </c>
      <c r="L4620" s="444">
        <f t="shared" ca="1" si="192"/>
        <v>-74497837024571.313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-74497837024571.313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-310407654269.04712</v>
      </c>
      <c r="L4621" s="444">
        <f t="shared" ca="1" si="192"/>
        <v>-74808244678840.359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-74808244678840.359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-311701019495.16815</v>
      </c>
      <c r="L4622" s="444">
        <f t="shared" ca="1" si="192"/>
        <v>-75119945698335.531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-75119945698335.531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-312999773743.0647</v>
      </c>
      <c r="L4623" s="444">
        <f t="shared" ca="1" si="192"/>
        <v>-75432945472078.594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-75432945472078.594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-314303939466.99414</v>
      </c>
      <c r="L4624" s="444">
        <f t="shared" ca="1" si="192"/>
        <v>-75747249411545.594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-75747249411545.594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-315613539214.77332</v>
      </c>
      <c r="L4625" s="444">
        <f t="shared" ca="1" si="192"/>
        <v>-76062862950760.359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-76062862950760.359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-316928595628.16815</v>
      </c>
      <c r="L4626" s="444">
        <f t="shared" ca="1" si="192"/>
        <v>-76379791546388.531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-76379791546388.531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-318249131443.28552</v>
      </c>
      <c r="L4627" s="444">
        <f t="shared" ca="1" si="192"/>
        <v>-76698040677831.813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-76698040677831.813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-319575169490.96588</v>
      </c>
      <c r="L4628" s="444">
        <f t="shared" ca="1" si="192"/>
        <v>-77017615847322.781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-77017615847322.781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-320906732697.17822</v>
      </c>
      <c r="L4629" s="444">
        <f t="shared" ca="1" si="192"/>
        <v>-77338522580019.953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-77338522580019.953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-322243844083.41644</v>
      </c>
      <c r="L4630" s="444">
        <f t="shared" ca="1" si="192"/>
        <v>-77660766424103.375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-77660766424103.375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-323586526767.09741</v>
      </c>
      <c r="L4631" s="444">
        <f t="shared" ca="1" si="192"/>
        <v>-77984352950870.469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-77984352950870.469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-324934803961.96027</v>
      </c>
      <c r="L4632" s="444">
        <f t="shared" ca="1" si="192"/>
        <v>-78309287754832.422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-78309287754832.422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-326288698978.46844</v>
      </c>
      <c r="L4633" s="444">
        <f t="shared" ca="1" si="192"/>
        <v>-78635576453810.891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-78635576453810.891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-327648235224.21204</v>
      </c>
      <c r="L4634" s="444">
        <f t="shared" ca="1" si="192"/>
        <v>-78963224689035.109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-78963224689035.109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-329013436204.31293</v>
      </c>
      <c r="L4635" s="444">
        <f t="shared" ca="1" si="192"/>
        <v>-79292238125239.422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-79292238125239.422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-330384325521.83093</v>
      </c>
      <c r="L4636" s="444">
        <f t="shared" ca="1" si="192"/>
        <v>-79622622450761.25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-79622622450761.25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-331760926878.17188</v>
      </c>
      <c r="L4637" s="444">
        <f t="shared" ca="1" si="192"/>
        <v>-79954383377639.422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-79954383377639.422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-333143264073.49756</v>
      </c>
      <c r="L4638" s="444">
        <f t="shared" ca="1" si="192"/>
        <v>-80287526641712.922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-80287526641712.922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-334531361007.13715</v>
      </c>
      <c r="L4639" s="444">
        <f t="shared" ca="1" si="192"/>
        <v>-80622058002720.063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-80622058002720.063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-335925241678.00024</v>
      </c>
      <c r="L4640" s="444">
        <f t="shared" ca="1" si="192"/>
        <v>-80957983244398.063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-80957983244398.063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-337324930184.99194</v>
      </c>
      <c r="L4641" s="444">
        <f t="shared" ca="1" si="192"/>
        <v>-81295308174583.047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-81295308174583.047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-338730450727.42938</v>
      </c>
      <c r="L4642" s="444">
        <f t="shared" ca="1" si="192"/>
        <v>-81634038625310.469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-81634038625310.469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-340141827605.46027</v>
      </c>
      <c r="L4643" s="444">
        <f t="shared" ca="1" si="192"/>
        <v>-81974180452915.922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-81974180452915.922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-341559085220.48303</v>
      </c>
      <c r="L4644" s="444">
        <f t="shared" ca="1" si="192"/>
        <v>-82315739538136.406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-82315739538136.406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-342982248075.56836</v>
      </c>
      <c r="L4645" s="444">
        <f t="shared" ca="1" si="192"/>
        <v>-82658721786211.969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-82658721786211.969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-344411340775.88318</v>
      </c>
      <c r="L4646" s="444">
        <f t="shared" ca="1" si="192"/>
        <v>-83003133126987.859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-83003133126987.859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-345846388029.11609</v>
      </c>
      <c r="L4647" s="444">
        <f t="shared" ca="1" si="192"/>
        <v>-83348979515016.969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-83348979515016.969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-347287414645.90405</v>
      </c>
      <c r="L4648" s="444">
        <f t="shared" ca="1" si="192"/>
        <v>-83696266929662.875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-83696266929662.875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-348734445540.26196</v>
      </c>
      <c r="L4649" s="444">
        <f t="shared" ca="1" si="192"/>
        <v>-84045001375203.141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-84045001375203.141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-350187505730.01306</v>
      </c>
      <c r="L4650" s="444">
        <f t="shared" ca="1" si="192"/>
        <v>-84395188880933.156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-84395188880933.156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-351646620337.2215</v>
      </c>
      <c r="L4651" s="444">
        <f t="shared" ca="1" si="192"/>
        <v>-84746835501270.375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-84746835501270.375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-353111814588.62659</v>
      </c>
      <c r="L4652" s="444">
        <f t="shared" ca="1" si="192"/>
        <v>-85099947315859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-85099947315859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-354583113816.07916</v>
      </c>
      <c r="L4653" s="444">
        <f t="shared" ca="1" si="192"/>
        <v>-85454530429675.078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-85454530429675.078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-356060543456.97949</v>
      </c>
      <c r="L4654" s="444">
        <f t="shared" ca="1" si="192"/>
        <v>-85810590973132.063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-85810590973132.063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-357544129054.71692</v>
      </c>
      <c r="L4655" s="444">
        <f t="shared" ca="1" si="192"/>
        <v>-86168135102186.781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-86168135102186.781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-359033896259.11157</v>
      </c>
      <c r="L4656" s="444">
        <f t="shared" ca="1" si="192"/>
        <v>-86527168998445.891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-86527168998445.891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-360529870826.85785</v>
      </c>
      <c r="L4657" s="444">
        <f t="shared" ca="1" si="192"/>
        <v>-86887698869272.75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-86887698869272.75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-362032078621.96979</v>
      </c>
      <c r="L4658" s="444">
        <f t="shared" ca="1" si="192"/>
        <v>-87249730947894.719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-87249730947894.719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-363540545616.22797</v>
      </c>
      <c r="L4659" s="444">
        <f t="shared" ca="1" si="192"/>
        <v>-87613271493510.953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-87613271493510.953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-365055297889.62897</v>
      </c>
      <c r="L4660" s="444">
        <f t="shared" ca="1" si="192"/>
        <v>-87978326791400.578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-87978326791400.578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-366576361630.83575</v>
      </c>
      <c r="L4661" s="444">
        <f t="shared" ca="1" si="192"/>
        <v>-88344903153031.406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-88344903153031.406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-368103763137.63086</v>
      </c>
      <c r="L4662" s="444">
        <f t="shared" ca="1" si="192"/>
        <v>-88713006916169.031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-88713006916169.031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-369637528817.37097</v>
      </c>
      <c r="L4663" s="444">
        <f t="shared" ca="1" si="192"/>
        <v>-89082644444986.406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-89082644444986.406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-371177685187.44336</v>
      </c>
      <c r="L4664" s="444">
        <f t="shared" ca="1" si="192"/>
        <v>-89453822130173.844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-89453822130173.844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-372724258875.72437</v>
      </c>
      <c r="L4665" s="444">
        <f t="shared" ca="1" si="192"/>
        <v>-89826546389049.563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-89826546389049.563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-374277276621.03986</v>
      </c>
      <c r="L4666" s="444">
        <f t="shared" ca="1" si="192"/>
        <v>-90200823665670.609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-90200823665670.609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-375836765273.62756</v>
      </c>
      <c r="L4667" s="444">
        <f t="shared" ca="1" si="192"/>
        <v>-90576660430944.234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-90576660430944.234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-377402751795.60095</v>
      </c>
      <c r="L4668" s="444">
        <f t="shared" ca="1" si="192"/>
        <v>-90954063182739.828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-90954063182739.828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-378975263261.41595</v>
      </c>
      <c r="L4669" s="444">
        <f t="shared" ca="1" si="192"/>
        <v>-91333038446001.25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-91333038446001.25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-380554326858.33856</v>
      </c>
      <c r="L4670" s="444">
        <f t="shared" ca="1" si="192"/>
        <v>-91713592772859.594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-91713592772859.594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-382139969886.91498</v>
      </c>
      <c r="L4671" s="444">
        <f t="shared" ca="1" si="192"/>
        <v>-92095732742746.516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-92095732742746.516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-383732219761.44379</v>
      </c>
      <c r="L4672" s="444">
        <f t="shared" ca="1" si="192"/>
        <v>-92479464962507.953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-92479464962507.953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-385331104010.44983</v>
      </c>
      <c r="L4673" s="444">
        <f t="shared" ca="1" si="192"/>
        <v>-92864796066518.406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-92864796066518.406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-386936650277.16003</v>
      </c>
      <c r="L4674" s="444">
        <f t="shared" ca="1" si="192"/>
        <v>-93251732716795.563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-93251732716795.563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-388548886319.98151</v>
      </c>
      <c r="L4675" s="444">
        <f t="shared" ca="1" si="192"/>
        <v>-93640281603115.547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-93640281603115.547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-390167840012.98145</v>
      </c>
      <c r="L4676" s="444">
        <f t="shared" ca="1" si="192"/>
        <v>-94030449443128.531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-94030449443128.531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-391793539346.3689</v>
      </c>
      <c r="L4677" s="444">
        <f t="shared" ca="1" si="192"/>
        <v>-94422242982474.906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-94422242982474.906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-393426012426.97876</v>
      </c>
      <c r="L4678" s="444">
        <f t="shared" ca="1" si="192"/>
        <v>-94815668994901.891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-94815668994901.891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-395065287478.75787</v>
      </c>
      <c r="L4679" s="444">
        <f t="shared" ca="1" si="192"/>
        <v>-95210734282380.656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-95210734282380.656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-396711392843.25275</v>
      </c>
      <c r="L4680" s="444">
        <f t="shared" ca="1" si="192"/>
        <v>-95607445675223.906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-95607445675223.906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-398364356980.09961</v>
      </c>
      <c r="L4681" s="444">
        <f t="shared" ca="1" si="192"/>
        <v>-96005810032204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-96005810032204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-400024208467.51666</v>
      </c>
      <c r="L4682" s="444">
        <f t="shared" ca="1" si="192"/>
        <v>-96405834240671.516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-96405834240671.516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-401690976002.79797</v>
      </c>
      <c r="L4683" s="444">
        <f t="shared" ca="1" si="192"/>
        <v>-96807525216674.313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-96807525216674.313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-403364688402.80963</v>
      </c>
      <c r="L4684" s="444">
        <f t="shared" ca="1" si="192"/>
        <v>-97210889905077.125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-97210889905077.125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-405045374604.48804</v>
      </c>
      <c r="L4685" s="444">
        <f t="shared" ca="1" si="192"/>
        <v>-97615935279681.609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-97615935279681.609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-406733063665.34003</v>
      </c>
      <c r="L4686" s="444">
        <f t="shared" ca="1" si="192"/>
        <v>-98022668343346.953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-98022668343346.953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-408427784763.94562</v>
      </c>
      <c r="L4687" s="444">
        <f t="shared" ca="1" si="192"/>
        <v>-98431096128110.906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-98431096128110.906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-410129567200.4621</v>
      </c>
      <c r="L4688" s="444">
        <f t="shared" ca="1" si="192"/>
        <v>-98841225695311.375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-98841225695311.375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-411838440397.13074</v>
      </c>
      <c r="L4689" s="444">
        <f t="shared" ca="1" si="192"/>
        <v>-99253064135708.5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-99253064135708.5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-413554433898.7854</v>
      </c>
      <c r="L4690" s="444">
        <f t="shared" ca="1" si="192"/>
        <v>-99666618569607.281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-99666618569607.281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-415277577373.36365</v>
      </c>
      <c r="L4691" s="444">
        <f t="shared" ca="1" si="192"/>
        <v>-100081896146980.64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-100081896146980.64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-417007900612.41931</v>
      </c>
      <c r="L4692" s="444">
        <f t="shared" ca="1" si="192"/>
        <v>-100498904047593.06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-100498904047593.06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-418745433531.63776</v>
      </c>
      <c r="L4693" s="444">
        <f t="shared" ca="1" si="192"/>
        <v>-100917649481124.7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-100917649481124.7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-420490206171.35291</v>
      </c>
      <c r="L4694" s="444">
        <f t="shared" ca="1" si="192"/>
        <v>-101338139687296.06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-101338139687296.06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-422242248697.06689</v>
      </c>
      <c r="L4695" s="444">
        <f t="shared" ca="1" si="192"/>
        <v>-101760381935993.13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-101760381935993.13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-424001591399.97137</v>
      </c>
      <c r="L4696" s="444">
        <f t="shared" ca="1" si="192"/>
        <v>-102184383527393.09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-102184383527393.09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-425768264697.47119</v>
      </c>
      <c r="L4697" s="444">
        <f t="shared" ca="1" si="192"/>
        <v>-102610151792090.56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-102610151792090.56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-427542299133.71069</v>
      </c>
      <c r="L4698" s="444">
        <f t="shared" ca="1" si="192"/>
        <v>-103037694091224.27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-103037694091224.27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-429323725380.10107</v>
      </c>
      <c r="L4699" s="444">
        <f t="shared" ca="1" si="192"/>
        <v>-103467017816604.36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-103467017816604.36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-431112574235.8515</v>
      </c>
      <c r="L4700" s="444">
        <f t="shared" ca="1" si="192"/>
        <v>-103898130390840.2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-103898130390840.2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-432908876628.50085</v>
      </c>
      <c r="L4701" s="444">
        <f t="shared" ca="1" si="192"/>
        <v>-104331039267468.7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-104331039267468.7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-434712663614.45294</v>
      </c>
      <c r="L4702" s="444">
        <f t="shared" ca="1" si="192"/>
        <v>-104765751931083.16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-104765751931083.16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-436523966379.51312</v>
      </c>
      <c r="L4703" s="444">
        <f t="shared" ca="1" si="192"/>
        <v>-105202275897462.67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-105202275897462.67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-438342816239.4278</v>
      </c>
      <c r="L4704" s="444">
        <f t="shared" ca="1" si="192"/>
        <v>-105640618713702.09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-105640618713702.09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-440169244640.42542</v>
      </c>
      <c r="L4705" s="444">
        <f t="shared" ca="1" si="192"/>
        <v>-106080787958342.52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-106080787958342.52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-442003283159.7605</v>
      </c>
      <c r="L4706" s="444">
        <f t="shared" ca="1" si="192"/>
        <v>-106522791241502.28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-106522791241502.28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-443844963506.25952</v>
      </c>
      <c r="L4707" s="444">
        <f t="shared" ca="1" si="192"/>
        <v>-106966636205008.55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-106966636205008.55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-445694317520.86896</v>
      </c>
      <c r="L4708" s="444">
        <f t="shared" ca="1" si="192"/>
        <v>-107412330522529.42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-107412330522529.42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-447551377177.20593</v>
      </c>
      <c r="L4709" s="444">
        <f t="shared" ca="1" si="192"/>
        <v>-107859881899706.63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-107859881899706.63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-449416174582.1109</v>
      </c>
      <c r="L4710" s="444">
        <f t="shared" ca="1" si="192"/>
        <v>-108309298074288.73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-108309298074288.73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-451288741976.20306</v>
      </c>
      <c r="L4711" s="444">
        <f t="shared" ca="1" si="192"/>
        <v>-108760586816264.94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-108760586816264.94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-453169111734.43726</v>
      </c>
      <c r="L4712" s="444">
        <f t="shared" ca="1" si="192"/>
        <v>-109213755927999.38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-109213755927999.38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-455057316366.66406</v>
      </c>
      <c r="L4713" s="444">
        <f t="shared" ca="1" si="192"/>
        <v>-109668813244366.03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-109668813244366.03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-456953388518.19183</v>
      </c>
      <c r="L4714" s="444">
        <f t="shared" ca="1" si="192"/>
        <v>-110125766632884.22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-110125766632884.22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-458857360970.35089</v>
      </c>
      <c r="L4715" s="444">
        <f t="shared" ca="1" si="192"/>
        <v>-110584623993854.56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-110584623993854.56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-460769266641.06067</v>
      </c>
      <c r="L4716" s="444">
        <f t="shared" ca="1" si="192"/>
        <v>-111045393260495.63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-111045393260495.63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-462689138585.39844</v>
      </c>
      <c r="L4717" s="444">
        <f t="shared" ca="1" si="192"/>
        <v>-111508082399081.03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-111508082399081.03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-464617009996.17096</v>
      </c>
      <c r="L4718" s="444">
        <f t="shared" ca="1" si="192"/>
        <v>-111972699409077.2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-111972699409077.2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-466552914204.48834</v>
      </c>
      <c r="L4719" s="444">
        <f t="shared" ca="1" si="192"/>
        <v>-112439252323281.69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-112439252323281.69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-468496884680.34033</v>
      </c>
      <c r="L4720" s="444">
        <f t="shared" ca="1" si="192"/>
        <v>-112907749207962.03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-112907749207962.03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-470448955033.17511</v>
      </c>
      <c r="L4721" s="444">
        <f t="shared" ca="1" si="192"/>
        <v>-113378198162995.2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-113378198162995.2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-472409159012.47998</v>
      </c>
      <c r="L4722" s="444">
        <f t="shared" ca="1" si="192"/>
        <v>-113850607322007.69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-113850607322007.69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-474377530508.36536</v>
      </c>
      <c r="L4723" s="444">
        <f t="shared" ca="1" si="192"/>
        <v>-114324984852516.05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-114324984852516.05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-476354103552.15021</v>
      </c>
      <c r="L4724" s="444">
        <f t="shared" ca="1" si="192"/>
        <v>-114801338956068.2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-114801338956068.2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-478338912316.95074</v>
      </c>
      <c r="L4725" s="444">
        <f t="shared" ca="1" si="192"/>
        <v>-115279677868385.16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-115279677868385.16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-480331991118.27148</v>
      </c>
      <c r="L4726" s="444">
        <f t="shared" ca="1" si="192"/>
        <v>-115760009859503.42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-115760009859503.42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-482333374414.5976</v>
      </c>
      <c r="L4727" s="444">
        <f t="shared" ca="1" si="192"/>
        <v>-116242343233918.02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-116242343233918.02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-484343096807.9917</v>
      </c>
      <c r="L4728" s="444">
        <f t="shared" ca="1" si="192"/>
        <v>-116726686330726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-116726686330726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-486361193044.69165</v>
      </c>
      <c r="L4729" s="444">
        <f t="shared" ca="1" si="192"/>
        <v>-117213047523770.69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-117213047523770.69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-488387698015.71118</v>
      </c>
      <c r="L4730" s="444">
        <f t="shared" ca="1" si="192"/>
        <v>-117701435221786.41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-117701435221786.41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-490422646757.44336</v>
      </c>
      <c r="L4731" s="444">
        <f t="shared" ca="1" si="192"/>
        <v>-118191857868543.84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-118191857868543.84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-492466074452.26599</v>
      </c>
      <c r="L4732" s="444">
        <f t="shared" ca="1" si="192"/>
        <v>-118684323942996.11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-118684323942996.11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-494518016429.15045</v>
      </c>
      <c r="L4733" s="444">
        <f t="shared" ca="1" si="192"/>
        <v>-119178841959425.27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-119178841959425.27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-496578508164.27191</v>
      </c>
      <c r="L4734" s="444">
        <f t="shared" ca="1" si="192"/>
        <v>-119675420467589.53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-119675420467589.53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-498647585281.62305</v>
      </c>
      <c r="L4735" s="444">
        <f t="shared" ca="1" si="192"/>
        <v>-120174068052871.16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-120174068052871.16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-500725283553.62982</v>
      </c>
      <c r="L4736" s="444">
        <f t="shared" ca="1" si="192"/>
        <v>-120674793336424.78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-120674793336424.78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-502811638901.7699</v>
      </c>
      <c r="L4737" s="444">
        <f t="shared" ca="1" si="192"/>
        <v>-121177604975326.55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-121177604975326.55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-504906687397.19391</v>
      </c>
      <c r="L4738" s="444">
        <f t="shared" ca="1" si="192"/>
        <v>-121682511662723.73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-121682511662723.73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-507010465261.34882</v>
      </c>
      <c r="L4739" s="444">
        <f t="shared" ca="1" si="192"/>
        <v>-122189522127985.08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-122189522127985.08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-509123008866.60449</v>
      </c>
      <c r="L4740" s="444">
        <f t="shared" ca="1" si="192"/>
        <v>-122698645136851.69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-122698645136851.69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-511244354736.88196</v>
      </c>
      <c r="L4741" s="444">
        <f t="shared" ca="1" si="192"/>
        <v>-123209889491588.56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-123209889491588.56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-513374539548.28558</v>
      </c>
      <c r="L4742" s="444">
        <f t="shared" ca="1" si="192"/>
        <v>-123723264031136.84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-123723264031136.84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-515513600129.73688</v>
      </c>
      <c r="L4743" s="444">
        <f t="shared" ca="1" si="192"/>
        <v>-124238777631266.58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-124238777631266.58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-517661573463.61072</v>
      </c>
      <c r="L4744" s="444">
        <f t="shared" ca="1" si="192"/>
        <v>-124756439204730.19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-124756439204730.19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-519818496686.37579</v>
      </c>
      <c r="L4745" s="444">
        <f t="shared" ca="1" si="192"/>
        <v>-125276257701416.56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-125276257701416.56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-521984407089.23566</v>
      </c>
      <c r="L4746" s="444">
        <f t="shared" ca="1" si="192"/>
        <v>-125798242108505.8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-125798242108505.8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-524159342118.77423</v>
      </c>
      <c r="L4747" s="444">
        <f t="shared" ca="1" si="192"/>
        <v>-126322401450624.58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-126322401450624.58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-526343339377.60242</v>
      </c>
      <c r="L4748" s="444">
        <f t="shared" ca="1" si="192"/>
        <v>-126848744790002.19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-126848744790002.19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-528536436625.00909</v>
      </c>
      <c r="L4749" s="444">
        <f t="shared" ca="1" si="192"/>
        <v>-127377281226627.2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-127377281226627.2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-530738671777.61334</v>
      </c>
      <c r="L4750" s="444">
        <f t="shared" ca="1" si="192"/>
        <v>-127908019898404.81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-127908019898404.81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-532950082910.02002</v>
      </c>
      <c r="L4751" s="444">
        <f t="shared" ca="1" si="192"/>
        <v>-128440969981314.83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-128440969981314.83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-535170708255.47845</v>
      </c>
      <c r="L4752" s="444">
        <f t="shared" ca="1" si="192"/>
        <v>-128976140689570.31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-128976140689570.31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-537400586206.54297</v>
      </c>
      <c r="L4753" s="444">
        <f t="shared" ca="1" si="192"/>
        <v>-129513541275776.86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-129513541275776.86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-539639755315.737</v>
      </c>
      <c r="L4754" s="444">
        <f t="shared" ca="1" si="192"/>
        <v>-130053181031092.59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-130053181031092.59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-541888254296.21906</v>
      </c>
      <c r="L4755" s="444">
        <f t="shared" ca="1" si="192"/>
        <v>-130595069285388.81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-130595069285388.81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-544146122022.45331</v>
      </c>
      <c r="L4756" s="444">
        <f t="shared" ca="1" si="192"/>
        <v>-131139215407411.27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-131139215407411.27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-546413397530.88019</v>
      </c>
      <c r="L4757" s="444">
        <f t="shared" ca="1" si="192"/>
        <v>-131685628804942.14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-131685628804942.14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-548690120020.59222</v>
      </c>
      <c r="L4758" s="444">
        <f t="shared" ca="1" si="192"/>
        <v>-132234318924962.73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-132234318924962.73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-550976328854.01135</v>
      </c>
      <c r="L4759" s="444">
        <f t="shared" ca="1" si="192"/>
        <v>-132785295253816.75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-132785295253816.75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-553272063557.56982</v>
      </c>
      <c r="L4760" s="444">
        <f t="shared" ca="1" si="192"/>
        <v>-133338567317374.31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-133338567317374.31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-555577363822.39307</v>
      </c>
      <c r="L4761" s="444">
        <f t="shared" ca="1" si="192"/>
        <v>-133894144681196.7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-133894144681196.7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-557892269504.98621</v>
      </c>
      <c r="L4762" s="444">
        <f t="shared" ca="1" si="192"/>
        <v>-134452036950701.69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-134452036950701.69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-560216820627.92371</v>
      </c>
      <c r="L4763" s="444">
        <f t="shared" ca="1" si="192"/>
        <v>-135012253771329.61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-135012253771329.61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-562551057380.54004</v>
      </c>
      <c r="L4764" s="444">
        <f t="shared" ca="1" si="192"/>
        <v>-135574804828710.16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-135574804828710.16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-564895020119.62561</v>
      </c>
      <c r="L4765" s="444">
        <f t="shared" ca="1" si="192"/>
        <v>-136139699848829.78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-136139699848829.78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-567248749370.12402</v>
      </c>
      <c r="L4766" s="444">
        <f t="shared" ca="1" si="192"/>
        <v>-136706948598199.91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-136706948598199.91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-569612285825.83289</v>
      </c>
      <c r="L4767" s="444">
        <f t="shared" ca="1" si="192"/>
        <v>-137276560884025.73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-137276560884025.73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-571985670350.10718</v>
      </c>
      <c r="L4768" s="444">
        <f t="shared" ca="1" si="192"/>
        <v>-137848546554375.84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-137848546554375.84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-574368943976.56604</v>
      </c>
      <c r="L4769" s="444">
        <f t="shared" ca="1" si="192"/>
        <v>-138422915498352.41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-138422915498352.41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-576762147909.80164</v>
      </c>
      <c r="L4770" s="444">
        <f t="shared" ca="1" si="192"/>
        <v>-138999677646262.2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-138999677646262.2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-579165323526.09253</v>
      </c>
      <c r="L4771" s="444">
        <f t="shared" ca="1" si="192"/>
        <v>-139578842969788.3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-139578842969788.3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-581578512374.11792</v>
      </c>
      <c r="L4772" s="444">
        <f t="shared" ca="1" si="192"/>
        <v>-140160421482162.42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-140160421482162.42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-584001756175.67664</v>
      </c>
      <c r="L4773" s="444">
        <f t="shared" ca="1" si="192"/>
        <v>-140744423238338.09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-140744423238338.09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-586435096826.40869</v>
      </c>
      <c r="L4774" s="444">
        <f t="shared" ca="1" si="192"/>
        <v>-141330858335164.5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-141330858335164.5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-588878576396.5188</v>
      </c>
      <c r="L4775" s="444">
        <f t="shared" ca="1" si="192"/>
        <v>-141919736911561.03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-141919736911561.03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-591332237131.50427</v>
      </c>
      <c r="L4776" s="444">
        <f t="shared" ca="1" si="192"/>
        <v>-142511069148692.53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-142511069148692.53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-593796121452.8855</v>
      </c>
      <c r="L4777" s="444">
        <f t="shared" ca="1" si="192"/>
        <v>-143104865270145.41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-143104865270145.41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-596270271958.93921</v>
      </c>
      <c r="L4778" s="444">
        <f t="shared" ca="1" si="192"/>
        <v>-143701135542104.34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-143701135542104.34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-598754731425.43481</v>
      </c>
      <c r="L4779" s="444">
        <f t="shared" ca="1" si="192"/>
        <v>-144299890273529.78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-144299890273529.78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-601249542806.37402</v>
      </c>
      <c r="L4780" s="444">
        <f t="shared" ca="1" si="192"/>
        <v>-144901139816336.16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-144901139816336.16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-603754749234.73401</v>
      </c>
      <c r="L4781" s="444">
        <f t="shared" ca="1" si="192"/>
        <v>-145504894565570.88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-145504894565570.88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-606270394023.21191</v>
      </c>
      <c r="L4782" s="444">
        <f t="shared" ca="1" si="192"/>
        <v>-146111164959594.09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-146111164959594.09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-608796520664.97534</v>
      </c>
      <c r="L4783" s="444">
        <f t="shared" ca="1" si="192"/>
        <v>-146719961480259.06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-146719961480259.06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-611333172834.41272</v>
      </c>
      <c r="L4784" s="444">
        <f t="shared" ca="1" si="192"/>
        <v>-147331294653093.47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-147331294653093.47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-613880394387.8894</v>
      </c>
      <c r="L4785" s="444">
        <f t="shared" ca="1" si="192"/>
        <v>-147945175047481.34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-147945175047481.34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-616438229364.50562</v>
      </c>
      <c r="L4786" s="444">
        <f t="shared" ca="1" si="192"/>
        <v>-148561613276845.84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-148561613276845.84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-619006721986.85767</v>
      </c>
      <c r="L4787" s="444">
        <f t="shared" ca="1" si="192"/>
        <v>-149180619998832.69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-149180619998832.69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-621585916661.80286</v>
      </c>
      <c r="L4788" s="444">
        <f t="shared" ca="1" si="192"/>
        <v>-149802205915494.5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-149802205915494.5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-624175857981.22705</v>
      </c>
      <c r="L4789" s="444">
        <f t="shared" ca="1" si="192"/>
        <v>-150426381773475.72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-150426381773475.72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-626776590722.81543</v>
      </c>
      <c r="L4790" s="444">
        <f t="shared" ca="1" si="192"/>
        <v>-151053158364198.53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-151053158364198.53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-629388159850.82715</v>
      </c>
      <c r="L4791" s="444">
        <f t="shared" ca="1" si="192"/>
        <v>-151682546524049.34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-151682546524049.34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-632010610516.87231</v>
      </c>
      <c r="L4792" s="444">
        <f t="shared" ca="1" si="192"/>
        <v>-152314557134566.22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-152314557134566.22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-634643988060.69263</v>
      </c>
      <c r="L4793" s="444">
        <f t="shared" ca="1" si="192"/>
        <v>-152949201122626.91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-152949201122626.91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-637288338010.94543</v>
      </c>
      <c r="L4794" s="444">
        <f t="shared" ca="1" si="192"/>
        <v>-153586489460637.84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-153586489460637.84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-639943706085.99097</v>
      </c>
      <c r="L4795" s="444">
        <f t="shared" ca="1" si="192"/>
        <v>-154226433166723.84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-154226433166723.84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-642610138194.68262</v>
      </c>
      <c r="L4796" s="444">
        <f t="shared" ca="1" si="192"/>
        <v>-154869043304918.53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-154869043304918.53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-645287680437.16052</v>
      </c>
      <c r="L4797" s="444">
        <f t="shared" ca="1" si="192"/>
        <v>-155514330985355.69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-155514330985355.69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-647976379105.64868</v>
      </c>
      <c r="L4798" s="444">
        <f t="shared" ca="1" si="192"/>
        <v>-156162307364461.34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-156162307364461.34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-650676280685.25562</v>
      </c>
      <c r="L4799" s="444">
        <f t="shared" ca="1" si="192"/>
        <v>-156812983645146.59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-156812983645146.59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-653387431854.77747</v>
      </c>
      <c r="L4800" s="444">
        <f t="shared" ca="1" si="192"/>
        <v>-157466371077001.38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-157466371077001.38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-656109879487.50574</v>
      </c>
      <c r="L4801" s="444">
        <f t="shared" ca="1" si="192"/>
        <v>-158122480956488.88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-158122480956488.88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-658843670652.03699</v>
      </c>
      <c r="L4802" s="444">
        <f t="shared" ca="1" si="192"/>
        <v>-158781324627140.91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-158781324627140.91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-661588852613.08716</v>
      </c>
      <c r="L4803" s="444">
        <f t="shared" ca="1" si="192"/>
        <v>-159442913479754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-159442913479754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-664345472832.30835</v>
      </c>
      <c r="L4804" s="444">
        <f t="shared" ca="1" si="192"/>
        <v>-160107258952586.31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-160107258952586.31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-667113578969.10962</v>
      </c>
      <c r="L4805" s="444">
        <f t="shared" ca="1" si="192"/>
        <v>-160774372531555.44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-160774372531555.44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-669893218881.48096</v>
      </c>
      <c r="L4806" s="444">
        <f t="shared" ca="1" si="192"/>
        <v>-161444265750436.91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-161444265750436.91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-672684440626.82043</v>
      </c>
      <c r="L4807" s="444">
        <f t="shared" ca="1" si="192"/>
        <v>-162116950191063.72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-162116950191063.72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-675487292462.7655</v>
      </c>
      <c r="L4808" s="444">
        <f t="shared" ca="1" si="192"/>
        <v>-162792437483526.47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-162792437483526.47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-678301822848.02698</v>
      </c>
      <c r="L4809" s="444">
        <f t="shared" ca="1" si="192"/>
        <v>-163470739306374.5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-163470739306374.5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-681128080443.22705</v>
      </c>
      <c r="L4810" s="444">
        <f t="shared" ca="1" si="192"/>
        <v>-164151867386817.72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-164151867386817.72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-683966114111.74048</v>
      </c>
      <c r="L4811" s="444">
        <f t="shared" ca="1" si="192"/>
        <v>-164835833500929.47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-164835833500929.47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-686815972920.53943</v>
      </c>
      <c r="L4812" s="444">
        <f t="shared" ca="1" si="192"/>
        <v>-165522649473850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-165522649473850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-689677706141.04163</v>
      </c>
      <c r="L4813" s="444">
        <f t="shared" ca="1" si="192"/>
        <v>-166212327179991.03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-166212327179991.03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-692551363249.96265</v>
      </c>
      <c r="L4814" s="444">
        <f t="shared" ca="1" si="192"/>
        <v>-166904878543241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-166904878543241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-695436993930.17078</v>
      </c>
      <c r="L4815" s="444">
        <f t="shared" ca="1" si="192"/>
        <v>-167600315537171.16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-167600315537171.16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-698334648071.54651</v>
      </c>
      <c r="L4816" s="444">
        <f t="shared" ca="1" si="192"/>
        <v>-168298650185242.69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-168298650185242.69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-701244375771.84448</v>
      </c>
      <c r="L4817" s="444">
        <f t="shared" ca="1" si="192"/>
        <v>-168999894561014.53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-168999894561014.53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-704166227337.56055</v>
      </c>
      <c r="L4818" s="444">
        <f t="shared" ca="1" si="192"/>
        <v>-169704060788352.09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-169704060788352.09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-707100253284.80042</v>
      </c>
      <c r="L4819" s="444">
        <f t="shared" ca="1" si="192"/>
        <v>-170411161041636.91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-170411161041636.91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-710046504340.15381</v>
      </c>
      <c r="L4820" s="444">
        <f t="shared" ca="1" si="192"/>
        <v>-171121207545977.06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-171121207545977.06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-713005031441.57104</v>
      </c>
      <c r="L4821" s="444">
        <f t="shared" ca="1" si="192"/>
        <v>-171834212577418.63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-171834212577418.63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-715975885739.24426</v>
      </c>
      <c r="L4822" s="444">
        <f t="shared" ca="1" si="192"/>
        <v>-172550188463157.88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-172550188463157.88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-718959118596.49109</v>
      </c>
      <c r="L4823" s="444">
        <f t="shared" ca="1" si="192"/>
        <v>-173269147581754.38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-173269147581754.38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-721954781590.64319</v>
      </c>
      <c r="L4824" s="444">
        <f t="shared" ca="1" si="192"/>
        <v>-173991102363345.03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-173991102363345.03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-724962926513.93762</v>
      </c>
      <c r="L4825" s="444">
        <f t="shared" ca="1" si="192"/>
        <v>-174716065289858.97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-174716065289858.97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-727983605374.41235</v>
      </c>
      <c r="L4826" s="444">
        <f t="shared" ca="1" si="192"/>
        <v>-175444048895233.38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-175444048895233.38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-731016870396.80566</v>
      </c>
      <c r="L4827" s="444">
        <f t="shared" ca="1" si="192"/>
        <v>-176175065765630.19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-176175065765630.19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-734062774023.45911</v>
      </c>
      <c r="L4828" s="444">
        <f t="shared" ca="1" si="192"/>
        <v>-176909128539653.66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-176909128539653.66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-737121368915.22351</v>
      </c>
      <c r="L4829" s="444">
        <f t="shared" ca="1" si="192"/>
        <v>-177646249908568.88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-177646249908568.88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-740192707952.37036</v>
      </c>
      <c r="L4830" s="444">
        <f t="shared" ca="1" si="192"/>
        <v>-178386442616521.25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-178386442616521.25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-743276844235.50525</v>
      </c>
      <c r="L4831" s="444">
        <f t="shared" ca="1" si="192"/>
        <v>-179129719460756.75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-179129719460756.75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-746373831086.48645</v>
      </c>
      <c r="L4832" s="444">
        <f t="shared" ca="1" si="192"/>
        <v>-179876093291843.25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-179876093291843.25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-749483722049.34692</v>
      </c>
      <c r="L4833" s="444">
        <f t="shared" ca="1" si="192"/>
        <v>-180625577013892.59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-180625577013892.59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-752606570891.21912</v>
      </c>
      <c r="L4834" s="444">
        <f t="shared" ca="1" si="192"/>
        <v>-181378183584783.81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-181378183584783.81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-755742431603.26587</v>
      </c>
      <c r="L4835" s="444">
        <f t="shared" ca="1" si="192"/>
        <v>-182133926016387.09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-182133926016387.09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-758891358401.61292</v>
      </c>
      <c r="L4836" s="444">
        <f t="shared" ca="1" si="192"/>
        <v>-182892817374788.72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-182892817374788.72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-762053405728.28638</v>
      </c>
      <c r="L4837" s="444">
        <f t="shared" ca="1" si="192"/>
        <v>-183654870780517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-183654870780517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-765228628252.15417</v>
      </c>
      <c r="L4838" s="444">
        <f t="shared" ca="1" si="192"/>
        <v>-184420099408769.16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-184420099408769.16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-768417080869.87146</v>
      </c>
      <c r="L4839" s="444">
        <f t="shared" ca="1" si="192"/>
        <v>-185188516489639.03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-185188516489639.03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-771618818706.82935</v>
      </c>
      <c r="L4840" s="444">
        <f t="shared" ca="1" si="192"/>
        <v>-185960135308345.88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-185960135308345.88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-774833897118.10779</v>
      </c>
      <c r="L4841" s="444">
        <f t="shared" ca="1" si="192"/>
        <v>-186734969205463.97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-186734969205463.97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-778062371689.43323</v>
      </c>
      <c r="L4842" s="444">
        <f t="shared" ca="1" si="192"/>
        <v>-187513031577153.41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-187513031577153.41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-781304298238.13916</v>
      </c>
      <c r="L4843" s="444">
        <f t="shared" ca="1" si="192"/>
        <v>-188294335875391.53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-188294335875391.53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-784559732814.13135</v>
      </c>
      <c r="L4844" s="444">
        <f t="shared" ca="1" si="192"/>
        <v>-189078895608205.66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-189078895608205.66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-787828731700.85693</v>
      </c>
      <c r="L4845" s="444">
        <f t="shared" ca="1" si="192"/>
        <v>-189866724339906.5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-189866724339906.5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-791111351416.2771</v>
      </c>
      <c r="L4846" s="444">
        <f t="shared" ca="1" si="192"/>
        <v>-190657835691322.78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-190657835691322.78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-794407648713.84497</v>
      </c>
      <c r="L4847" s="444">
        <f t="shared" ca="1" si="192"/>
        <v>-191452243340036.63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-191452243340036.63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-797717680583.48596</v>
      </c>
      <c r="L4848" s="444">
        <f t="shared" ca="1" si="192"/>
        <v>-192249961020620.13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-192249961020620.13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-801041504252.58386</v>
      </c>
      <c r="L4849" s="444">
        <f t="shared" ca="1" si="192"/>
        <v>-193051002524872.72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-193051002524872.72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-804379177186.9696</v>
      </c>
      <c r="L4850" s="444">
        <f t="shared" ca="1" si="192"/>
        <v>-193855381702059.69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-193855381702059.69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-807730757091.91541</v>
      </c>
      <c r="L4851" s="444">
        <f t="shared" ca="1" si="192"/>
        <v>-194663112459151.59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-194663112459151.59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-811096301913.13159</v>
      </c>
      <c r="L4852" s="444">
        <f t="shared" ca="1" si="192"/>
        <v>-195474208761064.72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-195474208761064.72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-814475869837.76965</v>
      </c>
      <c r="L4853" s="444">
        <f t="shared" ref="L4853:L5107" ca="1" si="197">I4853-J4853+K4853</f>
        <v>-196288684630902.5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-196288684630902.5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-817869519295.42712</v>
      </c>
      <c r="L4854" s="444">
        <f t="shared" ca="1" si="197"/>
        <v>-197106554150197.94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-197106554150197.94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-821277308959.15808</v>
      </c>
      <c r="L4855" s="444">
        <f t="shared" ca="1" si="197"/>
        <v>-197927831459157.09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-197927831459157.09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-824699297746.48792</v>
      </c>
      <c r="L4856" s="444">
        <f t="shared" ca="1" si="197"/>
        <v>-198752530756903.59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-198752530756903.59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-828135544820.43164</v>
      </c>
      <c r="L4857" s="444">
        <f t="shared" ca="1" si="197"/>
        <v>-199580666301724.03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-199580666301724.03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-831586109590.51685</v>
      </c>
      <c r="L4858" s="444">
        <f t="shared" ca="1" si="197"/>
        <v>-200412252411314.56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-200412252411314.56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-835051051713.81067</v>
      </c>
      <c r="L4859" s="444">
        <f t="shared" ca="1" si="197"/>
        <v>-201247303463028.38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-201247303463028.38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-838530431095.95154</v>
      </c>
      <c r="L4860" s="444">
        <f t="shared" ca="1" si="197"/>
        <v>-202085833894124.31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-202085833894124.31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-842024307892.18457</v>
      </c>
      <c r="L4861" s="444">
        <f t="shared" ca="1" si="197"/>
        <v>-202927858202016.5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-202927858202016.5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-845532742508.4021</v>
      </c>
      <c r="L4862" s="444">
        <f t="shared" ca="1" si="197"/>
        <v>-203773390944524.91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-203773390944524.91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-849055795602.18713</v>
      </c>
      <c r="L4863" s="444">
        <f t="shared" ca="1" si="197"/>
        <v>-204622446740127.09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-204622446740127.09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-852593528083.86292</v>
      </c>
      <c r="L4864" s="444">
        <f t="shared" ca="1" si="197"/>
        <v>-205475040268210.97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-205475040268210.97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-856146001117.54565</v>
      </c>
      <c r="L4865" s="444">
        <f t="shared" ca="1" si="197"/>
        <v>-206331186269328.5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-206331186269328.5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-859713276122.20203</v>
      </c>
      <c r="L4866" s="444">
        <f t="shared" ca="1" si="197"/>
        <v>-207190899545450.69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-207190899545450.69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-863295414772.71118</v>
      </c>
      <c r="L4867" s="444">
        <f t="shared" ca="1" si="197"/>
        <v>-208054194960223.41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-208054194960223.41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-866892479000.93091</v>
      </c>
      <c r="L4868" s="444">
        <f t="shared" ca="1" si="197"/>
        <v>-208921087439224.34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-208921087439224.34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-870504530996.76807</v>
      </c>
      <c r="L4869" s="444">
        <f t="shared" ca="1" si="197"/>
        <v>-209791591970221.13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-209791591970221.13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-874131633209.25464</v>
      </c>
      <c r="L4870" s="444">
        <f t="shared" ca="1" si="197"/>
        <v>-210665723603430.38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-210665723603430.38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-877773848347.62659</v>
      </c>
      <c r="L4871" s="444">
        <f t="shared" ca="1" si="197"/>
        <v>-211543497451778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-211543497451778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-881431239382.40833</v>
      </c>
      <c r="L4872" s="444">
        <f t="shared" ca="1" si="197"/>
        <v>-212424928691160.41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-212424928691160.41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-885103869546.50171</v>
      </c>
      <c r="L4873" s="444">
        <f t="shared" ca="1" si="197"/>
        <v>-213310032560706.91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-213310032560706.91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-888791802336.27881</v>
      </c>
      <c r="L4874" s="444">
        <f t="shared" ca="1" si="197"/>
        <v>-214198824363043.19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-214198824363043.19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-892495101512.67993</v>
      </c>
      <c r="L4875" s="444">
        <f t="shared" ca="1" si="197"/>
        <v>-215091319464555.88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-215091319464555.88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-896213831102.31616</v>
      </c>
      <c r="L4876" s="444">
        <f t="shared" ca="1" si="197"/>
        <v>-215987533295658.19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-215987533295658.19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-899948055398.57581</v>
      </c>
      <c r="L4877" s="444">
        <f t="shared" ca="1" si="197"/>
        <v>-216887481351056.75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-216887481351056.75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-903697838962.73645</v>
      </c>
      <c r="L4878" s="444">
        <f t="shared" ca="1" si="197"/>
        <v>-217791179190019.5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-217791179190019.5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-907463246625.08118</v>
      </c>
      <c r="L4879" s="444">
        <f t="shared" ca="1" si="197"/>
        <v>-218698642436644.59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-218698642436644.59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-911244343486.01917</v>
      </c>
      <c r="L4880" s="444">
        <f t="shared" ca="1" si="197"/>
        <v>-219609886780130.63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-219609886780130.63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-915041194917.21106</v>
      </c>
      <c r="L4881" s="444">
        <f t="shared" ca="1" si="197"/>
        <v>-220524927975047.84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-220524927975047.84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-918853866562.69934</v>
      </c>
      <c r="L4882" s="444">
        <f t="shared" ca="1" si="197"/>
        <v>-221443781841610.53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-221443781841610.53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-922682424340.04382</v>
      </c>
      <c r="L4883" s="444">
        <f t="shared" ca="1" si="197"/>
        <v>-222366464265950.56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-222366464265950.56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-926526934441.46057</v>
      </c>
      <c r="L4884" s="444">
        <f t="shared" ca="1" si="197"/>
        <v>-223292991200392.03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-223292991200392.03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-930387463334.9668</v>
      </c>
      <c r="L4885" s="444">
        <f t="shared" ca="1" si="197"/>
        <v>-224223378663727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-224223378663727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-934264077765.52917</v>
      </c>
      <c r="L4886" s="444">
        <f t="shared" ca="1" si="197"/>
        <v>-225157642741492.53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-225157642741492.53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-938156844756.21875</v>
      </c>
      <c r="L4887" s="444">
        <f t="shared" ca="1" si="197"/>
        <v>-226095799586248.75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-226095799586248.75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-942065831609.36975</v>
      </c>
      <c r="L4888" s="444">
        <f t="shared" ca="1" si="197"/>
        <v>-227037865417858.13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-227037865417858.13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-945991105907.74219</v>
      </c>
      <c r="L4889" s="444">
        <f t="shared" ca="1" si="197"/>
        <v>-227983856523765.88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-227983856523765.88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-949932735515.69128</v>
      </c>
      <c r="L4890" s="444">
        <f t="shared" ca="1" si="197"/>
        <v>-228933789259281.56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-228933789259281.56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-953890788580.33972</v>
      </c>
      <c r="L4891" s="444">
        <f t="shared" ca="1" si="197"/>
        <v>-229887680047861.91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-229887680047861.91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-957865333532.75793</v>
      </c>
      <c r="L4892" s="444">
        <f t="shared" ca="1" si="197"/>
        <v>-230845545381394.66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-230845545381394.66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-961856439089.14441</v>
      </c>
      <c r="L4893" s="444">
        <f t="shared" ca="1" si="197"/>
        <v>-231807401820483.81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-231807401820483.81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-965864174252.01587</v>
      </c>
      <c r="L4894" s="444">
        <f t="shared" ca="1" si="197"/>
        <v>-232773265994735.84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-232773265994735.84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-969888608311.39929</v>
      </c>
      <c r="L4895" s="444">
        <f t="shared" ca="1" si="197"/>
        <v>-233743154603047.25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-233743154603047.25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-973929810846.03015</v>
      </c>
      <c r="L4896" s="444">
        <f t="shared" ca="1" si="197"/>
        <v>-234717084413893.28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-234717084413893.28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-977987851724.5553</v>
      </c>
      <c r="L4897" s="444">
        <f t="shared" ca="1" si="197"/>
        <v>-235695072265617.84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-235695072265617.84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-982062801106.74109</v>
      </c>
      <c r="L4898" s="444">
        <f t="shared" ca="1" si="197"/>
        <v>-236677135066724.59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-236677135066724.59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-986154729444.68579</v>
      </c>
      <c r="L4899" s="444">
        <f t="shared" ca="1" si="197"/>
        <v>-237663289796169.28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-237663289796169.28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-990263707484.03857</v>
      </c>
      <c r="L4900" s="444">
        <f t="shared" ca="1" si="197"/>
        <v>-238653553503653.31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-238653553503653.31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-994389806265.22217</v>
      </c>
      <c r="L4901" s="444">
        <f t="shared" ca="1" si="197"/>
        <v>-239647943309918.53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-239647943309918.53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-998533097124.66052</v>
      </c>
      <c r="L4902" s="444">
        <f t="shared" ca="1" si="197"/>
        <v>-240646476407043.19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-240646476407043.19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-1002693651696.0133</v>
      </c>
      <c r="L4903" s="444">
        <f t="shared" ca="1" si="197"/>
        <v>-241649170058739.19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-241649170058739.19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-1006871541911.4132</v>
      </c>
      <c r="L4904" s="444">
        <f t="shared" ca="1" si="197"/>
        <v>-242656041600650.59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-242656041600650.59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-1011066840002.7108</v>
      </c>
      <c r="L4905" s="444">
        <f t="shared" ca="1" si="197"/>
        <v>-243667108440653.31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-243667108440653.31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-1015279618502.7223</v>
      </c>
      <c r="L4906" s="444">
        <f t="shared" ca="1" si="197"/>
        <v>-244682388059156.03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-244682388059156.03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-1019509950246.4834</v>
      </c>
      <c r="L4907" s="444">
        <f t="shared" ca="1" si="197"/>
        <v>-245701898009402.5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-245701898009402.5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-1023757908372.5104</v>
      </c>
      <c r="L4908" s="444">
        <f t="shared" ca="1" si="197"/>
        <v>-246725655917775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-246725655917775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-1028023566324.0624</v>
      </c>
      <c r="L4909" s="444">
        <f t="shared" ca="1" si="197"/>
        <v>-247753679484099.06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-247753679484099.06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-1032306997850.4127</v>
      </c>
      <c r="L4910" s="444">
        <f t="shared" ca="1" si="197"/>
        <v>-248785986481949.47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-248785986481949.47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-1036608277008.1227</v>
      </c>
      <c r="L4911" s="444">
        <f t="shared" ca="1" si="197"/>
        <v>-249822594758957.59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-249822594758957.59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-1040927478162.3232</v>
      </c>
      <c r="L4912" s="444">
        <f t="shared" ca="1" si="197"/>
        <v>-250863522237119.91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-250863522237119.91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-1045264675987.9998</v>
      </c>
      <c r="L4913" s="444">
        <f t="shared" ca="1" si="197"/>
        <v>-251908786913107.91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-251908786913107.91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-1049619945471.2831</v>
      </c>
      <c r="L4914" s="444">
        <f t="shared" ca="1" si="197"/>
        <v>-252958406858579.19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-252958406858579.19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-1053993361910.7465</v>
      </c>
      <c r="L4915" s="444">
        <f t="shared" ca="1" si="197"/>
        <v>-254012400220489.94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-254012400220489.94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-1058385000918.708</v>
      </c>
      <c r="L4916" s="444">
        <f t="shared" ca="1" si="197"/>
        <v>-255070785221408.66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-255070785221408.66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-1062794938422.5361</v>
      </c>
      <c r="L4917" s="444">
        <f t="shared" ca="1" si="197"/>
        <v>-256133580159831.19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-256133580159831.19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-1067223250665.9633</v>
      </c>
      <c r="L4918" s="444">
        <f t="shared" ca="1" si="197"/>
        <v>-257200803410497.16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-257200803410497.16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-1071670014210.4048</v>
      </c>
      <c r="L4919" s="444">
        <f t="shared" ca="1" si="197"/>
        <v>-258272473424707.56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-258272473424707.56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-1076135305936.2815</v>
      </c>
      <c r="L4920" s="444">
        <f t="shared" ca="1" si="197"/>
        <v>-259348608730643.84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-259348608730643.84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-1080619203044.3494</v>
      </c>
      <c r="L4921" s="444">
        <f t="shared" ca="1" si="197"/>
        <v>-260429227933688.19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-260429227933688.19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-1085121783057.0341</v>
      </c>
      <c r="L4922" s="444">
        <f t="shared" ca="1" si="197"/>
        <v>-261514349716745.22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-261514349716745.22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-1089643123819.7719</v>
      </c>
      <c r="L4923" s="444">
        <f t="shared" ca="1" si="197"/>
        <v>-262603992840565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-262603992840565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-1094183303502.3541</v>
      </c>
      <c r="L4924" s="444">
        <f t="shared" ca="1" si="197"/>
        <v>-263698176144067.34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-263698176144067.34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-1098742400600.2806</v>
      </c>
      <c r="L4925" s="444">
        <f t="shared" ca="1" si="197"/>
        <v>-264796918544667.63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-264796918544667.63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-1103320493936.115</v>
      </c>
      <c r="L4926" s="444">
        <f t="shared" ca="1" si="197"/>
        <v>-265900239038603.75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-265900239038603.75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-1107917662660.8489</v>
      </c>
      <c r="L4927" s="444">
        <f t="shared" ca="1" si="197"/>
        <v>-267008156701264.59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-267008156701264.59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-1112533986255.269</v>
      </c>
      <c r="L4928" s="444">
        <f t="shared" ca="1" si="197"/>
        <v>-268120690687519.88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-268120690687519.88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-1117169544531.333</v>
      </c>
      <c r="L4929" s="444">
        <f t="shared" ca="1" si="197"/>
        <v>-269237860232051.22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-269237860232051.22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-1121824417633.5466</v>
      </c>
      <c r="L4930" s="444">
        <f t="shared" ca="1" si="197"/>
        <v>-270359684649684.75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-270359684649684.75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-1126498686040.353</v>
      </c>
      <c r="L4931" s="444">
        <f t="shared" ca="1" si="197"/>
        <v>-271486183335725.09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-271486183335725.09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-1131192430565.5212</v>
      </c>
      <c r="L4932" s="444">
        <f t="shared" ca="1" si="197"/>
        <v>-272617375766290.63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-272617375766290.63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-1135905732359.5442</v>
      </c>
      <c r="L4933" s="444">
        <f t="shared" ca="1" si="197"/>
        <v>-273753281498650.16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-273753281498650.16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-1140638672911.0422</v>
      </c>
      <c r="L4934" s="444">
        <f t="shared" ca="1" si="197"/>
        <v>-274893920171561.19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-274893920171561.19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-1145391334048.1716</v>
      </c>
      <c r="L4935" s="444">
        <f t="shared" ca="1" si="197"/>
        <v>-276039311505609.34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-276039311505609.34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-1150163797940.0391</v>
      </c>
      <c r="L4936" s="444">
        <f t="shared" ca="1" si="197"/>
        <v>-277189475303549.38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-277189475303549.38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-1154956147098.1223</v>
      </c>
      <c r="L4937" s="444">
        <f t="shared" ca="1" si="197"/>
        <v>-278344431450647.5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-278344431450647.5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-1159768464377.6978</v>
      </c>
      <c r="L4938" s="444">
        <f t="shared" ca="1" si="197"/>
        <v>-279504199915025.19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-279504199915025.19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-1164600832979.2715</v>
      </c>
      <c r="L4939" s="444">
        <f t="shared" ca="1" si="197"/>
        <v>-280668800748004.47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-280668800748004.47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-1169453336450.0186</v>
      </c>
      <c r="L4940" s="444">
        <f t="shared" ca="1" si="197"/>
        <v>-281838254084454.5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-281838254084454.5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-1174326058685.2271</v>
      </c>
      <c r="L4941" s="444">
        <f t="shared" ca="1" si="197"/>
        <v>-283012580143139.75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-283012580143139.75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-1179219083929.749</v>
      </c>
      <c r="L4942" s="444">
        <f t="shared" ca="1" si="197"/>
        <v>-284191799227069.5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-284191799227069.5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-1184132496779.4563</v>
      </c>
      <c r="L4943" s="444">
        <f t="shared" ca="1" si="197"/>
        <v>-285375931723848.94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-285375931723848.94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-1189066382182.7039</v>
      </c>
      <c r="L4944" s="444">
        <f t="shared" ca="1" si="197"/>
        <v>-286564998106031.63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-286564998106031.63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-1194020825441.7983</v>
      </c>
      <c r="L4945" s="444">
        <f t="shared" ca="1" si="197"/>
        <v>-287759018931473.44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-287759018931473.44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-1198995912214.4727</v>
      </c>
      <c r="L4946" s="444">
        <f t="shared" ca="1" si="197"/>
        <v>-288958014843687.94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-288958014843687.94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-1203991728515.3665</v>
      </c>
      <c r="L4947" s="444">
        <f t="shared" ca="1" si="197"/>
        <v>-290162006572203.31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-290162006572203.31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-1209008360717.5137</v>
      </c>
      <c r="L4948" s="444">
        <f t="shared" ca="1" si="197"/>
        <v>-291371014932920.81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-291371014932920.81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-1214045895553.8367</v>
      </c>
      <c r="L4949" s="444">
        <f t="shared" ca="1" si="197"/>
        <v>-292585060828474.63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-292585060828474.63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-1219104420118.6443</v>
      </c>
      <c r="L4950" s="444">
        <f t="shared" ca="1" si="197"/>
        <v>-293804165248593.25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-293804165248593.25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-1224184021869.1384</v>
      </c>
      <c r="L4951" s="444">
        <f t="shared" ca="1" si="197"/>
        <v>-295028349270462.38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-295028349270462.38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-1229284788626.9265</v>
      </c>
      <c r="L4952" s="444">
        <f t="shared" ca="1" si="197"/>
        <v>-296257634059089.31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-296257634059089.31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-1234406808579.5388</v>
      </c>
      <c r="L4953" s="444">
        <f t="shared" ca="1" si="197"/>
        <v>-297492040867668.88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-297492040867668.88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-1239550170281.9536</v>
      </c>
      <c r="L4954" s="444">
        <f t="shared" ca="1" si="197"/>
        <v>-298731591037950.81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-298731591037950.81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-1244714962658.1284</v>
      </c>
      <c r="L4955" s="444">
        <f t="shared" ca="1" si="197"/>
        <v>-299976306000608.94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-299976306000608.94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-1249901275002.5371</v>
      </c>
      <c r="L4956" s="444">
        <f t="shared" ca="1" si="197"/>
        <v>-301226207275611.5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-301226207275611.5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-1255109196981.7146</v>
      </c>
      <c r="L4957" s="444">
        <f t="shared" ca="1" si="197"/>
        <v>-302481316472593.19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-302481316472593.19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-1260338818635.8049</v>
      </c>
      <c r="L4958" s="444">
        <f t="shared" ca="1" si="197"/>
        <v>-303741655291229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-303741655291229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-1265590230380.1208</v>
      </c>
      <c r="L4959" s="444">
        <f t="shared" ca="1" si="197"/>
        <v>-305007245521609.13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-305007245521609.13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-1270863523006.7046</v>
      </c>
      <c r="L4960" s="444">
        <f t="shared" ca="1" si="197"/>
        <v>-306278109044615.81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-306278109044615.81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-1276158787685.8992</v>
      </c>
      <c r="L4961" s="444">
        <f t="shared" ca="1" si="197"/>
        <v>-307554267832301.69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-307554267832301.69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-1281476115967.9236</v>
      </c>
      <c r="L4962" s="444">
        <f t="shared" ca="1" si="197"/>
        <v>-308835743948269.63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-308835743948269.63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-1286815599784.4568</v>
      </c>
      <c r="L4963" s="444">
        <f t="shared" ca="1" si="197"/>
        <v>-310122559548054.06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-310122559548054.06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-1292177331450.2253</v>
      </c>
      <c r="L4964" s="444">
        <f t="shared" ca="1" si="197"/>
        <v>-311414736879504.31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-311414736879504.31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-1297561403664.6013</v>
      </c>
      <c r="L4965" s="444">
        <f t="shared" ca="1" si="197"/>
        <v>-312712298283168.94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-312712298283168.94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-1302967909513.2039</v>
      </c>
      <c r="L4966" s="444">
        <f t="shared" ca="1" si="197"/>
        <v>-314015266192682.13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-314015266192682.13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-1308396942469.5088</v>
      </c>
      <c r="L4967" s="444">
        <f t="shared" ca="1" si="197"/>
        <v>-315323663135151.63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-315323663135151.63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-1313848596396.4651</v>
      </c>
      <c r="L4968" s="444">
        <f t="shared" ca="1" si="197"/>
        <v>-316637511731548.06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-316637511731548.06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-1319322965548.1169</v>
      </c>
      <c r="L4969" s="444">
        <f t="shared" ca="1" si="197"/>
        <v>-317956834697096.19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-317956834697096.19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-1324820144571.2341</v>
      </c>
      <c r="L4970" s="444">
        <f t="shared" ca="1" si="197"/>
        <v>-319281654841667.44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-319281654841667.44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-1330340228506.9478</v>
      </c>
      <c r="L4971" s="444">
        <f t="shared" ca="1" si="197"/>
        <v>-320611995070174.38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-320611995070174.38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-1335883312792.3933</v>
      </c>
      <c r="L4972" s="444">
        <f t="shared" ca="1" si="197"/>
        <v>-321947878382966.75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-321947878382966.75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-1341449493262.3613</v>
      </c>
      <c r="L4973" s="444">
        <f t="shared" ca="1" si="197"/>
        <v>-323289327876229.13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-323289327876229.13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-1347038866150.9546</v>
      </c>
      <c r="L4974" s="444">
        <f t="shared" ca="1" si="197"/>
        <v>-324636366742380.06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-324636366742380.06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-1352651528093.2502</v>
      </c>
      <c r="L4975" s="444">
        <f t="shared" ca="1" si="197"/>
        <v>-325989018270473.31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-325989018270473.31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-1358287576126.9722</v>
      </c>
      <c r="L4976" s="444">
        <f t="shared" ca="1" si="197"/>
        <v>-327347305846600.31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-327347305846600.31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-1363947107694.168</v>
      </c>
      <c r="L4977" s="444">
        <f t="shared" ca="1" si="197"/>
        <v>-328711252954294.5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-328711252954294.5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-1369630220642.8938</v>
      </c>
      <c r="L4978" s="444">
        <f t="shared" ca="1" si="197"/>
        <v>-330080883174937.38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-330080883174937.38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-1375337013228.9058</v>
      </c>
      <c r="L4979" s="444">
        <f t="shared" ca="1" si="197"/>
        <v>-331456220188166.25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-331456220188166.25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-1381067584117.3594</v>
      </c>
      <c r="L4980" s="444">
        <f t="shared" ca="1" si="197"/>
        <v>-332837287772283.63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-332837287772283.63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-1386822032384.5151</v>
      </c>
      <c r="L4981" s="444">
        <f t="shared" ca="1" si="197"/>
        <v>-334224109804668.13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-334224109804668.13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-1392600457519.4504</v>
      </c>
      <c r="L4982" s="444">
        <f t="shared" ca="1" si="197"/>
        <v>-335616710262187.56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-335616710262187.56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-1398402959425.7815</v>
      </c>
      <c r="L4983" s="444">
        <f t="shared" ca="1" si="197"/>
        <v>-337015113221613.38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-337015113221613.38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-1404229638423.3892</v>
      </c>
      <c r="L4984" s="444">
        <f t="shared" ca="1" si="197"/>
        <v>-338419342860036.75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-338419342860036.75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-1410080595250.1531</v>
      </c>
      <c r="L4985" s="444">
        <f t="shared" ca="1" si="197"/>
        <v>-339829423455286.88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-339829423455286.88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-1415955931063.6953</v>
      </c>
      <c r="L4986" s="444">
        <f t="shared" ca="1" si="197"/>
        <v>-341245379386350.56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-341245379386350.56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-1421855747443.1274</v>
      </c>
      <c r="L4987" s="444">
        <f t="shared" ca="1" si="197"/>
        <v>-342667235133793.69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-342667235133793.69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-1427780146390.8071</v>
      </c>
      <c r="L4988" s="444">
        <f t="shared" ca="1" si="197"/>
        <v>-344095015280184.5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-344095015280184.5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-1433729230334.1021</v>
      </c>
      <c r="L4989" s="444">
        <f t="shared" ca="1" si="197"/>
        <v>-345528744510518.63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-345528744510518.63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-1439703102127.1609</v>
      </c>
      <c r="L4990" s="444">
        <f t="shared" ca="1" si="197"/>
        <v>-346968447612645.81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-346968447612645.81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-1445701865052.6909</v>
      </c>
      <c r="L4991" s="444">
        <f t="shared" ca="1" si="197"/>
        <v>-348414149477698.5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-348414149477698.5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-1451725622823.7437</v>
      </c>
      <c r="L4992" s="444">
        <f t="shared" ca="1" si="197"/>
        <v>-349865875100522.25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-349865875100522.25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-1457774479585.5093</v>
      </c>
      <c r="L4993" s="444">
        <f t="shared" ca="1" si="197"/>
        <v>-351323649580107.75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-351323649580107.75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-1463848539917.1157</v>
      </c>
      <c r="L4994" s="444">
        <f t="shared" ca="1" si="197"/>
        <v>-352787498120024.88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-352787498120024.88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-1469947908833.437</v>
      </c>
      <c r="L4995" s="444">
        <f t="shared" ca="1" si="197"/>
        <v>-354257446028858.31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-354257446028858.31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-1476072691786.9097</v>
      </c>
      <c r="L4996" s="444">
        <f t="shared" ca="1" si="197"/>
        <v>-355733518720645.25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-355733518720645.25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-1482222994669.3552</v>
      </c>
      <c r="L4997" s="444">
        <f t="shared" ca="1" si="197"/>
        <v>-357215741715314.63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-357215741715314.63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-1488398923813.811</v>
      </c>
      <c r="L4998" s="444">
        <f t="shared" ca="1" si="197"/>
        <v>-358704140639128.44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-358704140639128.44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-1494600585996.3684</v>
      </c>
      <c r="L4999" s="444">
        <f t="shared" ca="1" si="197"/>
        <v>-360198741225124.81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-360198741225124.81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-1500828088438.02</v>
      </c>
      <c r="L5000" s="444">
        <f t="shared" ca="1" si="197"/>
        <v>-361699569313562.81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-361699569313562.81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-1507081538806.5117</v>
      </c>
      <c r="L5001" s="444">
        <f t="shared" ca="1" si="197"/>
        <v>-363206650852369.31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-363206650852369.31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-1513361045218.2056</v>
      </c>
      <c r="L5002" s="444">
        <f t="shared" ca="1" si="197"/>
        <v>-364720011897587.5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-364720011897587.5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-1519666716239.948</v>
      </c>
      <c r="L5003" s="444">
        <f t="shared" ca="1" si="197"/>
        <v>-366239678613827.44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-366239678613827.44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-1525998660890.9478</v>
      </c>
      <c r="L5004" s="444">
        <f t="shared" ca="1" si="197"/>
        <v>-367765677274718.38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-367765677274718.38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-1532356988644.6599</v>
      </c>
      <c r="L5005" s="444">
        <f t="shared" ca="1" si="197"/>
        <v>-369298034263363.06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-369298034263363.06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-1538741809430.6794</v>
      </c>
      <c r="L5006" s="444">
        <f t="shared" ca="1" si="197"/>
        <v>-370836776072793.75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-370836776072793.75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-1545153233636.6406</v>
      </c>
      <c r="L5007" s="444">
        <f t="shared" ca="1" si="197"/>
        <v>-372381929306430.38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-372381929306430.38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-1551591372110.1265</v>
      </c>
      <c r="L5008" s="444">
        <f t="shared" ca="1" si="197"/>
        <v>-373933520678540.5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-373933520678540.5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-1558056336160.5854</v>
      </c>
      <c r="L5009" s="444">
        <f t="shared" ca="1" si="197"/>
        <v>-375491577014701.06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-375491577014701.06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-1564548237561.2544</v>
      </c>
      <c r="L5010" s="444">
        <f t="shared" ca="1" si="197"/>
        <v>-377056125252262.31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-377056125252262.31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-1571067188551.093</v>
      </c>
      <c r="L5011" s="444">
        <f t="shared" ca="1" si="197"/>
        <v>-378627192440813.38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-378627192440813.38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-1577613301836.7224</v>
      </c>
      <c r="L5012" s="444">
        <f t="shared" ca="1" si="197"/>
        <v>-380204805742650.13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-380204805742650.13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-1584186690594.3755</v>
      </c>
      <c r="L5013" s="444">
        <f t="shared" ca="1" si="197"/>
        <v>-381788992433244.5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-381788992433244.5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-1590787468471.8521</v>
      </c>
      <c r="L5014" s="444">
        <f t="shared" ca="1" si="197"/>
        <v>-383379779901716.38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-383379779901716.38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-1597415749590.4849</v>
      </c>
      <c r="L5015" s="444">
        <f t="shared" ca="1" si="197"/>
        <v>-384977195651306.88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-384977195651306.88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-1604071648547.1121</v>
      </c>
      <c r="L5016" s="444">
        <f t="shared" ca="1" si="197"/>
        <v>-386581267299854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-386581267299854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-1610755280416.0583</v>
      </c>
      <c r="L5017" s="444">
        <f t="shared" ca="1" si="197"/>
        <v>-388192022580270.06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-388192022580270.06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-1617466760751.1252</v>
      </c>
      <c r="L5018" s="444">
        <f t="shared" ca="1" si="197"/>
        <v>-389809489341021.19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-389809489341021.19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-1624206205587.5884</v>
      </c>
      <c r="L5019" s="444">
        <f t="shared" ca="1" si="197"/>
        <v>-391433695546608.75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-391433695546608.75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-1630973731444.2031</v>
      </c>
      <c r="L5020" s="444">
        <f t="shared" ca="1" si="197"/>
        <v>-393064669278052.94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-393064669278052.94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-1637769455325.2205</v>
      </c>
      <c r="L5021" s="444">
        <f t="shared" ca="1" si="197"/>
        <v>-394702438733378.19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-394702438733378.19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-1644593494722.4092</v>
      </c>
      <c r="L5022" s="444">
        <f t="shared" ca="1" si="197"/>
        <v>-396347032228100.63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-396347032228100.63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-1651445967617.0859</v>
      </c>
      <c r="L5023" s="444">
        <f t="shared" ca="1" si="197"/>
        <v>-397998478195717.69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-397998478195717.69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-1658326992482.157</v>
      </c>
      <c r="L5024" s="444">
        <f t="shared" ca="1" si="197"/>
        <v>-399656805188199.88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-399656805188199.88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-1665236688284.166</v>
      </c>
      <c r="L5025" s="444">
        <f t="shared" ca="1" si="197"/>
        <v>-401322041876484.06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-401322041876484.06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-1672175174485.3503</v>
      </c>
      <c r="L5026" s="444">
        <f t="shared" ca="1" si="197"/>
        <v>-402994217050969.44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-402994217050969.44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-1679142571045.7061</v>
      </c>
      <c r="L5027" s="444">
        <f t="shared" ca="1" si="197"/>
        <v>-404673359622015.13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-404673359622015.13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-1686138998425.063</v>
      </c>
      <c r="L5028" s="444">
        <f t="shared" ca="1" si="197"/>
        <v>-406359498620440.19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-406359498620440.19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-1693164577585.1675</v>
      </c>
      <c r="L5029" s="444">
        <f t="shared" ca="1" si="197"/>
        <v>-408052663198025.38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-408052663198025.38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-1700219429991.7725</v>
      </c>
      <c r="L5030" s="444">
        <f t="shared" ca="1" si="197"/>
        <v>-409752882628017.13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-409752882628017.13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-1707303677616.738</v>
      </c>
      <c r="L5031" s="444">
        <f t="shared" ca="1" si="197"/>
        <v>-411460186305633.88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-411460186305633.88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-1714417442940.1411</v>
      </c>
      <c r="L5032" s="444">
        <f t="shared" ca="1" si="197"/>
        <v>-413174603748574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-413174603748574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-1721560848952.3916</v>
      </c>
      <c r="L5033" s="444">
        <f t="shared" ca="1" si="197"/>
        <v>-414896164597526.38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-414896164597526.38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-1728734019156.3599</v>
      </c>
      <c r="L5034" s="444">
        <f t="shared" ca="1" si="197"/>
        <v>-416624898616682.75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-416624898616682.75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-1735937077569.5115</v>
      </c>
      <c r="L5035" s="444">
        <f t="shared" ca="1" si="197"/>
        <v>-418360835694252.25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-418360835694252.25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-1743170148726.051</v>
      </c>
      <c r="L5036" s="444">
        <f t="shared" ca="1" si="197"/>
        <v>-420104005842978.31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-420104005842978.31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-1750433357679.0762</v>
      </c>
      <c r="L5037" s="444">
        <f t="shared" ca="1" si="197"/>
        <v>-421854439200657.38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-421854439200657.38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-1757726830002.739</v>
      </c>
      <c r="L5038" s="444">
        <f t="shared" ca="1" si="197"/>
        <v>-423612166030660.13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-423612166030660.13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-1765050691794.4172</v>
      </c>
      <c r="L5039" s="444">
        <f t="shared" ca="1" si="197"/>
        <v>-425377216722454.56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-425377216722454.56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-1772405069676.894</v>
      </c>
      <c r="L5040" s="444">
        <f t="shared" ca="1" si="197"/>
        <v>-427149621792131.44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-427149621792131.44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-1779790090800.5476</v>
      </c>
      <c r="L5041" s="444">
        <f t="shared" ca="1" si="197"/>
        <v>-428929411882932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-428929411882932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-1787205882845.55</v>
      </c>
      <c r="L5042" s="444">
        <f t="shared" ca="1" si="197"/>
        <v>-430716617765777.56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-430716617765777.56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-1794652574024.0732</v>
      </c>
      <c r="L5043" s="444">
        <f t="shared" ca="1" si="197"/>
        <v>-432511270339801.63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-432511270339801.63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-1802130293082.5068</v>
      </c>
      <c r="L5044" s="444">
        <f t="shared" ca="1" si="197"/>
        <v>-434313400632884.13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-434313400632884.13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-1809639169303.6838</v>
      </c>
      <c r="L5045" s="444">
        <f t="shared" ca="1" si="197"/>
        <v>-436123039802187.81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-436123039802187.81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-1817179332509.116</v>
      </c>
      <c r="L5046" s="444">
        <f t="shared" ca="1" si="197"/>
        <v>-437940219134696.94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-437940219134696.94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-1824750913061.2373</v>
      </c>
      <c r="L5047" s="444">
        <f t="shared" ca="1" si="197"/>
        <v>-439764970047758.19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-439764970047758.19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-1832354041865.6592</v>
      </c>
      <c r="L5048" s="444">
        <f t="shared" ca="1" si="197"/>
        <v>-441597324089623.88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-441597324089623.88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-1839988850373.4329</v>
      </c>
      <c r="L5049" s="444">
        <f t="shared" ca="1" si="197"/>
        <v>-443437312939997.31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-443437312939997.31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-1847655470583.322</v>
      </c>
      <c r="L5050" s="444">
        <f t="shared" ca="1" si="197"/>
        <v>-445284968410580.63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-445284968410580.63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-1855354035044.0859</v>
      </c>
      <c r="L5051" s="444">
        <f t="shared" ca="1" si="197"/>
        <v>-447140322445624.69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-447140322445624.69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-1863084676856.7695</v>
      </c>
      <c r="L5052" s="444">
        <f t="shared" ca="1" si="197"/>
        <v>-449003407122481.44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-449003407122481.44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-1870847529677.0061</v>
      </c>
      <c r="L5053" s="444">
        <f t="shared" ca="1" si="197"/>
        <v>-450874254652158.44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-450874254652158.44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-1878642727717.3264</v>
      </c>
      <c r="L5054" s="444">
        <f t="shared" ca="1" si="197"/>
        <v>-452752897379875.75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-452752897379875.75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-1886470405749.4822</v>
      </c>
      <c r="L5055" s="444">
        <f t="shared" ca="1" si="197"/>
        <v>-454639367785625.25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-454639367785625.25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-1894330699106.7717</v>
      </c>
      <c r="L5056" s="444">
        <f t="shared" ca="1" si="197"/>
        <v>-456533698484732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-456533698484732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-1902223743686.3835</v>
      </c>
      <c r="L5057" s="444">
        <f t="shared" ca="1" si="197"/>
        <v>-458435922228418.38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-458435922228418.38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-1910149675951.7432</v>
      </c>
      <c r="L5058" s="444">
        <f t="shared" ca="1" si="197"/>
        <v>-460346071904370.13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-460346071904370.13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-1918108632934.8752</v>
      </c>
      <c r="L5059" s="444">
        <f t="shared" ca="1" si="197"/>
        <v>-462264180537305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-462264180537305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-1926100752238.7708</v>
      </c>
      <c r="L5060" s="444">
        <f t="shared" ca="1" si="197"/>
        <v>-464190281289543.75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-464190281289543.75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-1934126172039.7656</v>
      </c>
      <c r="L5061" s="444">
        <f t="shared" ca="1" si="197"/>
        <v>-466124407461583.5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-466124407461583.5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-1942185031089.9312</v>
      </c>
      <c r="L5062" s="444">
        <f t="shared" ca="1" si="197"/>
        <v>-468066592492673.44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-468066592492673.44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-1950277468719.4727</v>
      </c>
      <c r="L5063" s="444">
        <f t="shared" ca="1" si="197"/>
        <v>-470016869961392.94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-470016869961392.94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-1958403624839.1372</v>
      </c>
      <c r="L5064" s="444">
        <f t="shared" ca="1" si="197"/>
        <v>-471975273586232.06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-471975273586232.06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-1966563639942.6335</v>
      </c>
      <c r="L5065" s="444">
        <f t="shared" ca="1" si="197"/>
        <v>-473941837226174.69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-473941837226174.69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-1974757655109.0613</v>
      </c>
      <c r="L5066" s="444">
        <f t="shared" ca="1" si="197"/>
        <v>-475916594881283.75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-475916594881283.75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-1982985812005.3486</v>
      </c>
      <c r="L5067" s="444">
        <f t="shared" ca="1" si="197"/>
        <v>-477899580693289.13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-477899580693289.13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-1991248252888.7046</v>
      </c>
      <c r="L5068" s="444">
        <f t="shared" ca="1" si="197"/>
        <v>-479890828946177.81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-479890828946177.81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-1999545120609.074</v>
      </c>
      <c r="L5069" s="444">
        <f t="shared" ca="1" si="197"/>
        <v>-481890374066786.88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-481890374066786.88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-2007876558611.6116</v>
      </c>
      <c r="L5070" s="444">
        <f t="shared" ca="1" si="197"/>
        <v>-483898250625398.5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-483898250625398.5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-2016242710939.1606</v>
      </c>
      <c r="L5071" s="444">
        <f t="shared" ca="1" si="197"/>
        <v>-485914493336337.69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-485914493336337.69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-2024643722234.7402</v>
      </c>
      <c r="L5072" s="444">
        <f t="shared" ca="1" si="197"/>
        <v>-487939137058572.44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-487939137058572.44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-2033079737744.0518</v>
      </c>
      <c r="L5073" s="444">
        <f t="shared" ca="1" si="197"/>
        <v>-489972216796316.5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-489972216796316.5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-2041550903317.9854</v>
      </c>
      <c r="L5074" s="444">
        <f t="shared" ca="1" si="197"/>
        <v>-492013767699634.5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-492013767699634.5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-2050057365415.1438</v>
      </c>
      <c r="L5075" s="444">
        <f t="shared" ca="1" si="197"/>
        <v>-494063825065049.63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-494063825065049.63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-2058599271104.373</v>
      </c>
      <c r="L5076" s="444">
        <f t="shared" ca="1" si="197"/>
        <v>-496122424336154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-496122424336154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-2067176768067.3083</v>
      </c>
      <c r="L5077" s="444">
        <f t="shared" ca="1" si="197"/>
        <v>-498189601104221.31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-498189601104221.31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-2075790004600.9224</v>
      </c>
      <c r="L5078" s="444">
        <f t="shared" ca="1" si="197"/>
        <v>-500265391108822.25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-500265391108822.25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-2084439129620.0925</v>
      </c>
      <c r="L5079" s="444">
        <f t="shared" ca="1" si="197"/>
        <v>-502349830238442.31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-502349830238442.31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-2093124292660.1765</v>
      </c>
      <c r="L5080" s="444">
        <f t="shared" ca="1" si="197"/>
        <v>-504442954531102.5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-504442954531102.5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-2101845643879.5938</v>
      </c>
      <c r="L5081" s="444">
        <f t="shared" ca="1" si="197"/>
        <v>-506544800174982.13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-506544800174982.13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-2110603334062.4253</v>
      </c>
      <c r="L5082" s="444">
        <f t="shared" ca="1" si="197"/>
        <v>-508655403509044.56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-508655403509044.56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-2119397514621.019</v>
      </c>
      <c r="L5083" s="444">
        <f t="shared" ca="1" si="197"/>
        <v>-510774801023665.56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-510774801023665.56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-2128228337598.6067</v>
      </c>
      <c r="L5084" s="444">
        <f t="shared" ca="1" si="197"/>
        <v>-512903029361264.19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-512903029361264.19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-2137095955671.9338</v>
      </c>
      <c r="L5085" s="444">
        <f t="shared" ca="1" si="197"/>
        <v>-515040125316936.13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-515040125316936.13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-2146000522153.9001</v>
      </c>
      <c r="L5086" s="444">
        <f t="shared" ca="1" si="197"/>
        <v>-517186125839090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-517186125839090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-2154942190996.2083</v>
      </c>
      <c r="L5087" s="444">
        <f t="shared" ca="1" si="197"/>
        <v>-519341068030086.19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-519341068030086.19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-2163921116792.0261</v>
      </c>
      <c r="L5088" s="444">
        <f t="shared" ca="1" si="197"/>
        <v>-521504989146878.19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-521504989146878.19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-2172937454778.6592</v>
      </c>
      <c r="L5089" s="444">
        <f t="shared" ca="1" si="197"/>
        <v>-523677926601656.88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-523677926601656.88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-2181991360840.2371</v>
      </c>
      <c r="L5090" s="444">
        <f t="shared" ca="1" si="197"/>
        <v>-525859917962497.13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-525859917962497.13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-2191082991510.4045</v>
      </c>
      <c r="L5091" s="444">
        <f t="shared" ca="1" si="197"/>
        <v>-528051000954007.5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-528051000954007.5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-2200212503975.0313</v>
      </c>
      <c r="L5092" s="444">
        <f t="shared" ca="1" si="197"/>
        <v>-530251213457982.5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-530251213457982.5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-2209380056074.9272</v>
      </c>
      <c r="L5093" s="444">
        <f t="shared" ca="1" si="197"/>
        <v>-532460593514057.44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-532460593514057.44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-2218585806308.5728</v>
      </c>
      <c r="L5094" s="444">
        <f t="shared" ca="1" si="197"/>
        <v>-534679179320366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-534679179320366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-2227829913834.8584</v>
      </c>
      <c r="L5095" s="444">
        <f t="shared" ca="1" si="197"/>
        <v>-536907009234200.88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-536907009234200.88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-2237112538475.8374</v>
      </c>
      <c r="L5096" s="444">
        <f t="shared" ca="1" si="197"/>
        <v>-539144121772676.69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-539144121772676.69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-2246433840719.4863</v>
      </c>
      <c r="L5097" s="444">
        <f t="shared" ca="1" si="197"/>
        <v>-541390555613396.19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-541390555613396.19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-2255793981722.4839</v>
      </c>
      <c r="L5098" s="444">
        <f t="shared" ca="1" si="197"/>
        <v>-543646349595118.69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-543646349595118.69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-2265193123312.9946</v>
      </c>
      <c r="L5099" s="444">
        <f t="shared" ca="1" si="197"/>
        <v>-545911542718431.69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-545911542718431.69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-2274631427993.4648</v>
      </c>
      <c r="L5100" s="444">
        <f t="shared" ca="1" si="197"/>
        <v>-548186174146425.13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-548186174146425.13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-2284109058943.438</v>
      </c>
      <c r="L5101" s="444">
        <f t="shared" ca="1" si="197"/>
        <v>-550470283205368.56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-550470283205368.56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-2293626180022.3691</v>
      </c>
      <c r="L5102" s="444">
        <f t="shared" ca="1" si="197"/>
        <v>-552763909385390.94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-552763909385390.94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-2303182955772.4624</v>
      </c>
      <c r="L5103" s="444">
        <f t="shared" ca="1" si="197"/>
        <v>-555067092341163.38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-555067092341163.38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-2312779551421.5142</v>
      </c>
      <c r="L5104" s="444">
        <f t="shared" ca="1" si="197"/>
        <v>-557379871892584.88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-557379871892584.88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-2322416132885.7705</v>
      </c>
      <c r="L5105" s="444">
        <f t="shared" ca="1" si="197"/>
        <v>-559702288025470.63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-559702288025470.63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-2332092866772.7944</v>
      </c>
      <c r="L5106" s="444">
        <f t="shared" ca="1" si="197"/>
        <v>-562034380892243.44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-562034380892243.44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-2341809920384.3472</v>
      </c>
      <c r="L5107" s="444">
        <f t="shared" ca="1" si="197"/>
        <v>-564376190812627.75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-564376190812627.75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-2351567461719.2822</v>
      </c>
      <c r="L5108" s="444">
        <f t="shared" ref="L5108:L5362" ca="1" si="202">I5108-J5108+K5108</f>
        <v>-566727758274347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-566727758274347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-2361365659476.4458</v>
      </c>
      <c r="L5109" s="444">
        <f t="shared" ca="1" si="202"/>
        <v>-569089123933823.5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-569089123933823.5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-2371204683057.5977</v>
      </c>
      <c r="L5110" s="444">
        <f t="shared" ca="1" si="202"/>
        <v>-571460328616881.13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-571460328616881.13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-2381084702570.3379</v>
      </c>
      <c r="L5111" s="444">
        <f t="shared" ca="1" si="202"/>
        <v>-573841413319451.5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-573841413319451.5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-2391005888831.0479</v>
      </c>
      <c r="L5112" s="444">
        <f t="shared" ca="1" si="202"/>
        <v>-576232419208282.5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-576232419208282.5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-2400968413367.8438</v>
      </c>
      <c r="L5113" s="444">
        <f t="shared" ca="1" si="202"/>
        <v>-578633387621650.38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-578633387621650.38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-2410972448423.543</v>
      </c>
      <c r="L5114" s="444">
        <f t="shared" ca="1" si="202"/>
        <v>-581044360070073.88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-581044360070073.88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-2421018166958.6411</v>
      </c>
      <c r="L5115" s="444">
        <f t="shared" ca="1" si="202"/>
        <v>-583465378237032.5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-583465378237032.5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-2431105742654.3022</v>
      </c>
      <c r="L5116" s="444">
        <f t="shared" ca="1" si="202"/>
        <v>-585896483979686.75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-585896483979686.75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-2441235349915.3613</v>
      </c>
      <c r="L5117" s="444">
        <f t="shared" ca="1" si="202"/>
        <v>-588337719329602.13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-588337719329602.13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-2451407163873.3423</v>
      </c>
      <c r="L5118" s="444">
        <f t="shared" ca="1" si="202"/>
        <v>-590789126493475.5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-590789126493475.5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-2461621360389.4814</v>
      </c>
      <c r="L5119" s="444">
        <f t="shared" ca="1" si="202"/>
        <v>-593250747853865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-593250747853865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-2471878116057.771</v>
      </c>
      <c r="L5120" s="444">
        <f t="shared" ca="1" si="202"/>
        <v>-595722625969922.75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-595722625969922.75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-2482177608208.0112</v>
      </c>
      <c r="L5121" s="444">
        <f t="shared" ca="1" si="202"/>
        <v>-598204803578130.75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-598204803578130.75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-2492520014908.8779</v>
      </c>
      <c r="L5122" s="444">
        <f t="shared" ca="1" si="202"/>
        <v>-600697323593039.63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-600697323593039.63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-2502905514970.9985</v>
      </c>
      <c r="L5123" s="444">
        <f t="shared" ca="1" si="202"/>
        <v>-603200229108010.63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-603200229108010.63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-2513334287950.0444</v>
      </c>
      <c r="L5124" s="444">
        <f t="shared" ca="1" si="202"/>
        <v>-605713563395960.63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-605713563395960.63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-2523806514149.8359</v>
      </c>
      <c r="L5125" s="444">
        <f t="shared" ca="1" si="202"/>
        <v>-608237369910110.5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-608237369910110.5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-2534322374625.4604</v>
      </c>
      <c r="L5126" s="444">
        <f t="shared" ca="1" si="202"/>
        <v>-610771692284736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-610771692284736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-2544882051186.3999</v>
      </c>
      <c r="L5127" s="444">
        <f t="shared" ca="1" si="202"/>
        <v>-613316574335922.38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-613316574335922.38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-2555485726399.6768</v>
      </c>
      <c r="L5128" s="444">
        <f t="shared" ca="1" si="202"/>
        <v>-615872060062322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-615872060062322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-2566133583593.0083</v>
      </c>
      <c r="L5129" s="444">
        <f t="shared" ca="1" si="202"/>
        <v>-618438193645915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-618438193645915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-2576825806857.979</v>
      </c>
      <c r="L5130" s="444">
        <f t="shared" ca="1" si="202"/>
        <v>-621015019452773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-621015019452773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-2587562581053.2207</v>
      </c>
      <c r="L5131" s="444">
        <f t="shared" ca="1" si="202"/>
        <v>-623602582033826.25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-623602582033826.25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-2598344091807.6094</v>
      </c>
      <c r="L5132" s="444">
        <f t="shared" ca="1" si="202"/>
        <v>-626200926125633.88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-626200926125633.88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-2609170525523.4746</v>
      </c>
      <c r="L5133" s="444">
        <f t="shared" ca="1" si="202"/>
        <v>-628810096651157.38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-628810096651157.38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-2620042069379.8223</v>
      </c>
      <c r="L5134" s="444">
        <f t="shared" ca="1" si="202"/>
        <v>-631430138720537.25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-631430138720537.25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-2630958911335.5718</v>
      </c>
      <c r="L5135" s="444">
        <f t="shared" ca="1" si="202"/>
        <v>-634061097631872.88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-634061097631872.88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-2641921240132.8037</v>
      </c>
      <c r="L5136" s="444">
        <f t="shared" ca="1" si="202"/>
        <v>-636703018872005.63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-636703018872005.63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-2652929245300.0234</v>
      </c>
      <c r="L5137" s="444">
        <f t="shared" ca="1" si="202"/>
        <v>-639355948117305.63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-639355948117305.63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-2663983117155.4399</v>
      </c>
      <c r="L5138" s="444">
        <f t="shared" ca="1" si="202"/>
        <v>-642019931234461.13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-642019931234461.13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-2675083046810.2549</v>
      </c>
      <c r="L5139" s="444">
        <f t="shared" ca="1" si="202"/>
        <v>-644695014281271.38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-644695014281271.38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-2686229226171.9639</v>
      </c>
      <c r="L5140" s="444">
        <f t="shared" ca="1" si="202"/>
        <v>-647381243507443.38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-647381243507443.38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-2697421847947.6807</v>
      </c>
      <c r="L5141" s="444">
        <f t="shared" ca="1" si="202"/>
        <v>-650078665355391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-650078665355391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-2708661105647.4624</v>
      </c>
      <c r="L5142" s="444">
        <f t="shared" ca="1" si="202"/>
        <v>-652787326461038.5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-652787326461038.5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-2719947193587.6602</v>
      </c>
      <c r="L5143" s="444">
        <f t="shared" ca="1" si="202"/>
        <v>-655507273654626.13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-655507273654626.13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-2731280306894.2754</v>
      </c>
      <c r="L5144" s="444">
        <f t="shared" ca="1" si="202"/>
        <v>-658238553961520.38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-658238553961520.38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-2742660641506.335</v>
      </c>
      <c r="L5145" s="444">
        <f t="shared" ca="1" si="202"/>
        <v>-660981214603026.75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-660981214603026.75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-2754088394179.2783</v>
      </c>
      <c r="L5146" s="444">
        <f t="shared" ca="1" si="202"/>
        <v>-663735302997206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-663735302997206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-2765563762488.3584</v>
      </c>
      <c r="L5147" s="444">
        <f t="shared" ca="1" si="202"/>
        <v>-666500866759694.38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-666500866759694.38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-2777086944832.0601</v>
      </c>
      <c r="L5148" s="444">
        <f t="shared" ca="1" si="202"/>
        <v>-669277953704526.38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-669277953704526.38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-2788658140435.5264</v>
      </c>
      <c r="L5149" s="444">
        <f t="shared" ca="1" si="202"/>
        <v>-672066611844961.88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-672066611844961.88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-2800277549354.0078</v>
      </c>
      <c r="L5150" s="444">
        <f t="shared" ca="1" si="202"/>
        <v>-674866889394315.88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-674866889394315.88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-2811945372476.3159</v>
      </c>
      <c r="L5151" s="444">
        <f t="shared" ca="1" si="202"/>
        <v>-677678834766792.25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-677678834766792.25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-2823661811528.3008</v>
      </c>
      <c r="L5152" s="444">
        <f t="shared" ca="1" si="202"/>
        <v>-680502496578320.5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-680502496578320.5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-2835427069076.3354</v>
      </c>
      <c r="L5153" s="444">
        <f t="shared" ca="1" si="202"/>
        <v>-683337923647396.88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-683337923647396.88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-2847241348530.8203</v>
      </c>
      <c r="L5154" s="444">
        <f t="shared" ca="1" si="202"/>
        <v>-686185164995927.75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-686185164995927.75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-2859104854149.6987</v>
      </c>
      <c r="L5155" s="444">
        <f t="shared" ca="1" si="202"/>
        <v>-689044269850077.5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-689044269850077.5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-2871017791041.9897</v>
      </c>
      <c r="L5156" s="444">
        <f t="shared" ca="1" si="202"/>
        <v>-691915287641119.5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-691915287641119.5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-2882980365171.3311</v>
      </c>
      <c r="L5157" s="444">
        <f t="shared" ca="1" si="202"/>
        <v>-694798268006290.88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-694798268006290.88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-2894992783359.5454</v>
      </c>
      <c r="L5158" s="444">
        <f t="shared" ca="1" si="202"/>
        <v>-697693260789650.38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-697693260789650.38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-2907055253290.21</v>
      </c>
      <c r="L5159" s="444">
        <f t="shared" ca="1" si="202"/>
        <v>-700600316042940.63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-700600316042940.63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-2919167983512.2524</v>
      </c>
      <c r="L5160" s="444">
        <f t="shared" ca="1" si="202"/>
        <v>-703519484026452.88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-703519484026452.88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-2931331183443.5537</v>
      </c>
      <c r="L5161" s="444">
        <f t="shared" ca="1" si="202"/>
        <v>-706450815209896.38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-706450815209896.38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-2943545063374.5684</v>
      </c>
      <c r="L5162" s="444">
        <f t="shared" ca="1" si="202"/>
        <v>-709394360273271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-709394360273271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-2955809834471.9624</v>
      </c>
      <c r="L5163" s="444">
        <f t="shared" ca="1" si="202"/>
        <v>-712350170107743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-712350170107743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-2968125708782.2627</v>
      </c>
      <c r="L5164" s="444">
        <f t="shared" ca="1" si="202"/>
        <v>-715318295816525.25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-715318295816525.25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-2980492899235.522</v>
      </c>
      <c r="L5165" s="444">
        <f t="shared" ca="1" si="202"/>
        <v>-718298788715760.75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-718298788715760.75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-2992911619649.0029</v>
      </c>
      <c r="L5166" s="444">
        <f t="shared" ca="1" si="202"/>
        <v>-721291700335409.75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-721291700335409.75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-3005382084730.874</v>
      </c>
      <c r="L5167" s="444">
        <f t="shared" ca="1" si="202"/>
        <v>-724297082420140.63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-724297082420140.63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-3017904510083.9194</v>
      </c>
      <c r="L5168" s="444">
        <f t="shared" ca="1" si="202"/>
        <v>-727314986930224.5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-727314986930224.5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-3030479112209.2686</v>
      </c>
      <c r="L5169" s="444">
        <f t="shared" ca="1" si="202"/>
        <v>-730345466042433.75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-730345466042433.75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-3043106108510.1406</v>
      </c>
      <c r="L5170" s="444">
        <f t="shared" ca="1" si="202"/>
        <v>-733388572150943.88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-733388572150943.88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-3055785717295.5996</v>
      </c>
      <c r="L5171" s="444">
        <f t="shared" ca="1" si="202"/>
        <v>-736444357868239.5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-736444357868239.5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-3068518157784.3311</v>
      </c>
      <c r="L5172" s="444">
        <f t="shared" ca="1" si="202"/>
        <v>-739512876026023.88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-739512876026023.88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-3081303650108.4326</v>
      </c>
      <c r="L5173" s="444">
        <f t="shared" ca="1" si="202"/>
        <v>-742594179676132.25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-742594179676132.25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-3094142415317.2178</v>
      </c>
      <c r="L5174" s="444">
        <f t="shared" ca="1" si="202"/>
        <v>-745688322091449.5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-745688322091449.5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-3107034675381.0396</v>
      </c>
      <c r="L5175" s="444">
        <f t="shared" ca="1" si="202"/>
        <v>-748795356766830.5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-748795356766830.5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-3119980653195.127</v>
      </c>
      <c r="L5176" s="444">
        <f t="shared" ca="1" si="202"/>
        <v>-751915337420025.63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-751915337420025.63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-3132980572583.4399</v>
      </c>
      <c r="L5177" s="444">
        <f t="shared" ca="1" si="202"/>
        <v>-755048317992609.13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-755048317992609.13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-3146034658302.5381</v>
      </c>
      <c r="L5178" s="444">
        <f t="shared" ca="1" si="202"/>
        <v>-758194352650911.63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-758194352650911.63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-3159143136045.4648</v>
      </c>
      <c r="L5179" s="444">
        <f t="shared" ca="1" si="202"/>
        <v>-761353495786957.13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-761353495786957.13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-3172306232445.6548</v>
      </c>
      <c r="L5180" s="444">
        <f t="shared" ca="1" si="202"/>
        <v>-764525802019402.75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-764525802019402.75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-3185524175080.8447</v>
      </c>
      <c r="L5181" s="444">
        <f t="shared" ca="1" si="202"/>
        <v>-767711326194483.63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-767711326194483.63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-3198797192477.0151</v>
      </c>
      <c r="L5182" s="444">
        <f t="shared" ca="1" si="202"/>
        <v>-770910123386960.63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-770910123386960.63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-3212125514112.3359</v>
      </c>
      <c r="L5183" s="444">
        <f t="shared" ca="1" si="202"/>
        <v>-774122248901073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-774122248901073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-3225509370421.1377</v>
      </c>
      <c r="L5184" s="444">
        <f t="shared" ca="1" si="202"/>
        <v>-777347758271494.13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-777347758271494.13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-3238948992797.8921</v>
      </c>
      <c r="L5185" s="444">
        <f t="shared" ca="1" si="202"/>
        <v>-780586707264292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-780586707264292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-3252444613601.2168</v>
      </c>
      <c r="L5186" s="444">
        <f t="shared" ca="1" si="202"/>
        <v>-783839151877893.25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-783839151877893.25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-3265996466157.8887</v>
      </c>
      <c r="L5187" s="444">
        <f t="shared" ca="1" si="202"/>
        <v>-787105148344051.13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-787105148344051.13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-3279604784766.8799</v>
      </c>
      <c r="L5188" s="444">
        <f t="shared" ca="1" si="202"/>
        <v>-790384753128818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-790384753128818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-3293269804703.4082</v>
      </c>
      <c r="L5189" s="444">
        <f t="shared" ca="1" si="202"/>
        <v>-793678022933521.38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-793678022933521.38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-3306991762223.0059</v>
      </c>
      <c r="L5190" s="444">
        <f t="shared" ca="1" si="202"/>
        <v>-796985014695744.38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-796985014695744.38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-3320770894565.6016</v>
      </c>
      <c r="L5191" s="444">
        <f t="shared" ca="1" si="202"/>
        <v>-800305785590310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-800305785590310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-3334607439959.625</v>
      </c>
      <c r="L5192" s="444">
        <f t="shared" ca="1" si="202"/>
        <v>-803640393030269.63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-803640393030269.63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-3348501637626.1235</v>
      </c>
      <c r="L5193" s="444">
        <f t="shared" ca="1" si="202"/>
        <v>-806988894667895.75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-806988894667895.75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-3362453727782.8989</v>
      </c>
      <c r="L5194" s="444">
        <f t="shared" ca="1" si="202"/>
        <v>-810351348395678.63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-810351348395678.63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-3376463951648.6611</v>
      </c>
      <c r="L5195" s="444">
        <f t="shared" ca="1" si="202"/>
        <v>-813727812347327.25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-813727812347327.25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-3390532551447.1968</v>
      </c>
      <c r="L5196" s="444">
        <f t="shared" ca="1" si="202"/>
        <v>-817118344898774.5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-817118344898774.5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-3404659770411.5605</v>
      </c>
      <c r="L5197" s="444">
        <f t="shared" ca="1" si="202"/>
        <v>-820523004669186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-820523004669186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-3418845852788.2749</v>
      </c>
      <c r="L5198" s="444">
        <f t="shared" ca="1" si="202"/>
        <v>-823941850521974.25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-823941850521974.25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-3433091043841.5596</v>
      </c>
      <c r="L5199" s="444">
        <f t="shared" ca="1" si="202"/>
        <v>-827374941565815.75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-827374941565815.75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-3447395589857.5654</v>
      </c>
      <c r="L5200" s="444">
        <f t="shared" ca="1" si="202"/>
        <v>-830822337155673.38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-830822337155673.38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-3461759738148.6392</v>
      </c>
      <c r="L5201" s="444">
        <f t="shared" ca="1" si="202"/>
        <v>-834284096893822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-834284096893822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-3476183737057.5918</v>
      </c>
      <c r="L5202" s="444">
        <f t="shared" ca="1" si="202"/>
        <v>-837760280630879.63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-837760280630879.63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-3490667835961.9985</v>
      </c>
      <c r="L5203" s="444">
        <f t="shared" ca="1" si="202"/>
        <v>-841250948466841.63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-841250948466841.63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-3505212285278.5068</v>
      </c>
      <c r="L5204" s="444">
        <f t="shared" ca="1" si="202"/>
        <v>-844756160752120.13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-844756160752120.13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-3519817336467.167</v>
      </c>
      <c r="L5205" s="444">
        <f t="shared" ca="1" si="202"/>
        <v>-848275978088587.25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-848275978088587.25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-3534483242035.7803</v>
      </c>
      <c r="L5206" s="444">
        <f t="shared" ca="1" si="202"/>
        <v>-851810461330623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-851810461330623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-3549210255544.2622</v>
      </c>
      <c r="L5207" s="444">
        <f t="shared" ca="1" si="202"/>
        <v>-855359671586167.25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-855359671586167.25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-3563998631609.0303</v>
      </c>
      <c r="L5208" s="444">
        <f t="shared" ca="1" si="202"/>
        <v>-858923670217776.25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-858923670217776.25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-3578848625907.4009</v>
      </c>
      <c r="L5209" s="444">
        <f t="shared" ca="1" si="202"/>
        <v>-862502518843683.63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-862502518843683.63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-3593760495182.0151</v>
      </c>
      <c r="L5210" s="444">
        <f t="shared" ca="1" si="202"/>
        <v>-866096279338865.63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-866096279338865.63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-3608734497245.2734</v>
      </c>
      <c r="L5211" s="444">
        <f t="shared" ca="1" si="202"/>
        <v>-869705013836110.88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-869705013836110.88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-3623770890983.7954</v>
      </c>
      <c r="L5212" s="444">
        <f t="shared" ca="1" si="202"/>
        <v>-873328784727094.63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-873328784727094.63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-3638869936362.894</v>
      </c>
      <c r="L5213" s="444">
        <f t="shared" ca="1" si="202"/>
        <v>-876967654663457.5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-876967654663457.5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-3654031894431.0728</v>
      </c>
      <c r="L5214" s="444">
        <f t="shared" ca="1" si="202"/>
        <v>-880621686557888.63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-880621686557888.63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-3669257027324.5366</v>
      </c>
      <c r="L5215" s="444">
        <f t="shared" ca="1" si="202"/>
        <v>-884290943585213.13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-884290943585213.13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-3684545598271.7212</v>
      </c>
      <c r="L5216" s="444">
        <f t="shared" ca="1" si="202"/>
        <v>-887975489183484.88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-887975489183484.88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-3699897871597.8535</v>
      </c>
      <c r="L5217" s="444">
        <f t="shared" ca="1" si="202"/>
        <v>-891675387055082.75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-891675387055082.75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-3715314112729.5117</v>
      </c>
      <c r="L5218" s="444">
        <f t="shared" ca="1" si="202"/>
        <v>-895390701167812.25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-895390701167812.25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-3730794588199.2178</v>
      </c>
      <c r="L5219" s="444">
        <f t="shared" ca="1" si="202"/>
        <v>-899121495756011.5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-899121495756011.5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-3746339565650.0479</v>
      </c>
      <c r="L5220" s="444">
        <f t="shared" ca="1" si="202"/>
        <v>-902867835321661.5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-902867835321661.5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-3761949313840.2568</v>
      </c>
      <c r="L5221" s="444">
        <f t="shared" ca="1" si="202"/>
        <v>-906629784635501.75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-906629784635501.75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-3777624102647.9243</v>
      </c>
      <c r="L5222" s="444">
        <f t="shared" ca="1" si="202"/>
        <v>-910407408738149.63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-910407408738149.63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-3793364203075.624</v>
      </c>
      <c r="L5223" s="444">
        <f t="shared" ca="1" si="202"/>
        <v>-914200772941225.25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-914200772941225.25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-3809169887255.105</v>
      </c>
      <c r="L5224" s="444">
        <f t="shared" ca="1" si="202"/>
        <v>-918009942828480.38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-918009942828480.38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-3825041428452.0015</v>
      </c>
      <c r="L5225" s="444">
        <f t="shared" ca="1" si="202"/>
        <v>-921834984256932.38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-921834984256932.38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-3840979101070.5513</v>
      </c>
      <c r="L5226" s="444">
        <f t="shared" ca="1" si="202"/>
        <v>-925675963358002.88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-925675963358002.88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-3856983180658.3452</v>
      </c>
      <c r="L5227" s="444">
        <f t="shared" ca="1" si="202"/>
        <v>-929532946538661.25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-929532946538661.25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-3873053943911.0884</v>
      </c>
      <c r="L5228" s="444">
        <f t="shared" ca="1" si="202"/>
        <v>-933406000482572.38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-933406000482572.38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-3889191668677.3848</v>
      </c>
      <c r="L5229" s="444">
        <f t="shared" ca="1" si="202"/>
        <v>-937295192151249.75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-937295192151249.75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-3905396633963.5405</v>
      </c>
      <c r="L5230" s="444">
        <f t="shared" ca="1" si="202"/>
        <v>-941200588785213.25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-941200588785213.25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-3921669119938.3887</v>
      </c>
      <c r="L5231" s="444">
        <f t="shared" ca="1" si="202"/>
        <v>-945122257905151.63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-945122257905151.63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-3938009407938.1318</v>
      </c>
      <c r="L5232" s="444">
        <f t="shared" ca="1" si="202"/>
        <v>-949060267313089.75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-949060267313089.75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-3954417780471.2075</v>
      </c>
      <c r="L5233" s="444">
        <f t="shared" ca="1" si="202"/>
        <v>-953014685093561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-953014685093561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-3970894521223.1714</v>
      </c>
      <c r="L5234" s="444">
        <f t="shared" ca="1" si="202"/>
        <v>-956985579614784.13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-956985579614784.13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-3987439915061.6011</v>
      </c>
      <c r="L5235" s="444">
        <f t="shared" ca="1" si="202"/>
        <v>-960973019529845.75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-960973019529845.75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-4004054248041.0239</v>
      </c>
      <c r="L5236" s="444">
        <f t="shared" ca="1" si="202"/>
        <v>-964977073777886.75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-964977073777886.75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-4020737807407.8608</v>
      </c>
      <c r="L5237" s="444">
        <f t="shared" ca="1" si="202"/>
        <v>-968997811585294.63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-968997811585294.63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-4037490881605.394</v>
      </c>
      <c r="L5238" s="444">
        <f t="shared" ca="1" si="202"/>
        <v>-973035302466900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-973035302466900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-4054313760278.75</v>
      </c>
      <c r="L5239" s="444">
        <f t="shared" ca="1" si="202"/>
        <v>-977089616227178.75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-977089616227178.75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-4071206734279.9106</v>
      </c>
      <c r="L5240" s="444">
        <f t="shared" ca="1" si="202"/>
        <v>-981160822961458.63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-981160822961458.63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-4088170095672.7437</v>
      </c>
      <c r="L5241" s="444">
        <f t="shared" ca="1" si="202"/>
        <v>-985248993057131.38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-985248993057131.38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-4105204137738.0474</v>
      </c>
      <c r="L5242" s="444">
        <f t="shared" ca="1" si="202"/>
        <v>-989354197194869.38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-989354197194869.38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-4122309154978.6226</v>
      </c>
      <c r="L5243" s="444">
        <f t="shared" ca="1" si="202"/>
        <v>-993476506349848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-993476506349848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-4139485443124.3672</v>
      </c>
      <c r="L5244" s="444">
        <f t="shared" ca="1" si="202"/>
        <v>-997615991792972.38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-997615991792972.38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-4156733299137.3843</v>
      </c>
      <c r="L5245" s="444">
        <f t="shared" ca="1" si="202"/>
        <v>-1001772725092109.8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-1001772725092109.8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-4174053021217.1235</v>
      </c>
      <c r="L5246" s="444">
        <f t="shared" ca="1" si="202"/>
        <v>-1005946778113326.9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-1005946778113326.9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-4191444908805.5288</v>
      </c>
      <c r="L5247" s="444">
        <f t="shared" ca="1" si="202"/>
        <v>-1010138223022132.4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-1010138223022132.4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-4208909262592.2183</v>
      </c>
      <c r="L5248" s="444">
        <f t="shared" ca="1" si="202"/>
        <v>-1014347132284724.6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-1014347132284724.6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-4226446384519.686</v>
      </c>
      <c r="L5249" s="444">
        <f t="shared" ca="1" si="202"/>
        <v>-1018573578669244.3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-1018573578669244.3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-4244056577788.5176</v>
      </c>
      <c r="L5250" s="444">
        <f t="shared" ca="1" si="202"/>
        <v>-1022817635247032.8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-1022817635247032.8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-4261740146862.6362</v>
      </c>
      <c r="L5251" s="444">
        <f t="shared" ca="1" si="202"/>
        <v>-1027079375393895.4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-1027079375393895.4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-4279497397474.5645</v>
      </c>
      <c r="L5252" s="444">
        <f t="shared" ca="1" si="202"/>
        <v>-1031358872791370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-1031358872791370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-4297328636630.709</v>
      </c>
      <c r="L5253" s="444">
        <f t="shared" ca="1" si="202"/>
        <v>-1035656201428000.8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-1035656201428000.8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-4315234172616.6699</v>
      </c>
      <c r="L5254" s="444">
        <f t="shared" ca="1" si="202"/>
        <v>-1039971435600617.4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-1039971435600617.4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-4333214315002.5723</v>
      </c>
      <c r="L5255" s="444">
        <f t="shared" ca="1" si="202"/>
        <v>-1044304649915620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-1044304649915620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-4351269374648.4165</v>
      </c>
      <c r="L5256" s="444">
        <f t="shared" ca="1" si="202"/>
        <v>-1048655919290268.4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-1048655919290268.4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-4369399663709.4512</v>
      </c>
      <c r="L5257" s="444">
        <f t="shared" ca="1" si="202"/>
        <v>-1053025318953977.9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-1053025318953977.9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-4387605495641.5742</v>
      </c>
      <c r="L5258" s="444">
        <f t="shared" ca="1" si="202"/>
        <v>-1057412924449619.5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-1057412924449619.5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-4405887185206.748</v>
      </c>
      <c r="L5259" s="444">
        <f t="shared" ca="1" si="202"/>
        <v>-1061818811634826.3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-1061818811634826.3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-4424245048478.4424</v>
      </c>
      <c r="L5260" s="444">
        <f t="shared" ca="1" si="202"/>
        <v>-1066243056683304.8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-1066243056683304.8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-4442679402847.1035</v>
      </c>
      <c r="L5261" s="444">
        <f t="shared" ca="1" si="202"/>
        <v>-1070685736086151.9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-1070685736086151.9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-4461190567025.6328</v>
      </c>
      <c r="L5262" s="444">
        <f t="shared" ca="1" si="202"/>
        <v>-1075146926653177.5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-1075146926653177.5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-4479778861054.9063</v>
      </c>
      <c r="L5263" s="444">
        <f t="shared" ca="1" si="202"/>
        <v>-1079626705514232.4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-1079626705514232.4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-4498444606309.3018</v>
      </c>
      <c r="L5264" s="444">
        <f t="shared" ca="1" si="202"/>
        <v>-1084125150120541.6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-1084125150120541.6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-4517188125502.2568</v>
      </c>
      <c r="L5265" s="444">
        <f t="shared" ca="1" si="202"/>
        <v>-1088642338246043.9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-1088642338246043.9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-4536009742691.8486</v>
      </c>
      <c r="L5266" s="444">
        <f t="shared" ca="1" si="202"/>
        <v>-1093178347988735.8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-1093178347988735.8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-4554909783286.3994</v>
      </c>
      <c r="L5267" s="444">
        <f t="shared" ca="1" si="202"/>
        <v>-1097733257772022.1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-1097733257772022.1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-4573888574050.0928</v>
      </c>
      <c r="L5268" s="444">
        <f t="shared" ca="1" si="202"/>
        <v>-1102307146346072.3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-1102307146346072.3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-4592946443108.6348</v>
      </c>
      <c r="L5269" s="444">
        <f t="shared" ca="1" si="202"/>
        <v>-1106900092789180.9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-1106900092789180.9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-4612083719954.9209</v>
      </c>
      <c r="L5270" s="444">
        <f t="shared" ca="1" si="202"/>
        <v>-1111512176509135.8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-1111512176509135.8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-4631300735454.7324</v>
      </c>
      <c r="L5271" s="444">
        <f t="shared" ca="1" si="202"/>
        <v>-1116143477244590.5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-1116143477244590.5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-4650597821852.46</v>
      </c>
      <c r="L5272" s="444">
        <f t="shared" ca="1" si="202"/>
        <v>-1120794075066443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-1120794075066443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-4669975312776.8457</v>
      </c>
      <c r="L5273" s="444">
        <f t="shared" ca="1" si="202"/>
        <v>-1125464050379219.9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-1125464050379219.9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-4689433543246.749</v>
      </c>
      <c r="L5274" s="444">
        <f t="shared" ca="1" si="202"/>
        <v>-1130153483922466.5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-1130153483922466.5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-4708972849676.9434</v>
      </c>
      <c r="L5275" s="444">
        <f t="shared" ca="1" si="202"/>
        <v>-1134862456772143.5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-1134862456772143.5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-4728593569883.9316</v>
      </c>
      <c r="L5276" s="444">
        <f t="shared" ca="1" si="202"/>
        <v>-1139591050342027.5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-1139591050342027.5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-4748296043091.7813</v>
      </c>
      <c r="L5277" s="444">
        <f t="shared" ca="1" si="202"/>
        <v>-1144339346385119.3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-1144339346385119.3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-4768080609937.9971</v>
      </c>
      <c r="L5278" s="444">
        <f t="shared" ca="1" si="202"/>
        <v>-1149107426995057.3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-1149107426995057.3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-4787947612479.4053</v>
      </c>
      <c r="L5279" s="444">
        <f t="shared" ca="1" si="202"/>
        <v>-1153895374607536.8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-1153895374607536.8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-4807897394198.0693</v>
      </c>
      <c r="L5280" s="444">
        <f t="shared" ca="1" si="202"/>
        <v>-1158703272001734.8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-1158703272001734.8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-4827930300007.2285</v>
      </c>
      <c r="L5281" s="444">
        <f t="shared" ca="1" si="202"/>
        <v>-1163531202301742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-1163531202301742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-4848046676257.2578</v>
      </c>
      <c r="L5282" s="444">
        <f t="shared" ca="1" si="202"/>
        <v>-1168379248977999.3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-1168379248977999.3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-4868246870741.6631</v>
      </c>
      <c r="L5283" s="444">
        <f t="shared" ca="1" si="202"/>
        <v>-1173247495848741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-1173247495848741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-4888531232703.0879</v>
      </c>
      <c r="L5284" s="444">
        <f t="shared" ca="1" si="202"/>
        <v>-1178136027081444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-1178136027081444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-4908900112839.3496</v>
      </c>
      <c r="L5285" s="444">
        <f t="shared" ca="1" si="202"/>
        <v>-1183044927194283.3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-1183044927194283.3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-4929353863309.5137</v>
      </c>
      <c r="L5286" s="444">
        <f t="shared" ca="1" si="202"/>
        <v>-1187974281057592.8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-1187974281057592.8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-4949892837739.9697</v>
      </c>
      <c r="L5287" s="444">
        <f t="shared" ca="1" si="202"/>
        <v>-1192924173895332.8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-1192924173895332.8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-4970517391230.5527</v>
      </c>
      <c r="L5288" s="444">
        <f t="shared" ca="1" si="202"/>
        <v>-1197894691286563.3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-1197894691286563.3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-4991227880360.6797</v>
      </c>
      <c r="L5289" s="444">
        <f t="shared" ca="1" si="202"/>
        <v>-1202885919166924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-1202885919166924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-5012024663195.5166</v>
      </c>
      <c r="L5290" s="444">
        <f t="shared" ca="1" si="202"/>
        <v>-1207897943830119.5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-1207897943830119.5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-5032908099292.1641</v>
      </c>
      <c r="L5291" s="444">
        <f t="shared" ca="1" si="202"/>
        <v>-1212930851929411.8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-1212930851929411.8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-5053878549705.8818</v>
      </c>
      <c r="L5292" s="444">
        <f t="shared" ca="1" si="202"/>
        <v>-1217984730479117.8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-1217984730479117.8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-5074936376996.3242</v>
      </c>
      <c r="L5293" s="444">
        <f t="shared" ca="1" si="202"/>
        <v>-1223059666856114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-1223059666856114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-5096081945233.8086</v>
      </c>
      <c r="L5294" s="444">
        <f t="shared" ca="1" si="202"/>
        <v>-1228155748801347.8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-1228155748801347.8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-5117315620005.6152</v>
      </c>
      <c r="L5295" s="444">
        <f t="shared" ca="1" si="202"/>
        <v>-1233273064421353.3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-1233273064421353.3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-5138637768422.3047</v>
      </c>
      <c r="L5296" s="444">
        <f t="shared" ca="1" si="202"/>
        <v>-1238411702189775.5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-1238411702189775.5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-5160048759124.0645</v>
      </c>
      <c r="L5297" s="444">
        <f t="shared" ca="1" si="202"/>
        <v>-1243571750948899.5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-1243571750948899.5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-5181548962287.0811</v>
      </c>
      <c r="L5298" s="444">
        <f t="shared" ca="1" si="202"/>
        <v>-1248753299911186.5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-1248753299911186.5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-5203138749629.9434</v>
      </c>
      <c r="L5299" s="444">
        <f t="shared" ca="1" si="202"/>
        <v>-1253956438660816.5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-1253956438660816.5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-5224818494420.0684</v>
      </c>
      <c r="L5300" s="444">
        <f t="shared" ca="1" si="202"/>
        <v>-1259181257155236.5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-1259181257155236.5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-5246588571480.1523</v>
      </c>
      <c r="L5301" s="444">
        <f t="shared" ca="1" si="202"/>
        <v>-1264427845726716.8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-1264427845726716.8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-5268449357194.6533</v>
      </c>
      <c r="L5302" s="444">
        <f t="shared" ca="1" si="202"/>
        <v>-1269696295083911.5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-1269696295083911.5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-5290401229516.2979</v>
      </c>
      <c r="L5303" s="444">
        <f t="shared" ca="1" si="202"/>
        <v>-1274986696313427.8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-1274986696313427.8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-5312444567972.6152</v>
      </c>
      <c r="L5304" s="444">
        <f t="shared" ca="1" si="202"/>
        <v>-1280299140881400.3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-1280299140881400.3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-5334579753672.501</v>
      </c>
      <c r="L5305" s="444">
        <f t="shared" ca="1" si="202"/>
        <v>-1285633720635072.8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-1285633720635072.8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-5356807169312.8027</v>
      </c>
      <c r="L5306" s="444">
        <f t="shared" ca="1" si="202"/>
        <v>-1290990527804385.5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-1290990527804385.5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-5379127199184.9395</v>
      </c>
      <c r="L5307" s="444">
        <f t="shared" ca="1" si="202"/>
        <v>-1296369655003570.5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-1296369655003570.5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-5401540229181.5439</v>
      </c>
      <c r="L5308" s="444">
        <f t="shared" ca="1" si="202"/>
        <v>-1301771195232752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-1301771195232752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-5424046646803.1328</v>
      </c>
      <c r="L5309" s="444">
        <f t="shared" ca="1" si="202"/>
        <v>-1307195241879555.3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-1307195241879555.3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-5446646841164.8135</v>
      </c>
      <c r="L5310" s="444">
        <f t="shared" ca="1" si="202"/>
        <v>-1312641888720720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-1312641888720720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-5469341203003</v>
      </c>
      <c r="L5311" s="444">
        <f t="shared" ca="1" si="202"/>
        <v>-1318111229923723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-1318111229923723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-5492130124682.1787</v>
      </c>
      <c r="L5312" s="444">
        <f t="shared" ca="1" si="202"/>
        <v>-1323603360048405.3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-1323603360048405.3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-5515014000201.6885</v>
      </c>
      <c r="L5313" s="444">
        <f t="shared" ca="1" si="202"/>
        <v>-1329118374048607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-1329118374048607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-5537993225202.5293</v>
      </c>
      <c r="L5314" s="444">
        <f t="shared" ca="1" si="202"/>
        <v>-1334656367273809.5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-1334656367273809.5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-5561068196974.2061</v>
      </c>
      <c r="L5315" s="444">
        <f t="shared" ca="1" si="202"/>
        <v>-1340217435470783.8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-1340217435470783.8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-5584239314461.5986</v>
      </c>
      <c r="L5316" s="444">
        <f t="shared" ca="1" si="202"/>
        <v>-1345801674785245.3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-1345801674785245.3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-5607506978271.8555</v>
      </c>
      <c r="L5317" s="444">
        <f t="shared" ca="1" si="202"/>
        <v>-1351409181763517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-1351409181763517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-5630871590681.3203</v>
      </c>
      <c r="L5318" s="444">
        <f t="shared" ca="1" si="202"/>
        <v>-1357040053354198.3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-1357040053354198.3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-5654333555642.4922</v>
      </c>
      <c r="L5319" s="444">
        <f t="shared" ca="1" si="202"/>
        <v>-1362694386909840.8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-1362694386909840.8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-5677893278791.0029</v>
      </c>
      <c r="L5320" s="444">
        <f t="shared" ca="1" si="202"/>
        <v>-1368372280188631.8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-1368372280188631.8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-5701551167452.6318</v>
      </c>
      <c r="L5321" s="444">
        <f t="shared" ca="1" si="202"/>
        <v>-1374073831356084.5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-1374073831356084.5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-5725307630650.3516</v>
      </c>
      <c r="L5322" s="444">
        <f t="shared" ca="1" si="202"/>
        <v>-1379799138986734.8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-1379799138986734.8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-5749163079111.3945</v>
      </c>
      <c r="L5323" s="444">
        <f t="shared" ca="1" si="202"/>
        <v>-1385548302065846.3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-1385548302065846.3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-5773117925274.3594</v>
      </c>
      <c r="L5324" s="444">
        <f t="shared" ca="1" si="202"/>
        <v>-1391321419991120.5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-1391321419991120.5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-5797172583296.335</v>
      </c>
      <c r="L5325" s="444">
        <f t="shared" ca="1" si="202"/>
        <v>-1397118592574416.8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-1397118592574416.8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-5821327469060.0693</v>
      </c>
      <c r="L5326" s="444">
        <f t="shared" ca="1" si="202"/>
        <v>-1402939920043476.8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-1402939920043476.8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-5845583000181.1533</v>
      </c>
      <c r="L5327" s="444">
        <f t="shared" ca="1" si="202"/>
        <v>-1408785503043658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-1408785503043658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-5869939596015.2412</v>
      </c>
      <c r="L5328" s="444">
        <f t="shared" ca="1" si="202"/>
        <v>-1414655442639673.3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-1414655442639673.3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-5894397677665.3047</v>
      </c>
      <c r="L5329" s="444">
        <f t="shared" ca="1" si="202"/>
        <v>-1420549840317338.5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-1420549840317338.5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-5918957667988.9102</v>
      </c>
      <c r="L5330" s="444">
        <f t="shared" ca="1" si="202"/>
        <v>-1426468797985327.5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-1426468797985327.5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-5943619991605.5313</v>
      </c>
      <c r="L5331" s="444">
        <f t="shared" ca="1" si="202"/>
        <v>-1432412417976933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-1432412417976933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-5968385074903.8877</v>
      </c>
      <c r="L5332" s="444">
        <f t="shared" ca="1" si="202"/>
        <v>-1438380803051837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-1438380803051837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-5993253346049.3203</v>
      </c>
      <c r="L5333" s="444">
        <f t="shared" ca="1" si="202"/>
        <v>-1444374056397886.3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-1444374056397886.3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-6018225234991.1924</v>
      </c>
      <c r="L5334" s="444">
        <f t="shared" ca="1" si="202"/>
        <v>-1450392281632877.5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-1450392281632877.5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-6043301173470.3232</v>
      </c>
      <c r="L5335" s="444">
        <f t="shared" ca="1" si="202"/>
        <v>-1456435582806347.8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-1456435582806347.8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-6068481595026.4492</v>
      </c>
      <c r="L5336" s="444">
        <f t="shared" ca="1" si="202"/>
        <v>-1462504064401374.3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-1462504064401374.3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-6093766935005.7256</v>
      </c>
      <c r="L5337" s="444">
        <f t="shared" ca="1" si="202"/>
        <v>-1468597831336380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-1468597831336380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-6119157630568.25</v>
      </c>
      <c r="L5338" s="444">
        <f t="shared" ca="1" si="202"/>
        <v>-1474716988966948.3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-1474716988966948.3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-6144654120695.6172</v>
      </c>
      <c r="L5339" s="444">
        <f t="shared" ca="1" si="202"/>
        <v>-1480861643087643.8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-1480861643087643.8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-6170256846198.5156</v>
      </c>
      <c r="L5340" s="444">
        <f t="shared" ca="1" si="202"/>
        <v>-1487031899933842.3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-1487031899933842.3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-6195966249724.3428</v>
      </c>
      <c r="L5341" s="444">
        <f t="shared" ca="1" si="202"/>
        <v>-1493227866183566.5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-1493227866183566.5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-6221782775764.8604</v>
      </c>
      <c r="L5342" s="444">
        <f t="shared" ca="1" si="202"/>
        <v>-1499449648959331.3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-1499449648959331.3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-6247706870663.8799</v>
      </c>
      <c r="L5343" s="444">
        <f t="shared" ca="1" si="202"/>
        <v>-1505697355829995.3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-1505697355829995.3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-6273738982624.9805</v>
      </c>
      <c r="L5344" s="444">
        <f t="shared" ca="1" si="202"/>
        <v>-1511971094812620.3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-1511971094812620.3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-6299879561719.251</v>
      </c>
      <c r="L5345" s="444">
        <f t="shared" ca="1" si="202"/>
        <v>-1518270974374339.5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-1518270974374339.5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-6326129059893.0811</v>
      </c>
      <c r="L5346" s="444">
        <f t="shared" ca="1" si="202"/>
        <v>-1524597103434232.5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-1524597103434232.5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-6352487930975.9688</v>
      </c>
      <c r="L5347" s="444">
        <f t="shared" ca="1" si="202"/>
        <v>-1530949591365208.5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-1530949591365208.5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-6378956630688.3691</v>
      </c>
      <c r="L5348" s="444">
        <f t="shared" ca="1" si="202"/>
        <v>-1537328547995896.8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-1537328547995896.8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-6405535616649.5693</v>
      </c>
      <c r="L5349" s="444">
        <f t="shared" ca="1" si="202"/>
        <v>-1543734083612546.3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-1543734083612546.3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-6432225348385.6094</v>
      </c>
      <c r="L5350" s="444">
        <f t="shared" ca="1" si="202"/>
        <v>-1550166308960931.8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-1550166308960931.8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-6459026287337.2158</v>
      </c>
      <c r="L5351" s="444">
        <f t="shared" ca="1" si="202"/>
        <v>-1556625335248269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-1556625335248269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-6485938896867.7871</v>
      </c>
      <c r="L5352" s="444">
        <f t="shared" ca="1" si="202"/>
        <v>-1563111274145136.8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-1563111274145136.8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-6512963642271.4033</v>
      </c>
      <c r="L5353" s="444">
        <f t="shared" ca="1" si="202"/>
        <v>-1569624237787408.3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-1569624237787408.3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-6540100990780.8672</v>
      </c>
      <c r="L5354" s="444">
        <f t="shared" ca="1" si="202"/>
        <v>-1576164338778189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-1576164338778189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-6567351411575.7871</v>
      </c>
      <c r="L5355" s="444">
        <f t="shared" ca="1" si="202"/>
        <v>-1582731690189764.8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-1582731690189764.8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-6594715375790.6865</v>
      </c>
      <c r="L5356" s="444">
        <f t="shared" ca="1" si="202"/>
        <v>-1589326405565555.5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-1589326405565555.5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-6622193356523.1475</v>
      </c>
      <c r="L5357" s="444">
        <f t="shared" ca="1" si="202"/>
        <v>-1595948598922078.8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-1595948598922078.8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-6649785828841.9951</v>
      </c>
      <c r="L5358" s="444">
        <f t="shared" ca="1" si="202"/>
        <v>-1602598384750920.8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-1602598384750920.8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-6677493269795.5029</v>
      </c>
      <c r="L5359" s="444">
        <f t="shared" ca="1" si="202"/>
        <v>-1609275878020716.3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-1609275878020716.3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-6705316158419.6514</v>
      </c>
      <c r="L5360" s="444">
        <f t="shared" ca="1" si="202"/>
        <v>-1615981194179136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-1615981194179136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-6733254975746.4004</v>
      </c>
      <c r="L5361" s="444">
        <f t="shared" ca="1" si="202"/>
        <v>-1622714449154882.5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-1622714449154882.5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-6761310204812.0107</v>
      </c>
      <c r="L5362" s="444">
        <f t="shared" ca="1" si="202"/>
        <v>-1629475759359694.5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-1629475759359694.5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-6789482330665.3936</v>
      </c>
      <c r="L5363" s="444">
        <f t="shared" ref="L5363:L5617" ca="1" si="207">I5363-J5363+K5363</f>
        <v>-1636265241690360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-1636265241690360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-6817771840376.5</v>
      </c>
      <c r="L5364" s="444">
        <f t="shared" ca="1" si="207"/>
        <v>-1643083013530736.5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-1643083013530736.5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-6846179223044.7354</v>
      </c>
      <c r="L5365" s="444">
        <f t="shared" ca="1" si="207"/>
        <v>-1649929192753781.3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-1649929192753781.3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-6874704969807.4219</v>
      </c>
      <c r="L5366" s="444">
        <f t="shared" ca="1" si="207"/>
        <v>-1656803897723588.8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-1656803897723588.8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-6903349573848.2861</v>
      </c>
      <c r="L5367" s="444">
        <f t="shared" ca="1" si="207"/>
        <v>-1663707247297437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-1663707247297437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-6932113530405.9873</v>
      </c>
      <c r="L5368" s="444">
        <f t="shared" ca="1" si="207"/>
        <v>-1670639360827843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-1670639360827843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-6960997336782.6787</v>
      </c>
      <c r="L5369" s="444">
        <f t="shared" ca="1" si="207"/>
        <v>-1677600358164625.8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-1677600358164625.8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-6990001492352.6074</v>
      </c>
      <c r="L5370" s="444">
        <f t="shared" ca="1" si="207"/>
        <v>-1684590359656978.3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-1684590359656978.3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-7019126498570.7422</v>
      </c>
      <c r="L5371" s="444">
        <f t="shared" ca="1" si="207"/>
        <v>-1691609486155549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-1691609486155549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-7048372858981.4541</v>
      </c>
      <c r="L5372" s="444">
        <f t="shared" ca="1" si="207"/>
        <v>-1698657859014530.5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-1698657859014530.5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-7077741079227.21</v>
      </c>
      <c r="L5373" s="444">
        <f t="shared" ca="1" si="207"/>
        <v>-1705735600093757.8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-1705735600093757.8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-7107231667057.3242</v>
      </c>
      <c r="L5374" s="444">
        <f t="shared" ca="1" si="207"/>
        <v>-1712842831760815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-1712842831760815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-7136845132336.7295</v>
      </c>
      <c r="L5375" s="444">
        <f t="shared" ca="1" si="207"/>
        <v>-1719979676893151.8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-1719979676893151.8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-7166581987054.7988</v>
      </c>
      <c r="L5376" s="444">
        <f t="shared" ca="1" si="207"/>
        <v>-1727146258880206.5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-1727146258880206.5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-7196442745334.1934</v>
      </c>
      <c r="L5377" s="444">
        <f t="shared" ca="1" si="207"/>
        <v>-1734342701625540.8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-1734342701625540.8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-7226427923439.7529</v>
      </c>
      <c r="L5378" s="444">
        <f t="shared" ca="1" si="207"/>
        <v>-1741569129548980.5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-1741569129548980.5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-7256538039787.4189</v>
      </c>
      <c r="L5379" s="444">
        <f t="shared" ca="1" si="207"/>
        <v>-1748825667588768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-1748825667588768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-7286773614953.2002</v>
      </c>
      <c r="L5380" s="444">
        <f t="shared" ca="1" si="207"/>
        <v>-1756112441203721.3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-1756112441203721.3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-7317135171682.1729</v>
      </c>
      <c r="L5381" s="444">
        <f t="shared" ca="1" si="207"/>
        <v>-1763429576375403.5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-1763429576375403.5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-7347623234897.5146</v>
      </c>
      <c r="L5382" s="444">
        <f t="shared" ca="1" si="207"/>
        <v>-1770777199610301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-1770777199610301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-7378238331709.5869</v>
      </c>
      <c r="L5383" s="444">
        <f t="shared" ca="1" si="207"/>
        <v>-1778155437942010.5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-1778155437942010.5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-7408980991425.0439</v>
      </c>
      <c r="L5384" s="444">
        <f t="shared" ca="1" si="207"/>
        <v>-1785564418933435.5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-1785564418933435.5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-7439851745555.9814</v>
      </c>
      <c r="L5385" s="444">
        <f t="shared" ca="1" si="207"/>
        <v>-1793004270678991.5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-1793004270678991.5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-7470851127829.1318</v>
      </c>
      <c r="L5386" s="444">
        <f t="shared" ca="1" si="207"/>
        <v>-1800475121806820.8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-1800475121806820.8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-7501979674195.0859</v>
      </c>
      <c r="L5387" s="444">
        <f t="shared" ca="1" si="207"/>
        <v>-1807977101481015.8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-1807977101481015.8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-7533237922837.5654</v>
      </c>
      <c r="L5388" s="444">
        <f t="shared" ca="1" si="207"/>
        <v>-1815510339403853.3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-1815510339403853.3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-7564626414182.7207</v>
      </c>
      <c r="L5389" s="444">
        <f t="shared" ca="1" si="207"/>
        <v>-1823074965818036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-1823074965818036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-7596145690908.4844</v>
      </c>
      <c r="L5390" s="444">
        <f t="shared" ca="1" si="207"/>
        <v>-1830671111508944.5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-1830671111508944.5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-7627796297953.9355</v>
      </c>
      <c r="L5391" s="444">
        <f t="shared" ca="1" si="207"/>
        <v>-1838298907806898.5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-1838298907806898.5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-7659578782528.7422</v>
      </c>
      <c r="L5392" s="444">
        <f t="shared" ca="1" si="207"/>
        <v>-1845958486589427.3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-1845958486589427.3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-7691493694122.6133</v>
      </c>
      <c r="L5393" s="444">
        <f t="shared" ca="1" si="207"/>
        <v>-1853649980283549.8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-1853649980283549.8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-7723541584514.79</v>
      </c>
      <c r="L5394" s="444">
        <f t="shared" ca="1" si="207"/>
        <v>-1861373521868064.5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-1861373521868064.5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-7755723007783.6025</v>
      </c>
      <c r="L5395" s="444">
        <f t="shared" ca="1" si="207"/>
        <v>-1869129244875848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-1869129244875848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-7788038520316.0332</v>
      </c>
      <c r="L5396" s="444">
        <f t="shared" ca="1" si="207"/>
        <v>-1876917283396164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-1876917283396164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-7820488680817.3496</v>
      </c>
      <c r="L5397" s="444">
        <f t="shared" ca="1" si="207"/>
        <v>-1884737772076981.3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-1884737772076981.3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-7853074050320.7559</v>
      </c>
      <c r="L5398" s="444">
        <f t="shared" ca="1" si="207"/>
        <v>-1892590846127302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-1892590846127302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-7885795192197.0918</v>
      </c>
      <c r="L5399" s="444">
        <f t="shared" ca="1" si="207"/>
        <v>-1900476641319499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-1900476641319499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-7918652672164.5801</v>
      </c>
      <c r="L5400" s="444">
        <f t="shared" ca="1" si="207"/>
        <v>-1908395293991663.5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-1908395293991663.5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-7951647058298.5977</v>
      </c>
      <c r="L5401" s="444">
        <f t="shared" ca="1" si="207"/>
        <v>-1916346941049962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-1916346941049962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-7984778921041.5068</v>
      </c>
      <c r="L5402" s="444">
        <f t="shared" ca="1" si="207"/>
        <v>-1924331719971003.5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-1924331719971003.5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-8018048833212.5146</v>
      </c>
      <c r="L5403" s="444">
        <f t="shared" ca="1" si="207"/>
        <v>-1932349768804216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-1932349768804216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-8051457370017.5674</v>
      </c>
      <c r="L5404" s="444">
        <f t="shared" ca="1" si="207"/>
        <v>-1940401226174233.5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-1940401226174233.5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-8085005109059.3047</v>
      </c>
      <c r="L5405" s="444">
        <f t="shared" ca="1" si="207"/>
        <v>-1948486231283292.8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-1948486231283292.8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-8118692630347.0527</v>
      </c>
      <c r="L5406" s="444">
        <f t="shared" ca="1" si="207"/>
        <v>-1956604923913639.8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-1956604923913639.8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-8152520516306.832</v>
      </c>
      <c r="L5407" s="444">
        <f t="shared" ca="1" si="207"/>
        <v>-1964757444429946.5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-1964757444429946.5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-8186489351791.4434</v>
      </c>
      <c r="L5408" s="444">
        <f t="shared" ca="1" si="207"/>
        <v>-1972943933781738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-1972943933781738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-8220599724090.5752</v>
      </c>
      <c r="L5409" s="444">
        <f t="shared" ca="1" si="207"/>
        <v>-1981164533505828.5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-1981164533505828.5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-8254852222940.9521</v>
      </c>
      <c r="L5410" s="444">
        <f t="shared" ca="1" si="207"/>
        <v>-1989419385728769.5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-1989419385728769.5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-8289247440536.5391</v>
      </c>
      <c r="L5411" s="444">
        <f t="shared" ca="1" si="207"/>
        <v>-1997708633169306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-1997708633169306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-8323785971538.7744</v>
      </c>
      <c r="L5412" s="444">
        <f t="shared" ca="1" si="207"/>
        <v>-2006032419140844.8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-2006032419140844.8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-8358468413086.8525</v>
      </c>
      <c r="L5413" s="444">
        <f t="shared" ca="1" si="207"/>
        <v>-2014390887553931.5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-2014390887553931.5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-8393295364808.0479</v>
      </c>
      <c r="L5414" s="444">
        <f t="shared" ca="1" si="207"/>
        <v>-2022784182918739.5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-2022784182918739.5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-8428267428828.082</v>
      </c>
      <c r="L5415" s="444">
        <f t="shared" ca="1" si="207"/>
        <v>-2031212450347567.5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-2031212450347567.5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-8463385209781.5303</v>
      </c>
      <c r="L5416" s="444">
        <f t="shared" ca="1" si="207"/>
        <v>-2039675835557349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-2039675835557349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-8498649314822.2871</v>
      </c>
      <c r="L5417" s="444">
        <f t="shared" ca="1" si="207"/>
        <v>-2048174484872171.3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-2048174484872171.3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-8534060353634.0459</v>
      </c>
      <c r="L5418" s="444">
        <f t="shared" ca="1" si="207"/>
        <v>-2056708545225805.3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-2056708545225805.3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-8569618938440.8545</v>
      </c>
      <c r="L5419" s="444">
        <f t="shared" ca="1" si="207"/>
        <v>-2065278164164246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-2065278164164246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-8605325684017.6904</v>
      </c>
      <c r="L5420" s="444">
        <f t="shared" ca="1" si="207"/>
        <v>-2073883489848263.8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-2073883489848263.8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-8641181207701.0986</v>
      </c>
      <c r="L5421" s="444">
        <f t="shared" ca="1" si="207"/>
        <v>-2082524671055964.8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-2082524671055964.8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-8677186129399.8525</v>
      </c>
      <c r="L5422" s="444">
        <f t="shared" ca="1" si="207"/>
        <v>-2091201857185364.5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-2091201857185364.5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-8713341071605.6855</v>
      </c>
      <c r="L5423" s="444">
        <f t="shared" ca="1" si="207"/>
        <v>-2099915198256970.3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-2099915198256970.3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-8749646659404.0439</v>
      </c>
      <c r="L5424" s="444">
        <f t="shared" ca="1" si="207"/>
        <v>-2108664844916374.3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-2108664844916374.3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-8786103520484.8926</v>
      </c>
      <c r="L5425" s="444">
        <f t="shared" ca="1" si="207"/>
        <v>-2117450948436859.3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-2117450948436859.3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-8822712285153.5781</v>
      </c>
      <c r="L5426" s="444">
        <f t="shared" ca="1" si="207"/>
        <v>-2126273660722012.8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-2126273660722012.8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-8859473586341.7188</v>
      </c>
      <c r="L5427" s="444">
        <f t="shared" ca="1" si="207"/>
        <v>-2135133134308354.5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-2135133134308354.5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-8896388059618.1445</v>
      </c>
      <c r="L5428" s="444">
        <f t="shared" ca="1" si="207"/>
        <v>-2144029522367972.8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-2144029522367972.8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-8933456343199.8867</v>
      </c>
      <c r="L5429" s="444">
        <f t="shared" ca="1" si="207"/>
        <v>-2152962978711172.8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-2152962978711172.8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-8970679077963.2188</v>
      </c>
      <c r="L5430" s="444">
        <f t="shared" ca="1" si="207"/>
        <v>-2161933657789136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-2161933657789136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-9008056907454.7344</v>
      </c>
      <c r="L5431" s="444">
        <f t="shared" ca="1" si="207"/>
        <v>-2170941714696590.8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-2170941714696590.8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-9045590477902.4609</v>
      </c>
      <c r="L5432" s="444">
        <f t="shared" ca="1" si="207"/>
        <v>-2179987305174493.3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-2179987305174493.3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-9083280438227.0547</v>
      </c>
      <c r="L5433" s="444">
        <f t="shared" ca="1" si="207"/>
        <v>-2189070585612720.3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-2189070585612720.3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-9121127440053</v>
      </c>
      <c r="L5434" s="444">
        <f t="shared" ca="1" si="207"/>
        <v>-2198191713052773.3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-2198191713052773.3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-9159132137719.8867</v>
      </c>
      <c r="L5435" s="444">
        <f t="shared" ca="1" si="207"/>
        <v>-2207350845190493.3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-2207350845190493.3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-9197295188293.7227</v>
      </c>
      <c r="L5436" s="444">
        <f t="shared" ca="1" si="207"/>
        <v>-2216548140378787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-2216548140378787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-9235617251578.2793</v>
      </c>
      <c r="L5437" s="444">
        <f t="shared" ca="1" si="207"/>
        <v>-2225783757630365.3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-2225783757630365.3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-9274098990126.5215</v>
      </c>
      <c r="L5438" s="444">
        <f t="shared" ca="1" si="207"/>
        <v>-2235057856620491.8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-2235057856620491.8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-9312741069252.0488</v>
      </c>
      <c r="L5439" s="444">
        <f t="shared" ca="1" si="207"/>
        <v>-2244370597689743.8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-2244370597689743.8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-9351544157040.5996</v>
      </c>
      <c r="L5440" s="444">
        <f t="shared" ca="1" si="207"/>
        <v>-2253722141846784.5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-2253722141846784.5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-9390508924361.6016</v>
      </c>
      <c r="L5441" s="444">
        <f t="shared" ca="1" si="207"/>
        <v>-2263112650771146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-2263112650771146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-9429636044879.7754</v>
      </c>
      <c r="L5442" s="444">
        <f t="shared" ca="1" si="207"/>
        <v>-2272542286816026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-2272542286816026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-9468926195066.7754</v>
      </c>
      <c r="L5443" s="444">
        <f t="shared" ca="1" si="207"/>
        <v>-2282011213011093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-2282011213011093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-9508380054212.8867</v>
      </c>
      <c r="L5444" s="444">
        <f t="shared" ca="1" si="207"/>
        <v>-2291519593065306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-2291519593065306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-9547998304438.7754</v>
      </c>
      <c r="L5445" s="444">
        <f t="shared" ca="1" si="207"/>
        <v>-2301067591369745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-2301067591369745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-9587781630707.2715</v>
      </c>
      <c r="L5446" s="444">
        <f t="shared" ca="1" si="207"/>
        <v>-2310655373000452.5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-2310655373000452.5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-9627730720835.2188</v>
      </c>
      <c r="L5447" s="444">
        <f t="shared" ca="1" si="207"/>
        <v>-2320283103721287.5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-2320283103721287.5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-9667846265505.3652</v>
      </c>
      <c r="L5448" s="444">
        <f t="shared" ca="1" si="207"/>
        <v>-2329950949986793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-2329950949986793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-9708128958278.3047</v>
      </c>
      <c r="L5449" s="444">
        <f t="shared" ca="1" si="207"/>
        <v>-2339659078945071.5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-2339659078945071.5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-9748579495604.4648</v>
      </c>
      <c r="L5450" s="444">
        <f t="shared" ca="1" si="207"/>
        <v>-2349407658440676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-2349407658440676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-9789198576836.1504</v>
      </c>
      <c r="L5451" s="444">
        <f t="shared" ca="1" si="207"/>
        <v>-2359196857017512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-2359196857017512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-9829986904239.6328</v>
      </c>
      <c r="L5452" s="444">
        <f t="shared" ca="1" si="207"/>
        <v>-2369026843921751.5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-2369026843921751.5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-9870945183007.2969</v>
      </c>
      <c r="L5453" s="444">
        <f t="shared" ca="1" si="207"/>
        <v>-2378897789104759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-2378897789104759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-9912074121269.8281</v>
      </c>
      <c r="L5454" s="444">
        <f t="shared" ca="1" si="207"/>
        <v>-2388809863226029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-2388809863226029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-9953374430108.4531</v>
      </c>
      <c r="L5455" s="444">
        <f t="shared" ca="1" si="207"/>
        <v>-2398763237656137.5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-2398763237656137.5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-9994846823567.2402</v>
      </c>
      <c r="L5456" s="444">
        <f t="shared" ca="1" si="207"/>
        <v>-2408758084479704.5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-2408758084479704.5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-10036492018665.436</v>
      </c>
      <c r="L5457" s="444">
        <f t="shared" ca="1" si="207"/>
        <v>-2418794576498370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-2418794576498370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-10078310735409.875</v>
      </c>
      <c r="L5458" s="444">
        <f t="shared" ca="1" si="207"/>
        <v>-2428872887233780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-2428872887233780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-10120303696807.416</v>
      </c>
      <c r="L5459" s="444">
        <f t="shared" ca="1" si="207"/>
        <v>-2438993190930587.5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-2438993190930587.5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-10162471628877.447</v>
      </c>
      <c r="L5460" s="444">
        <f t="shared" ca="1" si="207"/>
        <v>-2449155662559465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-2449155662559465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-10204815260664.438</v>
      </c>
      <c r="L5461" s="444">
        <f t="shared" ca="1" si="207"/>
        <v>-2459360477820129.5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-2459360477820129.5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-10247335324250.539</v>
      </c>
      <c r="L5462" s="444">
        <f t="shared" ca="1" si="207"/>
        <v>-2469607813144380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-2469607813144380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-10290032554768.25</v>
      </c>
      <c r="L5463" s="444">
        <f t="shared" ca="1" si="207"/>
        <v>-2479897845699148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-2479897845699148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-10332907690413.117</v>
      </c>
      <c r="L5464" s="444">
        <f t="shared" ca="1" si="207"/>
        <v>-2490230753389561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-2490230753389561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-10375961472456.504</v>
      </c>
      <c r="L5465" s="444">
        <f t="shared" ca="1" si="207"/>
        <v>-2500606714862017.5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-2500606714862017.5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-10419194645258.406</v>
      </c>
      <c r="L5466" s="444">
        <f t="shared" ca="1" si="207"/>
        <v>-2511025909507276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-2511025909507276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-10462607956280.316</v>
      </c>
      <c r="L5467" s="444">
        <f t="shared" ca="1" si="207"/>
        <v>-2521488517463556.5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-2521488517463556.5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-10506202156098.152</v>
      </c>
      <c r="L5468" s="444">
        <f t="shared" ca="1" si="207"/>
        <v>-2531994719619654.5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-2531994719619654.5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-10549977998415.227</v>
      </c>
      <c r="L5469" s="444">
        <f t="shared" ca="1" si="207"/>
        <v>-2542544697618069.5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-2542544697618069.5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-10593936240075.289</v>
      </c>
      <c r="L5470" s="444">
        <f t="shared" ca="1" si="207"/>
        <v>-2553138633858145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-2553138633858145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-10638077641075.604</v>
      </c>
      <c r="L5471" s="444">
        <f t="shared" ca="1" si="207"/>
        <v>-2563776711499220.5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-2563776711499220.5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-10682402964580.086</v>
      </c>
      <c r="L5472" s="444">
        <f t="shared" ca="1" si="207"/>
        <v>-2574459114463800.5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-2574459114463800.5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-10726912976932.502</v>
      </c>
      <c r="L5473" s="444">
        <f t="shared" ca="1" si="207"/>
        <v>-2585186027440733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-2585186027440733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-10771608447669.721</v>
      </c>
      <c r="L5474" s="444">
        <f t="shared" ca="1" si="207"/>
        <v>-2595957635888402.5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-2595957635888402.5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-10816490149535.01</v>
      </c>
      <c r="L5475" s="444">
        <f t="shared" ca="1" si="207"/>
        <v>-2606774126037937.5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-2606774126037937.5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-10861558858491.406</v>
      </c>
      <c r="L5476" s="444">
        <f t="shared" ca="1" si="207"/>
        <v>-2617635684896429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-2617635684896429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-10906815353735.121</v>
      </c>
      <c r="L5477" s="444">
        <f t="shared" ca="1" si="207"/>
        <v>-2628542500250164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-2628542500250164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-10952260417709.016</v>
      </c>
      <c r="L5478" s="444">
        <f t="shared" ca="1" si="207"/>
        <v>-2639494760667873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-2639494760667873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-10997894836116.137</v>
      </c>
      <c r="L5479" s="444">
        <f t="shared" ca="1" si="207"/>
        <v>-2650492655503989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-2650492655503989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-11043719397933.287</v>
      </c>
      <c r="L5480" s="444">
        <f t="shared" ca="1" si="207"/>
        <v>-2661536374901922.5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-2661536374901922.5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-11089734895424.678</v>
      </c>
      <c r="L5481" s="444">
        <f t="shared" ca="1" si="207"/>
        <v>-2672626109797347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-2672626109797347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-11135942124155.613</v>
      </c>
      <c r="L5482" s="444">
        <f t="shared" ca="1" si="207"/>
        <v>-2683762051921502.5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-2683762051921502.5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-11182341883006.26</v>
      </c>
      <c r="L5483" s="444">
        <f t="shared" ca="1" si="207"/>
        <v>-2694944393804509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-2694944393804509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-11228934974185.453</v>
      </c>
      <c r="L5484" s="444">
        <f t="shared" ca="1" si="207"/>
        <v>-2706173328778694.5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-2706173328778694.5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-11275722203244.561</v>
      </c>
      <c r="L5485" s="444">
        <f t="shared" ca="1" si="207"/>
        <v>-2717449050981939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-2717449050981939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-11322704379091.412</v>
      </c>
      <c r="L5486" s="444">
        <f t="shared" ca="1" si="207"/>
        <v>-2728771755361030.5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-2728771755361030.5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-11369882314004.293</v>
      </c>
      <c r="L5487" s="444">
        <f t="shared" ca="1" si="207"/>
        <v>-2740141637675035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-2740141637675035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-11417256823645.979</v>
      </c>
      <c r="L5488" s="444">
        <f t="shared" ca="1" si="207"/>
        <v>-2751558894498681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-2751558894498681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-11464828727077.838</v>
      </c>
      <c r="L5489" s="444">
        <f t="shared" ca="1" si="207"/>
        <v>-2763023723225759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-2763023723225759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-11512598846773.996</v>
      </c>
      <c r="L5490" s="444">
        <f t="shared" ca="1" si="207"/>
        <v>-2774536322072533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-2774536322072533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-11560568008635.555</v>
      </c>
      <c r="L5491" s="444">
        <f t="shared" ca="1" si="207"/>
        <v>-2786096890081168.5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-2786096890081168.5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-11608737042004.869</v>
      </c>
      <c r="L5492" s="444">
        <f t="shared" ca="1" si="207"/>
        <v>-2797705627123173.5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-2797705627123173.5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-11657106779679.889</v>
      </c>
      <c r="L5493" s="444">
        <f t="shared" ca="1" si="207"/>
        <v>-2809362733902853.5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-2809362733902853.5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-11705678057928.557</v>
      </c>
      <c r="L5494" s="444">
        <f t="shared" ca="1" si="207"/>
        <v>-2821068411960782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-2821068411960782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-11754451716503.258</v>
      </c>
      <c r="L5495" s="444">
        <f t="shared" ca="1" si="207"/>
        <v>-2832822863677285.5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-2832822863677285.5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-11803428598655.355</v>
      </c>
      <c r="L5496" s="444">
        <f t="shared" ca="1" si="207"/>
        <v>-2844626292275941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-2844626292275941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-11852609551149.754</v>
      </c>
      <c r="L5497" s="444">
        <f t="shared" ca="1" si="207"/>
        <v>-2856478901827091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-2856478901827091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-11901995424279.545</v>
      </c>
      <c r="L5498" s="444">
        <f t="shared" ca="1" si="207"/>
        <v>-2868380897251370.5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-2868380897251370.5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-11951587071880.711</v>
      </c>
      <c r="L5499" s="444">
        <f t="shared" ca="1" si="207"/>
        <v>-2880332484323251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-2880332484323251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-12001385351346.879</v>
      </c>
      <c r="L5500" s="444">
        <f t="shared" ca="1" si="207"/>
        <v>-2892333869674598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-2892333869674598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-12051391123644.158</v>
      </c>
      <c r="L5501" s="444">
        <f t="shared" ca="1" si="207"/>
        <v>-2904385260798242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-2904385260798242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-12101605253326.008</v>
      </c>
      <c r="L5502" s="444">
        <f t="shared" ca="1" si="207"/>
        <v>-2916486866051568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-2916486866051568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-12152028608548.199</v>
      </c>
      <c r="L5503" s="444">
        <f t="shared" ca="1" si="207"/>
        <v>-2928638894660116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-2928638894660116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-12202662061083.816</v>
      </c>
      <c r="L5504" s="444">
        <f t="shared" ca="1" si="207"/>
        <v>-2940841556721200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-2940841556721200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-12253506486338.334</v>
      </c>
      <c r="L5505" s="444">
        <f t="shared" ca="1" si="207"/>
        <v>-2953095063207538.5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-2953095063207538.5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-12304562763364.744</v>
      </c>
      <c r="L5506" s="444">
        <f t="shared" ca="1" si="207"/>
        <v>-2965399625970903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-2965399625970903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-12355831774878.762</v>
      </c>
      <c r="L5507" s="444">
        <f t="shared" ca="1" si="207"/>
        <v>-2977755457745782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-2977755457745782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-12407314407274.092</v>
      </c>
      <c r="L5508" s="444">
        <f t="shared" ca="1" si="207"/>
        <v>-2990162772153056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-2990162772153056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-12459011550637.732</v>
      </c>
      <c r="L5509" s="444">
        <f t="shared" ca="1" si="207"/>
        <v>-3002621783703693.5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-3002621783703693.5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-12510924098765.389</v>
      </c>
      <c r="L5510" s="444">
        <f t="shared" ca="1" si="207"/>
        <v>-3015132707802459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-3015132707802459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-12563052949176.912</v>
      </c>
      <c r="L5511" s="444">
        <f t="shared" ca="1" si="207"/>
        <v>-3027695760751636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-3027695760751636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-12615399003131.816</v>
      </c>
      <c r="L5512" s="444">
        <f t="shared" ca="1" si="207"/>
        <v>-3040311159754768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-3040311159754768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-12667963165644.867</v>
      </c>
      <c r="L5513" s="444">
        <f t="shared" ca="1" si="207"/>
        <v>-3052979122920413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-3052979122920413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-12720746345501.721</v>
      </c>
      <c r="L5514" s="444">
        <f t="shared" ca="1" si="207"/>
        <v>-3065699869265914.5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-3065699869265914.5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-12773749455274.645</v>
      </c>
      <c r="L5515" s="444">
        <f t="shared" ca="1" si="207"/>
        <v>-3078473618721189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-3078473618721189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-12826973411338.287</v>
      </c>
      <c r="L5516" s="444">
        <f t="shared" ca="1" si="207"/>
        <v>-3091300592132527.5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-3091300592132527.5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-12880419133885.531</v>
      </c>
      <c r="L5517" s="444">
        <f t="shared" ca="1" si="207"/>
        <v>-3104181011266413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-3104181011266413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-12934087546943.387</v>
      </c>
      <c r="L5518" s="444">
        <f t="shared" ca="1" si="207"/>
        <v>-3117115098813356.5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-3117115098813356.5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-12987979578388.984</v>
      </c>
      <c r="L5519" s="444">
        <f t="shared" ca="1" si="207"/>
        <v>-3130103078391745.5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-3130103078391745.5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-13042096159965.605</v>
      </c>
      <c r="L5520" s="444">
        <f t="shared" ca="1" si="207"/>
        <v>-3143145174551711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-3143145174551711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-13096438227298.795</v>
      </c>
      <c r="L5521" s="444">
        <f t="shared" ca="1" si="207"/>
        <v>-3156241612779010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-3156241612779010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-13151006719912.541</v>
      </c>
      <c r="L5522" s="444">
        <f t="shared" ca="1" si="207"/>
        <v>-3169392619498922.5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-3169392619498922.5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-13205802581245.51</v>
      </c>
      <c r="L5523" s="444">
        <f t="shared" ca="1" si="207"/>
        <v>-3182598422080168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-3182598422080168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-13260826758667.367</v>
      </c>
      <c r="L5524" s="444">
        <f t="shared" ca="1" si="207"/>
        <v>-3195859248838835.5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-3195859248838835.5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-13316080203495.148</v>
      </c>
      <c r="L5525" s="444">
        <f t="shared" ca="1" si="207"/>
        <v>-3209175329042330.5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-3209175329042330.5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-13371563871009.711</v>
      </c>
      <c r="L5526" s="444">
        <f t="shared" ca="1" si="207"/>
        <v>-3222546892913340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-3222546892913340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-13427278720472.25</v>
      </c>
      <c r="L5527" s="444">
        <f t="shared" ca="1" si="207"/>
        <v>-3235974171633812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-3235974171633812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-13483225715140.883</v>
      </c>
      <c r="L5528" s="444">
        <f t="shared" ca="1" si="207"/>
        <v>-3249457397348953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-3249457397348953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-13539405822287.305</v>
      </c>
      <c r="L5529" s="444">
        <f t="shared" ca="1" si="207"/>
        <v>-3262996803171240.5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-3262996803171240.5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-13595820013213.502</v>
      </c>
      <c r="L5530" s="444">
        <f t="shared" ca="1" si="207"/>
        <v>-3276592623184454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-3276592623184454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-13652469263268.559</v>
      </c>
      <c r="L5531" s="444">
        <f t="shared" ca="1" si="207"/>
        <v>-3290245092447722.5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-3290245092447722.5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-13709354551865.51</v>
      </c>
      <c r="L5532" s="444">
        <f t="shared" ca="1" si="207"/>
        <v>-3303954446999588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-3303954446999588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-13766476862498.283</v>
      </c>
      <c r="L5533" s="444">
        <f t="shared" ca="1" si="207"/>
        <v>-3317720923862086.5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-3317720923862086.5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-13823837182758.693</v>
      </c>
      <c r="L5534" s="444">
        <f t="shared" ca="1" si="207"/>
        <v>-3331544761044845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-3331544761044845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-13881436504353.521</v>
      </c>
      <c r="L5535" s="444">
        <f t="shared" ca="1" si="207"/>
        <v>-3345426197549198.5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-3345426197549198.5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-13939275823121.66</v>
      </c>
      <c r="L5536" s="444">
        <f t="shared" ca="1" si="207"/>
        <v>-3359365473372320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-3359365473372320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-13997356139051.334</v>
      </c>
      <c r="L5537" s="444">
        <f t="shared" ca="1" si="207"/>
        <v>-3373362829511371.5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-3373362829511371.5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-14055678456297.381</v>
      </c>
      <c r="L5538" s="444">
        <f t="shared" ca="1" si="207"/>
        <v>-3387418507967669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-3387418507967669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-14114243783198.621</v>
      </c>
      <c r="L5539" s="444">
        <f t="shared" ca="1" si="207"/>
        <v>-3401532751750867.5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-3401532751750867.5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-14173053132295.281</v>
      </c>
      <c r="L5540" s="444">
        <f t="shared" ca="1" si="207"/>
        <v>-3415705804883163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-3415705804883163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-14232107520346.512</v>
      </c>
      <c r="L5541" s="444">
        <f t="shared" ca="1" si="207"/>
        <v>-3429937912403509.5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-3429937912403509.5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-14291407968347.955</v>
      </c>
      <c r="L5542" s="444">
        <f t="shared" ca="1" si="207"/>
        <v>-3444229320371857.5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-3444229320371857.5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-14350955501549.406</v>
      </c>
      <c r="L5543" s="444">
        <f t="shared" ca="1" si="207"/>
        <v>-3458580275873407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-3458580275873407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-14410751149472.529</v>
      </c>
      <c r="L5544" s="444">
        <f t="shared" ca="1" si="207"/>
        <v>-3472991027022879.5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-3472991027022879.5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-14470795945928.664</v>
      </c>
      <c r="L5545" s="444">
        <f t="shared" ca="1" si="207"/>
        <v>-3487461822968808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-3487461822968808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-14531090929036.699</v>
      </c>
      <c r="L5546" s="444">
        <f t="shared" ca="1" si="207"/>
        <v>-3501992913897844.5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-3501992913897844.5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-14591637141241.018</v>
      </c>
      <c r="L5547" s="444">
        <f t="shared" ca="1" si="207"/>
        <v>-3516584551039085.5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-3516584551039085.5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-14652435629329.525</v>
      </c>
      <c r="L5548" s="444">
        <f t="shared" ca="1" si="207"/>
        <v>-3531236986668415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-3531236986668415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-14713487444451.729</v>
      </c>
      <c r="L5549" s="444">
        <f t="shared" ca="1" si="207"/>
        <v>-3545950474112866.5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-3545950474112866.5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-14774793642136.943</v>
      </c>
      <c r="L5550" s="444">
        <f t="shared" ca="1" si="207"/>
        <v>-3560725267755003.5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-3560725267755003.5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-14836355282312.514</v>
      </c>
      <c r="L5551" s="444">
        <f t="shared" ca="1" si="207"/>
        <v>-3575561623037316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-3575561623037316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-14898173429322.15</v>
      </c>
      <c r="L5552" s="444">
        <f t="shared" ca="1" si="207"/>
        <v>-3590459796466638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-3590459796466638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-14960249151944.326</v>
      </c>
      <c r="L5553" s="444">
        <f t="shared" ca="1" si="207"/>
        <v>-3605420045618582.5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-3605420045618582.5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-15022583523410.76</v>
      </c>
      <c r="L5554" s="444">
        <f t="shared" ca="1" si="207"/>
        <v>-3620442629141993.5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-3620442629141993.5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-15085177621424.973</v>
      </c>
      <c r="L5555" s="444">
        <f t="shared" ca="1" si="207"/>
        <v>-3635527806763418.5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-3635527806763418.5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-15148032528180.91</v>
      </c>
      <c r="L5556" s="444">
        <f t="shared" ca="1" si="207"/>
        <v>-3650675839291599.5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-3650675839291599.5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-15211149330381.662</v>
      </c>
      <c r="L5557" s="444">
        <f t="shared" ca="1" si="207"/>
        <v>-3665886988621981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-3665886988621981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-15274529119258.254</v>
      </c>
      <c r="L5558" s="444">
        <f t="shared" ca="1" si="207"/>
        <v>-3681161517741239.5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-3681161517741239.5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-15338172990588.5</v>
      </c>
      <c r="L5559" s="444">
        <f t="shared" ca="1" si="207"/>
        <v>-3696499690731828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-3696499690731828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-15402082044715.949</v>
      </c>
      <c r="L5560" s="444">
        <f t="shared" ca="1" si="207"/>
        <v>-3711901772776544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-3711901772776544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-15466257386568.936</v>
      </c>
      <c r="L5561" s="444">
        <f t="shared" ca="1" si="207"/>
        <v>-3727368030163113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-3727368030163113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-15530700125679.635</v>
      </c>
      <c r="L5562" s="444">
        <f t="shared" ca="1" si="207"/>
        <v>-3742898730288792.5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-3742898730288792.5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-15595411376203.303</v>
      </c>
      <c r="L5563" s="444">
        <f t="shared" ca="1" si="207"/>
        <v>-3758494141664996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-3758494141664996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-15660392256937.482</v>
      </c>
      <c r="L5564" s="444">
        <f t="shared" ca="1" si="207"/>
        <v>-3774154533921933.5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-3774154533921933.5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-15725643891341.391</v>
      </c>
      <c r="L5565" s="444">
        <f t="shared" ca="1" si="207"/>
        <v>-3789880177813275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-3789880177813275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-15791167407555.314</v>
      </c>
      <c r="L5566" s="444">
        <f t="shared" ca="1" si="207"/>
        <v>-3805671345220830.5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-3805671345220830.5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-15856963938420.127</v>
      </c>
      <c r="L5567" s="444">
        <f t="shared" ca="1" si="207"/>
        <v>-3821528309159250.5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-3821528309159250.5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-15923034621496.877</v>
      </c>
      <c r="L5568" s="444">
        <f t="shared" ca="1" si="207"/>
        <v>-3837451343780747.5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-3837451343780747.5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-15989380599086.447</v>
      </c>
      <c r="L5569" s="444">
        <f t="shared" ca="1" si="207"/>
        <v>-3853440724379834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-3853440724379834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-16056003018249.307</v>
      </c>
      <c r="L5570" s="444">
        <f t="shared" ca="1" si="207"/>
        <v>-3869496727398083.5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-3869496727398083.5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-16122903030825.348</v>
      </c>
      <c r="L5571" s="444">
        <f t="shared" ca="1" si="207"/>
        <v>-3885619630428909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-3885619630428909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-16190081793453.787</v>
      </c>
      <c r="L5572" s="444">
        <f t="shared" ca="1" si="207"/>
        <v>-3901809712222363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-3901809712222363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-16257540467593.182</v>
      </c>
      <c r="L5573" s="444">
        <f t="shared" ca="1" si="207"/>
        <v>-3918067252689956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-3918067252689956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-16325280219541.482</v>
      </c>
      <c r="L5574" s="444">
        <f t="shared" ca="1" si="207"/>
        <v>-3934392532909497.5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-3934392532909497.5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-16393302220456.24</v>
      </c>
      <c r="L5575" s="444">
        <f t="shared" ca="1" si="207"/>
        <v>-3950785835129953.5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-3950785835129953.5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-16461607646374.807</v>
      </c>
      <c r="L5576" s="444">
        <f t="shared" ca="1" si="207"/>
        <v>-3967247442776328.5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-3967247442776328.5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-16530197678234.701</v>
      </c>
      <c r="L5577" s="444">
        <f t="shared" ca="1" si="207"/>
        <v>-3983777640454563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-3983777640454563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-16599073501894.012</v>
      </c>
      <c r="L5578" s="444">
        <f t="shared" ca="1" si="207"/>
        <v>-4000376713956457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-4000376713956457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-16668236308151.906</v>
      </c>
      <c r="L5579" s="444">
        <f t="shared" ca="1" si="207"/>
        <v>-4017044950264609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-4017044950264609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-16737687292769.201</v>
      </c>
      <c r="L5580" s="444">
        <f t="shared" ca="1" si="207"/>
        <v>-4033782637557378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-4033782637557378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-16807427656489.074</v>
      </c>
      <c r="L5581" s="444">
        <f t="shared" ca="1" si="207"/>
        <v>-4050590065213867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-4050590065213867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-16877458605057.779</v>
      </c>
      <c r="L5582" s="444">
        <f t="shared" ca="1" si="207"/>
        <v>-4067467523818925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-4067467523818925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-16947781349245.521</v>
      </c>
      <c r="L5583" s="444">
        <f t="shared" ca="1" si="207"/>
        <v>-4084415305168170.5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-4084415305168170.5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-17018397104867.379</v>
      </c>
      <c r="L5584" s="444">
        <f t="shared" ca="1" si="207"/>
        <v>-4101433702273038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-4101433702273038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-17089307092804.324</v>
      </c>
      <c r="L5585" s="444">
        <f t="shared" ca="1" si="207"/>
        <v>-4118523009365842.5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-4118523009365842.5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-17160512539024.344</v>
      </c>
      <c r="L5586" s="444">
        <f t="shared" ca="1" si="207"/>
        <v>-4135683521904867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-4135683521904867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-17232014674603.615</v>
      </c>
      <c r="L5587" s="444">
        <f t="shared" ca="1" si="207"/>
        <v>-4152915536579470.5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-4152915536579470.5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-17303814735747.793</v>
      </c>
      <c r="L5588" s="444">
        <f t="shared" ca="1" si="207"/>
        <v>-4170219351315218.5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-4170219351315218.5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-17375913963813.412</v>
      </c>
      <c r="L5589" s="444">
        <f t="shared" ca="1" si="207"/>
        <v>-4187595265279032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-4187595265279032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-17448313605329.303</v>
      </c>
      <c r="L5590" s="444">
        <f t="shared" ca="1" si="207"/>
        <v>-4205043578884361.5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-4205043578884361.5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-17521014912018.172</v>
      </c>
      <c r="L5591" s="444">
        <f t="shared" ca="1" si="207"/>
        <v>-4222564593796379.5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-4222564593796379.5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-17594019140818.246</v>
      </c>
      <c r="L5592" s="444">
        <f t="shared" ca="1" si="207"/>
        <v>-4240158612937197.5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-4240158612937197.5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-17667327553904.988</v>
      </c>
      <c r="L5593" s="444">
        <f t="shared" ca="1" si="207"/>
        <v>-4257825940491102.5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-4257825940491102.5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-17740941418712.926</v>
      </c>
      <c r="L5594" s="444">
        <f t="shared" ca="1" si="207"/>
        <v>-4275566881909815.5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-4275566881909815.5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-17814862007957.563</v>
      </c>
      <c r="L5595" s="444">
        <f t="shared" ca="1" si="207"/>
        <v>-4293381743917773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-4293381743917773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-17889090599657.387</v>
      </c>
      <c r="L5596" s="444">
        <f t="shared" ca="1" si="207"/>
        <v>-4311270834517430.5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-4311270834517430.5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-17963628477155.961</v>
      </c>
      <c r="L5597" s="444">
        <f t="shared" ca="1" si="207"/>
        <v>-4329234462994586.5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-4329234462994586.5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-18038476929144.109</v>
      </c>
      <c r="L5598" s="444">
        <f t="shared" ca="1" si="207"/>
        <v>-4347272939923730.5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-4347272939923730.5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-18113637249682.211</v>
      </c>
      <c r="L5599" s="444">
        <f t="shared" ca="1" si="207"/>
        <v>-4365386577173412.5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-4365386577173412.5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-18189110738222.555</v>
      </c>
      <c r="L5600" s="444">
        <f t="shared" ca="1" si="207"/>
        <v>-4383575687911635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-4383575687911635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-18264898699631.809</v>
      </c>
      <c r="L5601" s="444">
        <f t="shared" ca="1" si="207"/>
        <v>-4401840586611267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-4401840586611267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-18341002444213.613</v>
      </c>
      <c r="L5602" s="444">
        <f t="shared" ca="1" si="207"/>
        <v>-4420181589055480.5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-4420181589055480.5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-18417423287731.168</v>
      </c>
      <c r="L5603" s="444">
        <f t="shared" ca="1" si="207"/>
        <v>-4438599012343211.5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-4438599012343211.5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-18494162551430.047</v>
      </c>
      <c r="L5604" s="444">
        <f t="shared" ca="1" si="207"/>
        <v>-4457093174894641.5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-4457093174894641.5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-18571221562061.004</v>
      </c>
      <c r="L5605" s="444">
        <f t="shared" ca="1" si="207"/>
        <v>-4475664396456702.5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-4475664396456702.5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-18648601651902.926</v>
      </c>
      <c r="L5606" s="444">
        <f t="shared" ca="1" si="207"/>
        <v>-4494312998108605.5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-4494312998108605.5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-18726304158785.855</v>
      </c>
      <c r="L5607" s="444">
        <f t="shared" ca="1" si="207"/>
        <v>-4513039302267391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-4513039302267391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-18804330426114.129</v>
      </c>
      <c r="L5608" s="444">
        <f t="shared" ca="1" si="207"/>
        <v>-4531843632693505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-4531843632693505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-18882681802889.605</v>
      </c>
      <c r="L5609" s="444">
        <f t="shared" ca="1" si="207"/>
        <v>-4550726314496395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-4550726314496395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-18961359643734.98</v>
      </c>
      <c r="L5610" s="444">
        <f t="shared" ca="1" si="207"/>
        <v>-4569687674140130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-4569687674140130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-19040365308917.207</v>
      </c>
      <c r="L5611" s="444">
        <f t="shared" ca="1" si="207"/>
        <v>-4588728039449047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-4588728039449047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-19119700164371.027</v>
      </c>
      <c r="L5612" s="444">
        <f t="shared" ca="1" si="207"/>
        <v>-4607847739613418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-4607847739613418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-19199365581722.574</v>
      </c>
      <c r="L5613" s="444">
        <f t="shared" ca="1" si="207"/>
        <v>-4627047105195141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-4627047105195141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-19279362938313.086</v>
      </c>
      <c r="L5614" s="444">
        <f t="shared" ca="1" si="207"/>
        <v>-4646326468133454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-4646326468133454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-19359693617222.727</v>
      </c>
      <c r="L5615" s="444">
        <f t="shared" ca="1" si="207"/>
        <v>-4665686161750677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-4665686161750677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-19440359007294.488</v>
      </c>
      <c r="L5616" s="444">
        <f t="shared" ca="1" si="207"/>
        <v>-4685126520757971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-4685126520757971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-19521360503158.211</v>
      </c>
      <c r="L5617" s="444">
        <f t="shared" ca="1" si="207"/>
        <v>-4704647881261129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-4704647881261129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-19602699505254.703</v>
      </c>
      <c r="L5618" s="444">
        <f t="shared" ref="L5618:L5872" ca="1" si="212">I5618-J5618+K5618</f>
        <v>-4724250580766384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-4724250580766384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-19684377419859.934</v>
      </c>
      <c r="L5619" s="444">
        <f t="shared" ca="1" si="212"/>
        <v>-4743934958186244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-4743934958186244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-19766395659109.352</v>
      </c>
      <c r="L5620" s="444">
        <f t="shared" ca="1" si="212"/>
        <v>-4763701353845353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-4763701353845353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-19848755641022.305</v>
      </c>
      <c r="L5621" s="444">
        <f t="shared" ca="1" si="212"/>
        <v>-4783550109486375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-4783550109486375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-19931458789526.563</v>
      </c>
      <c r="L5622" s="444">
        <f t="shared" ca="1" si="212"/>
        <v>-4803481568275902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-4803481568275902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-20014506534482.926</v>
      </c>
      <c r="L5623" s="444">
        <f t="shared" ca="1" si="212"/>
        <v>-4823496074810385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-4823496074810385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-20097900311709.938</v>
      </c>
      <c r="L5624" s="444">
        <f t="shared" ca="1" si="212"/>
        <v>-4843593975122095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-4843593975122095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-20181641563008.73</v>
      </c>
      <c r="L5625" s="444">
        <f t="shared" ca="1" si="212"/>
        <v>-4863775616685104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-4863775616685104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-20265731736187.934</v>
      </c>
      <c r="L5626" s="444">
        <f t="shared" ca="1" si="212"/>
        <v>-4884041348421292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-4884041348421292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-20350172285088.715</v>
      </c>
      <c r="L5627" s="444">
        <f t="shared" ca="1" si="212"/>
        <v>-4904391520706381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-4904391520706381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-20434964669609.922</v>
      </c>
      <c r="L5628" s="444">
        <f t="shared" ca="1" si="212"/>
        <v>-4924826485375991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-4924826485375991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-20520110355733.297</v>
      </c>
      <c r="L5629" s="444">
        <f t="shared" ca="1" si="212"/>
        <v>-4945346595731724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-4945346595731724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-20605610815548.852</v>
      </c>
      <c r="L5630" s="444">
        <f t="shared" ca="1" si="212"/>
        <v>-4965952206547273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-4965952206547273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-20691467527280.305</v>
      </c>
      <c r="L5631" s="444">
        <f t="shared" ca="1" si="212"/>
        <v>-4986643674074553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-4986643674074553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-20777681975310.637</v>
      </c>
      <c r="L5632" s="444">
        <f t="shared" ca="1" si="212"/>
        <v>-5007421356049864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-5007421356049864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-20864255650207.766</v>
      </c>
      <c r="L5633" s="444">
        <f t="shared" ca="1" si="212"/>
        <v>-5028285611700072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-5028285611700072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-20951190048750.301</v>
      </c>
      <c r="L5634" s="444">
        <f t="shared" ca="1" si="212"/>
        <v>-5049236801748822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-5049236801748822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-21038486673953.426</v>
      </c>
      <c r="L5635" s="444">
        <f t="shared" ca="1" si="212"/>
        <v>-5070275288422775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-5070275288422775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-21126147035094.895</v>
      </c>
      <c r="L5636" s="444">
        <f t="shared" ca="1" si="212"/>
        <v>-5091401435457870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-5091401435457870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-21214172647741.125</v>
      </c>
      <c r="L5637" s="444">
        <f t="shared" ca="1" si="212"/>
        <v>-5112615608105611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-5112615608105611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-21302565033773.379</v>
      </c>
      <c r="L5638" s="444">
        <f t="shared" ca="1" si="212"/>
        <v>-5133918173139384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-5133918173139384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-21391325721414.102</v>
      </c>
      <c r="L5639" s="444">
        <f t="shared" ca="1" si="212"/>
        <v>-5155309498860798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-5155309498860798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-21480456245253.324</v>
      </c>
      <c r="L5640" s="444">
        <f t="shared" ca="1" si="212"/>
        <v>-5176789955106051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-5176789955106051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-21569958146275.211</v>
      </c>
      <c r="L5641" s="444">
        <f t="shared" ca="1" si="212"/>
        <v>-5198359913252326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-5198359913252326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-21659832971884.691</v>
      </c>
      <c r="L5642" s="444">
        <f t="shared" ca="1" si="212"/>
        <v>-5220019746224211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-5220019746224211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-21750082275934.211</v>
      </c>
      <c r="L5643" s="444">
        <f t="shared" ca="1" si="212"/>
        <v>-5241769828500145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-5241769828500145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-21840707618750.605</v>
      </c>
      <c r="L5644" s="444">
        <f t="shared" ca="1" si="212"/>
        <v>-5263610536118896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-5263610536118896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-21931710567162.066</v>
      </c>
      <c r="L5645" s="444">
        <f t="shared" ca="1" si="212"/>
        <v>-5285542246686058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-5285542246686058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-22023092694525.242</v>
      </c>
      <c r="L5646" s="444">
        <f t="shared" ca="1" si="212"/>
        <v>-5307565339380583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-5307565339380583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-22114855580752.43</v>
      </c>
      <c r="L5647" s="444">
        <f t="shared" ca="1" si="212"/>
        <v>-5329680194961335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-5329680194961335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-22207000812338.895</v>
      </c>
      <c r="L5648" s="444">
        <f t="shared" ca="1" si="212"/>
        <v>-5351887195773674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-5351887195773674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-22299529982390.309</v>
      </c>
      <c r="L5649" s="444">
        <f t="shared" ca="1" si="212"/>
        <v>-5374186725756064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-5374186725756064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-22392444690650.266</v>
      </c>
      <c r="L5650" s="444">
        <f t="shared" ca="1" si="212"/>
        <v>-5396579170446714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-5396579170446714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-22485746543527.977</v>
      </c>
      <c r="L5651" s="444">
        <f t="shared" ca="1" si="212"/>
        <v>-5419064916990242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-5419064916990242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-22579437154126.008</v>
      </c>
      <c r="L5652" s="444">
        <f t="shared" ca="1" si="212"/>
        <v>-5441644354144368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-5441644354144368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-22673518142268.199</v>
      </c>
      <c r="L5653" s="444">
        <f t="shared" ca="1" si="212"/>
        <v>-5464317872286636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-5464317872286636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-22767991134527.648</v>
      </c>
      <c r="L5654" s="444">
        <f t="shared" ca="1" si="212"/>
        <v>-5487085863421164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-5487085863421164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-22862857764254.852</v>
      </c>
      <c r="L5655" s="444">
        <f t="shared" ca="1" si="212"/>
        <v>-5509948721185419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-5509948721185419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-22958119671605.914</v>
      </c>
      <c r="L5656" s="444">
        <f t="shared" ca="1" si="212"/>
        <v>-5532906840857025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-5532906840857025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-23053778503570.938</v>
      </c>
      <c r="L5657" s="444">
        <f t="shared" ca="1" si="212"/>
        <v>-5555960619360596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-5555960619360596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-23149835914002.484</v>
      </c>
      <c r="L5658" s="444">
        <f t="shared" ca="1" si="212"/>
        <v>-5579110455274598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-5579110455274598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-23246293563644.156</v>
      </c>
      <c r="L5659" s="444">
        <f t="shared" ca="1" si="212"/>
        <v>-5602356748838242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-5602356748838242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-23343153120159.34</v>
      </c>
      <c r="L5660" s="444">
        <f t="shared" ca="1" si="212"/>
        <v>-5625699901958401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-5625699901958401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-23440416258160.004</v>
      </c>
      <c r="L5661" s="444">
        <f t="shared" ca="1" si="212"/>
        <v>-5649140318216561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-5649140318216561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-23538084659235.672</v>
      </c>
      <c r="L5662" s="444">
        <f t="shared" ca="1" si="212"/>
        <v>-5672678402875797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-5672678402875797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-23636160011982.488</v>
      </c>
      <c r="L5663" s="444">
        <f t="shared" ca="1" si="212"/>
        <v>-5696314562887779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-5696314562887779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-23734644012032.414</v>
      </c>
      <c r="L5664" s="444">
        <f t="shared" ca="1" si="212"/>
        <v>-5720049206899811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-5720049206899811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-23833538362082.547</v>
      </c>
      <c r="L5665" s="444">
        <f t="shared" ca="1" si="212"/>
        <v>-5743882745261894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-5743882745261894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-23932844771924.559</v>
      </c>
      <c r="L5666" s="444">
        <f t="shared" ca="1" si="212"/>
        <v>-5767815590033819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-5767815590033819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-24032564958474.246</v>
      </c>
      <c r="L5667" s="444">
        <f t="shared" ca="1" si="212"/>
        <v>-5791848154992293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-5791848154992293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-24132700645801.219</v>
      </c>
      <c r="L5668" s="444">
        <f t="shared" ca="1" si="212"/>
        <v>-5815980855638094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-5815980855638094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-24233253565158.727</v>
      </c>
      <c r="L5669" s="444">
        <f t="shared" ca="1" si="212"/>
        <v>-5840214109203253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-5840214109203253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-24334225455013.555</v>
      </c>
      <c r="L5670" s="444">
        <f t="shared" ca="1" si="212"/>
        <v>-5864548334658267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-5864548334658267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-24435618061076.113</v>
      </c>
      <c r="L5671" s="444">
        <f t="shared" ca="1" si="212"/>
        <v>-5888983952719343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-5888983952719343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-24537433136330.594</v>
      </c>
      <c r="L5672" s="444">
        <f t="shared" ca="1" si="212"/>
        <v>-5913521385855674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-5913521385855674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-24639672441065.309</v>
      </c>
      <c r="L5673" s="444">
        <f t="shared" ca="1" si="212"/>
        <v>-5938161058296739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-5938161058296739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-24742337742903.078</v>
      </c>
      <c r="L5674" s="444">
        <f t="shared" ca="1" si="212"/>
        <v>-5962903396039642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-5962903396039642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-24845430816831.84</v>
      </c>
      <c r="L5675" s="444">
        <f t="shared" ca="1" si="212"/>
        <v>-5987748826856474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-5987748826856474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-24948953445235.309</v>
      </c>
      <c r="L5676" s="444">
        <f t="shared" ca="1" si="212"/>
        <v>-6012697780301709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-6012697780301709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-25052907417923.789</v>
      </c>
      <c r="L5677" s="444">
        <f t="shared" ca="1" si="212"/>
        <v>-6037750687719633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-6037750687719633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-25157294532165.137</v>
      </c>
      <c r="L5678" s="444">
        <f t="shared" ca="1" si="212"/>
        <v>-6062907982251798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-6062907982251798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-25262116592715.824</v>
      </c>
      <c r="L5679" s="444">
        <f t="shared" ca="1" si="212"/>
        <v>-6088170098844514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-6088170098844514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-25367375411852.141</v>
      </c>
      <c r="L5680" s="444">
        <f t="shared" ca="1" si="212"/>
        <v>-6113537474256366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-6113537474256366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-25473072809401.523</v>
      </c>
      <c r="L5681" s="444">
        <f t="shared" ca="1" si="212"/>
        <v>-6139010547065768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-6139010547065768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-25579210612774.031</v>
      </c>
      <c r="L5682" s="444">
        <f t="shared" ca="1" si="212"/>
        <v>-6164589757678542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-6164589757678542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-25685790656993.926</v>
      </c>
      <c r="L5683" s="444">
        <f t="shared" ca="1" si="212"/>
        <v>-6190275548335536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-6190275548335536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-25792814784731.398</v>
      </c>
      <c r="L5684" s="444">
        <f t="shared" ca="1" si="212"/>
        <v>-6216068363120267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-6216068363120267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-25900284846334.445</v>
      </c>
      <c r="L5685" s="444">
        <f t="shared" ca="1" si="212"/>
        <v>-6241968647966601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-6241968647966601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-26008202699860.836</v>
      </c>
      <c r="L5686" s="444">
        <f t="shared" ca="1" si="212"/>
        <v>-6267976850666462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-6267976850666462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-26116570211110.258</v>
      </c>
      <c r="L5687" s="444">
        <f t="shared" ca="1" si="212"/>
        <v>-6294093420877572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-6294093420877572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-26225389253656.551</v>
      </c>
      <c r="L5688" s="444">
        <f t="shared" ca="1" si="212"/>
        <v>-6320318810131229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-6320318810131229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-26334661708880.121</v>
      </c>
      <c r="L5689" s="444">
        <f t="shared" ca="1" si="212"/>
        <v>-6346653471840109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-6346653471840109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-26444389466000.453</v>
      </c>
      <c r="L5690" s="444">
        <f t="shared" ca="1" si="212"/>
        <v>-6373097861306109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-6373097861306109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-26554574422108.789</v>
      </c>
      <c r="L5691" s="444">
        <f t="shared" ca="1" si="212"/>
        <v>-6399652435728218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-6399652435728218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-26665218482200.906</v>
      </c>
      <c r="L5692" s="444">
        <f t="shared" ca="1" si="212"/>
        <v>-6426317654210419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-6426317654210419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-26776323559210.078</v>
      </c>
      <c r="L5693" s="444">
        <f t="shared" ca="1" si="212"/>
        <v>-6453093977769629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-6453093977769629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-26887891574040.121</v>
      </c>
      <c r="L5694" s="444">
        <f t="shared" ca="1" si="212"/>
        <v>-6479981869343669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-6479981869343669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-26999924455598.621</v>
      </c>
      <c r="L5695" s="444">
        <f t="shared" ca="1" si="212"/>
        <v>-6506981793799268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-6506981793799268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-27112424140830.281</v>
      </c>
      <c r="L5696" s="444">
        <f t="shared" ca="1" si="212"/>
        <v>-6534094217940098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-6534094217940098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-27225392574750.406</v>
      </c>
      <c r="L5697" s="444">
        <f t="shared" ca="1" si="212"/>
        <v>-6561319610514848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-6561319610514848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-27338831710478.531</v>
      </c>
      <c r="L5698" s="444">
        <f t="shared" ca="1" si="212"/>
        <v>-6588658442225327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-6588658442225327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-27452743509272.195</v>
      </c>
      <c r="L5699" s="444">
        <f t="shared" ca="1" si="212"/>
        <v>-6616111185734599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-6616111185734599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-27567129940560.828</v>
      </c>
      <c r="L5700" s="444">
        <f t="shared" ca="1" si="212"/>
        <v>-6643678315675160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-6643678315675160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-27681992981979.832</v>
      </c>
      <c r="L5701" s="444">
        <f t="shared" ca="1" si="212"/>
        <v>-6671360308657140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-6671360308657140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-27797334619404.75</v>
      </c>
      <c r="L5702" s="444">
        <f t="shared" ca="1" si="212"/>
        <v>-6699157643276545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-6699157643276545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-27913156846985.605</v>
      </c>
      <c r="L5703" s="444">
        <f t="shared" ca="1" si="212"/>
        <v>-6727070800123531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-6727070800123531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-28029461667181.379</v>
      </c>
      <c r="L5704" s="444">
        <f t="shared" ca="1" si="212"/>
        <v>-6755100261790712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-6755100261790712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-28146251090794.633</v>
      </c>
      <c r="L5705" s="444">
        <f t="shared" ca="1" si="212"/>
        <v>-6783246512881507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-6783246512881507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-28263527137006.277</v>
      </c>
      <c r="L5706" s="444">
        <f t="shared" ca="1" si="212"/>
        <v>-6811510040018513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-6811510040018513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-28381291833410.469</v>
      </c>
      <c r="L5707" s="444">
        <f t="shared" ca="1" si="212"/>
        <v>-6839891331851923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-6839891331851923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-28499547216049.68</v>
      </c>
      <c r="L5708" s="444">
        <f t="shared" ca="1" si="212"/>
        <v>-6868390879067973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-6868390879067973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-28618295329449.887</v>
      </c>
      <c r="L5709" s="444">
        <f t="shared" ca="1" si="212"/>
        <v>-6897009174397423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-6897009174397423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-28737538226655.93</v>
      </c>
      <c r="L5710" s="444">
        <f t="shared" ca="1" si="212"/>
        <v>-6925746712624079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-6925746712624079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-28857277969266.996</v>
      </c>
      <c r="L5711" s="444">
        <f t="shared" ca="1" si="212"/>
        <v>-6954603990593346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-6954603990593346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-28977516627472.273</v>
      </c>
      <c r="L5712" s="444">
        <f t="shared" ca="1" si="212"/>
        <v>-6983581507220818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-6983581507220818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-29098256280086.742</v>
      </c>
      <c r="L5713" s="444">
        <f t="shared" ca="1" si="212"/>
        <v>-7012679763500905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-7012679763500905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-29219499014587.105</v>
      </c>
      <c r="L5714" s="444">
        <f t="shared" ca="1" si="212"/>
        <v>-7041899262515492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-7041899262515492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-29341246927147.883</v>
      </c>
      <c r="L5715" s="444">
        <f t="shared" ca="1" si="212"/>
        <v>-7071240509442640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-7071240509442640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-29463502122677.668</v>
      </c>
      <c r="L5716" s="444">
        <f t="shared" ca="1" si="212"/>
        <v>-7100704011565318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-7100704011565318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-29586266714855.492</v>
      </c>
      <c r="L5717" s="444">
        <f t="shared" ca="1" si="212"/>
        <v>-7130290278280173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-7130290278280173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-29709542826167.387</v>
      </c>
      <c r="L5718" s="444">
        <f t="shared" ca="1" si="212"/>
        <v>-7159999821106340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-7159999821106340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-29833332587943.082</v>
      </c>
      <c r="L5719" s="444">
        <f t="shared" ca="1" si="212"/>
        <v>-7189833153694283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-7189833153694283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-29957638140392.844</v>
      </c>
      <c r="L5720" s="444">
        <f t="shared" ca="1" si="212"/>
        <v>-7219790791834676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-7219790791834676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-30082461632644.484</v>
      </c>
      <c r="L5721" s="444">
        <f t="shared" ca="1" si="212"/>
        <v>-7249873253467320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-7249873253467320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-30207805222780.5</v>
      </c>
      <c r="L5722" s="444">
        <f t="shared" ca="1" si="212"/>
        <v>-7280081058690100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-7280081058690100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-30333671077875.418</v>
      </c>
      <c r="L5723" s="444">
        <f t="shared" ca="1" si="212"/>
        <v>-7310414729767975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-7310414729767975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-30460061374033.23</v>
      </c>
      <c r="L5724" s="444">
        <f t="shared" ca="1" si="212"/>
        <v>-7340874791142008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-7340874791142008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-30586978296425.031</v>
      </c>
      <c r="L5725" s="444">
        <f t="shared" ca="1" si="212"/>
        <v>-7371461769438433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-7371461769438433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-30714424039326.809</v>
      </c>
      <c r="L5726" s="444">
        <f t="shared" ca="1" si="212"/>
        <v>-7402176193477760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-7402176193477760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-30842400806157.332</v>
      </c>
      <c r="L5727" s="444">
        <f t="shared" ca="1" si="212"/>
        <v>-7433018594283917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-7433018594283917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-30970910809516.32</v>
      </c>
      <c r="L5728" s="444">
        <f t="shared" ca="1" si="212"/>
        <v>-7463989505093433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-7463989505093433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-31099956271222.637</v>
      </c>
      <c r="L5729" s="444">
        <f t="shared" ca="1" si="212"/>
        <v>-7495089461364656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-7495089461364656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-31229539422352.734</v>
      </c>
      <c r="L5730" s="444">
        <f t="shared" ca="1" si="212"/>
        <v>-7526319000787009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-7526319000787009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-31359662503279.203</v>
      </c>
      <c r="L5731" s="444">
        <f t="shared" ca="1" si="212"/>
        <v>-7557678663290288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-7557678663290288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-31490327763709.527</v>
      </c>
      <c r="L5732" s="444">
        <f t="shared" ca="1" si="212"/>
        <v>-7589168991053998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-7589168991053998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-31621537462724.988</v>
      </c>
      <c r="L5733" s="444">
        <f t="shared" ca="1" si="212"/>
        <v>-7620790528516723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-7620790528516723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-31753293868819.68</v>
      </c>
      <c r="L5734" s="444">
        <f t="shared" ca="1" si="212"/>
        <v>-7652543822385543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-7652543822385543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-31885599259939.766</v>
      </c>
      <c r="L5735" s="444">
        <f t="shared" ca="1" si="212"/>
        <v>-7684429421645483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-7684429421645483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-32018455923522.844</v>
      </c>
      <c r="L5736" s="444">
        <f t="shared" ca="1" si="212"/>
        <v>-7716447877569006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-7716447877569006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-32151866156537.523</v>
      </c>
      <c r="L5737" s="444">
        <f t="shared" ca="1" si="212"/>
        <v>-7748599743725544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-7748599743725544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-32285832265523.098</v>
      </c>
      <c r="L5738" s="444">
        <f t="shared" ca="1" si="212"/>
        <v>-7780885575991067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-7780885575991067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-32420356566629.445</v>
      </c>
      <c r="L5739" s="444">
        <f t="shared" ca="1" si="212"/>
        <v>-7813305932557696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-7813305932557696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-32555441385657.07</v>
      </c>
      <c r="L5740" s="444">
        <f t="shared" ca="1" si="212"/>
        <v>-7845861373943353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-7845861373943353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-32691089058097.309</v>
      </c>
      <c r="L5741" s="444">
        <f t="shared" ca="1" si="212"/>
        <v>-7878552463001450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-7878552463001450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-32827301929172.707</v>
      </c>
      <c r="L5742" s="444">
        <f t="shared" ca="1" si="212"/>
        <v>-7911379764930623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-7911379764930623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-32964082353877.598</v>
      </c>
      <c r="L5743" s="444">
        <f t="shared" ca="1" si="212"/>
        <v>-7944343847284501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-7944343847284501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-33101432697018.754</v>
      </c>
      <c r="L5744" s="444">
        <f t="shared" ca="1" si="212"/>
        <v>-7977445279981520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-7977445279981520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-33239355333256.332</v>
      </c>
      <c r="L5745" s="444">
        <f t="shared" ca="1" si="212"/>
        <v>-8010684635314776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-8010684635314776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-33377852647144.902</v>
      </c>
      <c r="L5746" s="444">
        <f t="shared" ca="1" si="212"/>
        <v>-8044062487961921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-8044062487961921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-33516927033174.672</v>
      </c>
      <c r="L5747" s="444">
        <f t="shared" ca="1" si="212"/>
        <v>-8077579414995096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-8077579414995096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-33656580895812.895</v>
      </c>
      <c r="L5748" s="444">
        <f t="shared" ca="1" si="212"/>
        <v>-8111235995890909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-8111235995890909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-33796816649545.453</v>
      </c>
      <c r="L5749" s="444">
        <f t="shared" ca="1" si="212"/>
        <v>-8145032812540454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-8145032812540454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-33937636718918.559</v>
      </c>
      <c r="L5750" s="444">
        <f t="shared" ca="1" si="212"/>
        <v>-8178970449259373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-8178970449259373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-34079043538580.715</v>
      </c>
      <c r="L5751" s="444">
        <f t="shared" ca="1" si="212"/>
        <v>-8213049492797954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-8213049492797954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-34221039553324.809</v>
      </c>
      <c r="L5752" s="444">
        <f t="shared" ca="1" si="212"/>
        <v>-8247270532351279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-8247270532351279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-34363627218130.328</v>
      </c>
      <c r="L5753" s="444">
        <f t="shared" ca="1" si="212"/>
        <v>-8281634159569409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-8281634159569409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-34506808998205.871</v>
      </c>
      <c r="L5754" s="444">
        <f t="shared" ca="1" si="212"/>
        <v>-8316140968567615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-8316140968567615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-34650587369031.73</v>
      </c>
      <c r="L5755" s="444">
        <f t="shared" ca="1" si="212"/>
        <v>-8350791555936647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-8350791555936647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-34794964816402.695</v>
      </c>
      <c r="L5756" s="444">
        <f t="shared" ca="1" si="212"/>
        <v>-8385586520753050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-8385586520753050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-34939943836471.043</v>
      </c>
      <c r="L5757" s="444">
        <f t="shared" ca="1" si="212"/>
        <v>-8420526464589521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-8420526464589521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-35085526935789.672</v>
      </c>
      <c r="L5758" s="444">
        <f t="shared" ca="1" si="212"/>
        <v>-8455611991525311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-8455611991525311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-35231716631355.461</v>
      </c>
      <c r="L5759" s="444">
        <f t="shared" ca="1" si="212"/>
        <v>-8490843708156666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-8490843708156666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-35378515450652.773</v>
      </c>
      <c r="L5760" s="444">
        <f t="shared" ca="1" si="212"/>
        <v>-8526222223607319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-8526222223607319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-35525925931697.164</v>
      </c>
      <c r="L5761" s="444">
        <f t="shared" ca="1" si="212"/>
        <v>-8561748149539016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-8561748149539016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-35673950623079.234</v>
      </c>
      <c r="L5762" s="444">
        <f t="shared" ca="1" si="212"/>
        <v>-8597422100162095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-8597422100162095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-35822592084008.727</v>
      </c>
      <c r="L5763" s="444">
        <f t="shared" ca="1" si="212"/>
        <v>-8633244692246104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-8633244692246104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-35971852884358.766</v>
      </c>
      <c r="L5764" s="444">
        <f t="shared" ca="1" si="212"/>
        <v>-8669216545130463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-8669216545130463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-36121735604710.266</v>
      </c>
      <c r="L5765" s="444">
        <f t="shared" ca="1" si="212"/>
        <v>-8705338280735173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-8705338280735173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-36272242836396.555</v>
      </c>
      <c r="L5766" s="444">
        <f t="shared" ca="1" si="212"/>
        <v>-8741610523571570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-8741610523571570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-36423377181548.203</v>
      </c>
      <c r="L5767" s="444">
        <f t="shared" ca="1" si="212"/>
        <v>-8778033900753118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-8778033900753118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-36575141253137.992</v>
      </c>
      <c r="L5768" s="444">
        <f t="shared" ca="1" si="212"/>
        <v>-8814609042006256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-8814609042006256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-36727537675026.063</v>
      </c>
      <c r="L5769" s="444">
        <f t="shared" ca="1" si="212"/>
        <v>-8851336579681282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-8851336579681282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-36880569082005.344</v>
      </c>
      <c r="L5770" s="444">
        <f t="shared" ca="1" si="212"/>
        <v>-8888217148763287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-8888217148763287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-37034238119847.023</v>
      </c>
      <c r="L5771" s="444">
        <f t="shared" ca="1" si="212"/>
        <v>-8925251386883134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-8925251386883134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-37188547445346.398</v>
      </c>
      <c r="L5772" s="444">
        <f t="shared" ca="1" si="212"/>
        <v>-8962439934328480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-8962439934328480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-37343499726368.664</v>
      </c>
      <c r="L5773" s="444">
        <f t="shared" ca="1" si="212"/>
        <v>-8999783434054849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-8999783434054849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-37499097641895.203</v>
      </c>
      <c r="L5774" s="444">
        <f t="shared" ca="1" si="212"/>
        <v>-9037282531696744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-9037282531696744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-37655343882069.766</v>
      </c>
      <c r="L5775" s="444">
        <f t="shared" ca="1" si="212"/>
        <v>-9074937875578814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-9074937875578814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-37812241148245.055</v>
      </c>
      <c r="L5776" s="444">
        <f t="shared" ca="1" si="212"/>
        <v>-9112750116727060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-9112750116727060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-37969792153029.414</v>
      </c>
      <c r="L5777" s="444">
        <f t="shared" ca="1" si="212"/>
        <v>-9150719908880090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-9150719908880090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-38127999620333.711</v>
      </c>
      <c r="L5778" s="444">
        <f t="shared" ca="1" si="212"/>
        <v>-9188847908500424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-9188847908500424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-38286866285418.43</v>
      </c>
      <c r="L5779" s="444">
        <f t="shared" ca="1" si="212"/>
        <v>-9227134774785842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-9227134774785842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-38446394894941.008</v>
      </c>
      <c r="L5780" s="444">
        <f t="shared" ca="1" si="212"/>
        <v>-9265581169680784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-9265581169680784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-38606588207003.266</v>
      </c>
      <c r="L5781" s="444">
        <f t="shared" ca="1" si="212"/>
        <v>-9304187757887788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-9304187757887788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-38767448991199.117</v>
      </c>
      <c r="L5782" s="444">
        <f t="shared" ca="1" si="212"/>
        <v>-9342955206878988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-9342955206878988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-38928980028662.453</v>
      </c>
      <c r="L5783" s="444">
        <f t="shared" ca="1" si="212"/>
        <v>-9381884186907650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-9381884186907650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-39091184112115.211</v>
      </c>
      <c r="L5784" s="444">
        <f t="shared" ca="1" si="212"/>
        <v>-9420975371019766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-9420975371019766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-39254064045915.688</v>
      </c>
      <c r="L5785" s="444">
        <f t="shared" ca="1" si="212"/>
        <v>-9460229435065682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-9460229435065682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-39417622646107.008</v>
      </c>
      <c r="L5786" s="444">
        <f t="shared" ca="1" si="212"/>
        <v>-9499647057711790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-9499647057711790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-39581862740465.789</v>
      </c>
      <c r="L5787" s="444">
        <f t="shared" ca="1" si="212"/>
        <v>-9539228920452256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-9539228920452256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-39746787168551.063</v>
      </c>
      <c r="L5788" s="444">
        <f t="shared" ca="1" si="212"/>
        <v>-9578975707620808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-9578975707620808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-39912398781753.367</v>
      </c>
      <c r="L5789" s="444">
        <f t="shared" ca="1" si="212"/>
        <v>-9618888106402562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-9618888106402562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-40078700443344.008</v>
      </c>
      <c r="L5790" s="444">
        <f t="shared" ca="1" si="212"/>
        <v>-9658966806845906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-9658966806845906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-40245695028524.609</v>
      </c>
      <c r="L5791" s="444">
        <f t="shared" ca="1" si="212"/>
        <v>-9699212501874430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-9699212501874430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-40413385424476.789</v>
      </c>
      <c r="L5792" s="444">
        <f t="shared" ca="1" si="212"/>
        <v>-9739625887298906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-9739625887298906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-40581774530412.109</v>
      </c>
      <c r="L5793" s="444">
        <f t="shared" ca="1" si="212"/>
        <v>-9780207661829318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-9780207661829318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-40750865257622.156</v>
      </c>
      <c r="L5794" s="444">
        <f t="shared" ca="1" si="212"/>
        <v>-9820958527086940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-9820958527086940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-40920660529528.914</v>
      </c>
      <c r="L5795" s="444">
        <f t="shared" ca="1" si="212"/>
        <v>-9861879187616468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-9861879187616468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-41091163281735.281</v>
      </c>
      <c r="L5796" s="444">
        <f t="shared" ca="1" si="212"/>
        <v>-9902970350898204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-9902970350898204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-41262376462075.852</v>
      </c>
      <c r="L5797" s="444">
        <f t="shared" ca="1" si="212"/>
        <v>-9944232727360280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-9944232727360280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-41434303030667.836</v>
      </c>
      <c r="L5798" s="444">
        <f t="shared" ca="1" si="212"/>
        <v>-9985667030390948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-9985667030390948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-41606945959962.281</v>
      </c>
      <c r="L5799" s="444">
        <f t="shared" ca="1" si="212"/>
        <v>-1.002727397635091E+16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-1.002727397635091E+16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-41780308234795.461</v>
      </c>
      <c r="L5800" s="444">
        <f t="shared" ca="1" si="212"/>
        <v>-1.0069054284585706E+16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-1.0069054284585706E+16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-41954392852440.438</v>
      </c>
      <c r="L5801" s="444">
        <f t="shared" ca="1" si="212"/>
        <v>-1.0111008677438146E+16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-1.0111008677438146E+16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-42129202822658.938</v>
      </c>
      <c r="L5802" s="444">
        <f t="shared" ca="1" si="212"/>
        <v>-1.0153137880260804E+16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-1.0153137880260804E+16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-42304741167753.352</v>
      </c>
      <c r="L5803" s="444">
        <f t="shared" ca="1" si="212"/>
        <v>-1.0195442621428558E+16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-1.0195442621428558E+16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-42481010922618.992</v>
      </c>
      <c r="L5804" s="444">
        <f t="shared" ca="1" si="212"/>
        <v>-1.0237923632351176E+16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-1.0237923632351176E+16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-42658015134796.563</v>
      </c>
      <c r="L5805" s="444">
        <f t="shared" ca="1" si="212"/>
        <v>-1.0280581647485972E+16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-1.0280581647485972E+16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-42835756864524.883</v>
      </c>
      <c r="L5806" s="444">
        <f t="shared" ca="1" si="212"/>
        <v>-1.0323417404350496E+16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-1.0323417404350496E+16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-43014239184793.734</v>
      </c>
      <c r="L5807" s="444">
        <f t="shared" ca="1" si="212"/>
        <v>-1.036643164353529E+16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-1.036643164353529E+16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-43193465181397.039</v>
      </c>
      <c r="L5808" s="444">
        <f t="shared" ca="1" si="212"/>
        <v>-1.0409625108716688E+16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-1.0409625108716688E+16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-43373437952986.203</v>
      </c>
      <c r="L5809" s="444">
        <f t="shared" ca="1" si="212"/>
        <v>-1.0452998546669674E+16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-1.0452998546669674E+16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-43554160611123.641</v>
      </c>
      <c r="L5810" s="444">
        <f t="shared" ca="1" si="212"/>
        <v>-1.0496552707280798E+16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-1.0496552707280798E+16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-43735636280336.656</v>
      </c>
      <c r="L5811" s="444">
        <f t="shared" ca="1" si="212"/>
        <v>-1.0540288343561134E+16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-1.0540288343561134E+16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-43917868098171.391</v>
      </c>
      <c r="L5812" s="444">
        <f t="shared" ca="1" si="212"/>
        <v>-1.0584206211659306E+16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-1.0584206211659306E+16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-44100859215247.109</v>
      </c>
      <c r="L5813" s="444">
        <f t="shared" ca="1" si="212"/>
        <v>-1.0628307070874554E+16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-1.0628307070874554E+16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-44284612795310.641</v>
      </c>
      <c r="L5814" s="444">
        <f t="shared" ca="1" si="212"/>
        <v>-1.0672591683669864E+16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-1.0672591683669864E+16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-44469132015291.102</v>
      </c>
      <c r="L5815" s="444">
        <f t="shared" ca="1" si="212"/>
        <v>-1.0717060815685156E+16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-1.0717060815685156E+16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-44654420065354.813</v>
      </c>
      <c r="L5816" s="444">
        <f t="shared" ca="1" si="212"/>
        <v>-1.076171523575051E+16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-1.076171523575051E+16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-44840480148960.461</v>
      </c>
      <c r="L5817" s="444">
        <f t="shared" ca="1" si="212"/>
        <v>-1.080655571589947E+16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-1.080655571589947E+16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-45027315482914.461</v>
      </c>
      <c r="L5818" s="444">
        <f t="shared" ca="1" si="212"/>
        <v>-1.0851583031382384E+16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-1.0851583031382384E+16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-45214929297426.602</v>
      </c>
      <c r="L5819" s="444">
        <f t="shared" ca="1" si="212"/>
        <v>-1.089679796067981E+16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-1.089679796067981E+16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-45403324836165.875</v>
      </c>
      <c r="L5820" s="444">
        <f t="shared" ca="1" si="212"/>
        <v>-1.0942201285515976E+16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-1.0942201285515976E+16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-45592505356316.563</v>
      </c>
      <c r="L5821" s="444">
        <f t="shared" ca="1" si="212"/>
        <v>-1.0987793790872292E+16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-1.0987793790872292E+16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-45782474128634.547</v>
      </c>
      <c r="L5822" s="444">
        <f t="shared" ca="1" si="212"/>
        <v>-1.1033576265000926E+16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-1.1033576265000926E+16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-45973234437503.859</v>
      </c>
      <c r="L5823" s="444">
        <f t="shared" ca="1" si="212"/>
        <v>-1.107954949943843E+16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-1.107954949943843E+16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-46164789580993.461</v>
      </c>
      <c r="L5824" s="444">
        <f t="shared" ca="1" si="212"/>
        <v>-1.1125714289019424E+16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-1.1125714289019424E+16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-46357142870914.266</v>
      </c>
      <c r="L5825" s="444">
        <f t="shared" ca="1" si="212"/>
        <v>-1.1172071431890338E+16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-1.1172071431890338E+16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-46550297632876.406</v>
      </c>
      <c r="L5826" s="444">
        <f t="shared" ca="1" si="212"/>
        <v>-1.1218621729523214E+16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-1.1218621729523214E+16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-46744257206346.727</v>
      </c>
      <c r="L5827" s="444">
        <f t="shared" ca="1" si="212"/>
        <v>-1.126536598672956E+16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-1.126536598672956E+16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-46939024944706.5</v>
      </c>
      <c r="L5828" s="444">
        <f t="shared" ca="1" si="212"/>
        <v>-1.1312305011674266E+16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-1.1312305011674266E+16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-47134604215309.438</v>
      </c>
      <c r="L5829" s="444">
        <f t="shared" ca="1" si="212"/>
        <v>-1.1359439615889576E+16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-1.1359439615889576E+16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-47330998399539.898</v>
      </c>
      <c r="L5830" s="444">
        <f t="shared" ca="1" si="212"/>
        <v>-1.1406770614289116E+16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-1.1406770614289116E+16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-47528210892871.313</v>
      </c>
      <c r="L5831" s="444">
        <f t="shared" ca="1" si="212"/>
        <v>-1.1454298825181988E+16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-1.1454298825181988E+16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-47726245104924.953</v>
      </c>
      <c r="L5832" s="444">
        <f t="shared" ca="1" si="212"/>
        <v>-1.1502025070286912E+16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-1.1502025070286912E+16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-47925104459528.797</v>
      </c>
      <c r="L5833" s="444">
        <f t="shared" ca="1" si="212"/>
        <v>-1.154995017474644E+16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-1.154995017474644E+16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-48124792394776.836</v>
      </c>
      <c r="L5834" s="444">
        <f t="shared" ca="1" si="212"/>
        <v>-1.1598074967141216E+16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-1.1598074967141216E+16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-48325312363088.398</v>
      </c>
      <c r="L5835" s="444">
        <f t="shared" ca="1" si="212"/>
        <v>-1.1646400279504304E+16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-1.1646400279504304E+16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-48526667831267.93</v>
      </c>
      <c r="L5836" s="444">
        <f t="shared" ca="1" si="212"/>
        <v>-1.1694926947335572E+16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-1.1694926947335572E+16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-48728862280564.883</v>
      </c>
      <c r="L5837" s="444">
        <f t="shared" ca="1" si="212"/>
        <v>-1.1743655809616136E+16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-1.1743655809616136E+16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-48931899206733.898</v>
      </c>
      <c r="L5838" s="444">
        <f t="shared" ca="1" si="212"/>
        <v>-1.179258770882287E+16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-1.179258770882287E+16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-49135782120095.289</v>
      </c>
      <c r="L5839" s="444">
        <f t="shared" ca="1" si="212"/>
        <v>-1.1841723490942966E+16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-1.1841723490942966E+16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-49340514545595.688</v>
      </c>
      <c r="L5840" s="444">
        <f t="shared" ca="1" si="212"/>
        <v>-1.1891064005488562E+16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-1.1891064005488562E+16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-49546100022869.008</v>
      </c>
      <c r="L5841" s="444">
        <f t="shared" ca="1" si="212"/>
        <v>-1.1940610105511432E+16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-1.1940610105511432E+16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-49752542106297.633</v>
      </c>
      <c r="L5842" s="444">
        <f t="shared" ca="1" si="212"/>
        <v>-1.199036264761773E+16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-1.199036264761773E+16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-49959844365073.875</v>
      </c>
      <c r="L5843" s="444">
        <f t="shared" ca="1" si="212"/>
        <v>-1.2040322491982804E+16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-1.2040322491982804E+16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-50168010383261.68</v>
      </c>
      <c r="L5844" s="444">
        <f t="shared" ca="1" si="212"/>
        <v>-1.2090490502366066E+16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-1.2090490502366066E+16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-50377043759858.609</v>
      </c>
      <c r="L5845" s="444">
        <f t="shared" ca="1" si="212"/>
        <v>-1.2140867546125924E+16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-1.2140867546125924E+16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-50586948108858.016</v>
      </c>
      <c r="L5846" s="444">
        <f t="shared" ca="1" si="212"/>
        <v>-1.2191454494234782E+16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-1.2191454494234782E+16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-50797727059311.594</v>
      </c>
      <c r="L5847" s="444">
        <f t="shared" ca="1" si="212"/>
        <v>-1.2242252221294094E+16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-1.2242252221294094E+16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-51009384255392.055</v>
      </c>
      <c r="L5848" s="444">
        <f t="shared" ca="1" si="212"/>
        <v>-1.2293261605549486E+16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-1.2293261605549486E+16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-51221923356456.188</v>
      </c>
      <c r="L5849" s="444">
        <f t="shared" ca="1" si="212"/>
        <v>-1.2344483528905942E+16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-1.2344483528905942E+16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-51435348037108.094</v>
      </c>
      <c r="L5850" s="444">
        <f t="shared" ca="1" si="212"/>
        <v>-1.239591887694305E+16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-1.239591887694305E+16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-51649661987262.711</v>
      </c>
      <c r="L5851" s="444">
        <f t="shared" ca="1" si="212"/>
        <v>-1.2447568538930312E+16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-1.2447568538930312E+16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-51864868912209.633</v>
      </c>
      <c r="L5852" s="444">
        <f t="shared" ca="1" si="212"/>
        <v>-1.2499433407842522E+16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-1.2499433407842522E+16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-52080972532677.172</v>
      </c>
      <c r="L5853" s="444">
        <f t="shared" ca="1" si="212"/>
        <v>-1.25515143803752E+16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-1.25515143803752E+16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-52297976584896.664</v>
      </c>
      <c r="L5854" s="444">
        <f t="shared" ca="1" si="212"/>
        <v>-1.2603812356960096E+16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-1.2603812356960096E+16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-52515884820667.063</v>
      </c>
      <c r="L5855" s="444">
        <f t="shared" ca="1" si="212"/>
        <v>-1.2656328241780764E+16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-1.2656328241780764E+16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-52734701007419.852</v>
      </c>
      <c r="L5856" s="444">
        <f t="shared" ca="1" si="212"/>
        <v>-1.2709062942788184E+16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-1.2709062942788184E+16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-52954428928284.102</v>
      </c>
      <c r="L5857" s="444">
        <f t="shared" ca="1" si="212"/>
        <v>-1.2762017371716468E+16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-1.2762017371716468E+16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-53175072382151.953</v>
      </c>
      <c r="L5858" s="444">
        <f t="shared" ca="1" si="212"/>
        <v>-1.281519244409862E+16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-1.281519244409862E+16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-53396635183744.25</v>
      </c>
      <c r="L5859" s="444">
        <f t="shared" ca="1" si="212"/>
        <v>-1.2868589079282364E+16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-1.2868589079282364E+16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-53619121163676.516</v>
      </c>
      <c r="L5860" s="444">
        <f t="shared" ca="1" si="212"/>
        <v>-1.292220820044604E+16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-1.292220820044604E+16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-53842534168525.164</v>
      </c>
      <c r="L5861" s="444">
        <f t="shared" ca="1" si="212"/>
        <v>-1.2976050734614566E+16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-1.2976050734614566E+16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-54066878060894.023</v>
      </c>
      <c r="L5862" s="444">
        <f t="shared" ca="1" si="212"/>
        <v>-1.303011761267546E+16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-1.303011761267546E+16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-54292156719481.086</v>
      </c>
      <c r="L5863" s="444">
        <f t="shared" ca="1" si="212"/>
        <v>-1.3084409769394942E+16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-1.3084409769394942E+16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-54518374039145.594</v>
      </c>
      <c r="L5864" s="444">
        <f t="shared" ca="1" si="212"/>
        <v>-1.3138928143434088E+16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-1.3138928143434088E+16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-54745533930975.367</v>
      </c>
      <c r="L5865" s="444">
        <f t="shared" ca="1" si="212"/>
        <v>-1.3193673677365064E+16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-1.3193673677365064E+16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-54973640322354.43</v>
      </c>
      <c r="L5866" s="444">
        <f t="shared" ca="1" si="212"/>
        <v>-1.3248647317687418E+16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-1.3248647317687418E+16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-55202697157030.906</v>
      </c>
      <c r="L5867" s="444">
        <f t="shared" ca="1" si="212"/>
        <v>-1.3303850014844448E+16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-1.3303850014844448E+16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-55432708395185.203</v>
      </c>
      <c r="L5868" s="444">
        <f t="shared" ca="1" si="212"/>
        <v>-1.3359282723239634E+16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-1.3359282723239634E+16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-55663678013498.477</v>
      </c>
      <c r="L5869" s="444">
        <f t="shared" ca="1" si="212"/>
        <v>-1.3414946401253132E+16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-1.3414946401253132E+16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-55895610005221.383</v>
      </c>
      <c r="L5870" s="444">
        <f t="shared" ca="1" si="212"/>
        <v>-1.3470842011258354E+16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-1.3470842011258354E+16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-56128508380243.141</v>
      </c>
      <c r="L5871" s="444">
        <f t="shared" ca="1" si="212"/>
        <v>-1.3526970519638598E+16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-1.3526970519638598E+16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-56362377165160.828</v>
      </c>
      <c r="L5872" s="444">
        <f t="shared" ca="1" si="212"/>
        <v>-1.3583332896803758E+16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-1.3583332896803758E+16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-56597220403348.992</v>
      </c>
      <c r="L5873" s="444">
        <f t="shared" ref="L5873:L6127" ca="1" si="217">I5873-J5873+K5873</f>
        <v>-1.3639930117207106E+16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-1.3639930117207106E+16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-56833042155029.609</v>
      </c>
      <c r="L5874" s="444">
        <f t="shared" ca="1" si="217"/>
        <v>-1.3696763159362136E+16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-1.3696763159362136E+16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-57069846497342.234</v>
      </c>
      <c r="L5875" s="444">
        <f t="shared" ca="1" si="217"/>
        <v>-1.3753833005859478E+16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-1.3753833005859478E+16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-57307637524414.492</v>
      </c>
      <c r="L5876" s="444">
        <f t="shared" ca="1" si="217"/>
        <v>-1.3811140643383892E+16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-1.3811140643383892E+16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-57546419347432.883</v>
      </c>
      <c r="L5877" s="444">
        <f t="shared" ca="1" si="217"/>
        <v>-1.3868687062731324E+16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-1.3868687062731324E+16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-57786196094713.852</v>
      </c>
      <c r="L5878" s="444">
        <f t="shared" ca="1" si="217"/>
        <v>-1.3926473258826038E+16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-1.3926473258826038E+16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-58026971911775.156</v>
      </c>
      <c r="L5879" s="444">
        <f t="shared" ca="1" si="217"/>
        <v>-1.3984500230737814E+16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-1.3984500230737814E+16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-58268750961407.555</v>
      </c>
      <c r="L5880" s="444">
        <f t="shared" ca="1" si="217"/>
        <v>-1.4042768981699222E+16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-1.4042768981699222E+16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-58511537423746.758</v>
      </c>
      <c r="L5881" s="444">
        <f t="shared" ca="1" si="217"/>
        <v>-1.4101280519122968E+16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-1.4101280519122968E+16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-58755335496345.695</v>
      </c>
      <c r="L5882" s="444">
        <f t="shared" ca="1" si="217"/>
        <v>-1.4160035854619314E+16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-1.4160035854619314E+16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-59000149394247.141</v>
      </c>
      <c r="L5883" s="444">
        <f t="shared" ca="1" si="217"/>
        <v>-1.4219036004013562E+16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-1.4219036004013562E+16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-59245983350056.5</v>
      </c>
      <c r="L5884" s="444">
        <f t="shared" ca="1" si="217"/>
        <v>-1.4278281987363618E+16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-1.4278281987363618E+16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-59492841614015.063</v>
      </c>
      <c r="L5885" s="444">
        <f t="shared" ca="1" si="217"/>
        <v>-1.4337774828977634E+16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-1.4337774828977634E+16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-59740728454073.484</v>
      </c>
      <c r="L5886" s="444">
        <f t="shared" ca="1" si="217"/>
        <v>-1.4397515557431708E+16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-1.4397515557431708E+16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-59989648155965.461</v>
      </c>
      <c r="L5887" s="444">
        <f t="shared" ca="1" si="217"/>
        <v>-1.4457505205587674E+16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-1.4457505205587674E+16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-60239605023281.977</v>
      </c>
      <c r="L5888" s="444">
        <f t="shared" ca="1" si="217"/>
        <v>-1.4517744810610956E+16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-1.4517744810610956E+16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-60490603377545.648</v>
      </c>
      <c r="L5889" s="444">
        <f t="shared" ca="1" si="217"/>
        <v>-1.4578235413988502E+16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-1.4578235413988502E+16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-60742647558285.422</v>
      </c>
      <c r="L5890" s="444">
        <f t="shared" ca="1" si="217"/>
        <v>-1.4638978061546788E+16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-1.4638978061546788E+16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-60995741923111.617</v>
      </c>
      <c r="L5891" s="444">
        <f t="shared" ca="1" si="217"/>
        <v>-1.46999738034699E+16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-1.46999738034699E+16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-61249890847791.25</v>
      </c>
      <c r="L5892" s="444">
        <f t="shared" ca="1" si="217"/>
        <v>-1.4761223694317692E+16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-1.4761223694317692E+16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-61505098726323.711</v>
      </c>
      <c r="L5893" s="444">
        <f t="shared" ca="1" si="217"/>
        <v>-1.4822728793044016E+16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-1.4822728793044016E+16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-61761369971016.734</v>
      </c>
      <c r="L5894" s="444">
        <f t="shared" ca="1" si="217"/>
        <v>-1.4884490163015032E+16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-1.4884490163015032E+16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-62018709012562.633</v>
      </c>
      <c r="L5895" s="444">
        <f t="shared" ca="1" si="217"/>
        <v>-1.4946508872027594E+16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-1.4946508872027594E+16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-62277120300114.969</v>
      </c>
      <c r="L5896" s="444">
        <f t="shared" ca="1" si="217"/>
        <v>-1.5008785992327708E+16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-1.5008785992327708E+16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-62536608301365.461</v>
      </c>
      <c r="L5897" s="444">
        <f t="shared" ca="1" si="217"/>
        <v>-1.5071322600629074E+16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-1.5071322600629074E+16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-62797177502621.133</v>
      </c>
      <c r="L5898" s="444">
        <f t="shared" ca="1" si="217"/>
        <v>-1.5134119778131696E+16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-1.5134119778131696E+16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-63058832408882.063</v>
      </c>
      <c r="L5899" s="444">
        <f t="shared" ca="1" si="217"/>
        <v>-1.5197178610540578E+16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-1.5197178610540578E+16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-63321577543919.07</v>
      </c>
      <c r="L5900" s="444">
        <f t="shared" ca="1" si="217"/>
        <v>-1.5260500188084498E+16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-1.5260500188084498E+16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-63585417450352.07</v>
      </c>
      <c r="L5901" s="444">
        <f t="shared" ca="1" si="217"/>
        <v>-1.532408560553485E+16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-1.532408560553485E+16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-63850356689728.539</v>
      </c>
      <c r="L5902" s="444">
        <f t="shared" ca="1" si="217"/>
        <v>-1.5387935962224578E+16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-1.5387935962224578E+16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-64116399842602.406</v>
      </c>
      <c r="L5903" s="444">
        <f t="shared" ca="1" si="217"/>
        <v>-1.545205236206718E+16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-1.545205236206718E+16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-64383551508613.25</v>
      </c>
      <c r="L5904" s="444">
        <f t="shared" ca="1" si="217"/>
        <v>-1.5516435913575794E+16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-1.5516435913575794E+16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-64651816306565.805</v>
      </c>
      <c r="L5905" s="444">
        <f t="shared" ca="1" si="217"/>
        <v>-1.558108772988236E+16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-1.558108772988236E+16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-64921198874509.836</v>
      </c>
      <c r="L5906" s="444">
        <f t="shared" ca="1" si="217"/>
        <v>-1.564600892875687E+16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-1.564600892875687E+16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-65191703869820.281</v>
      </c>
      <c r="L5907" s="444">
        <f t="shared" ca="1" si="217"/>
        <v>-1.571120063262669E+16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-1.571120063262669E+16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-65463335969277.875</v>
      </c>
      <c r="L5908" s="444">
        <f t="shared" ca="1" si="217"/>
        <v>-1.5776663968595968E+16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-1.5776663968595968E+16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-65736099869149.867</v>
      </c>
      <c r="L5909" s="444">
        <f t="shared" ca="1" si="217"/>
        <v>-1.5842400068465118E+16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-1.5842400068465118E+16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-66010000285271.313</v>
      </c>
      <c r="L5910" s="444">
        <f t="shared" ca="1" si="217"/>
        <v>-1.590841006875039E+16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-1.590841006875039E+16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-66285041953126.617</v>
      </c>
      <c r="L5911" s="444">
        <f t="shared" ca="1" si="217"/>
        <v>-1.5974695110703516E+16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-1.5974695110703516E+16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-66561229627931.313</v>
      </c>
      <c r="L5912" s="444">
        <f t="shared" ca="1" si="217"/>
        <v>-1.6041256340331448E+16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-1.6041256340331448E+16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-66838568084714.367</v>
      </c>
      <c r="L5913" s="444">
        <f t="shared" ca="1" si="217"/>
        <v>-1.6108094908416162E+16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-1.6108094908416162E+16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-67117062118400.68</v>
      </c>
      <c r="L5914" s="444">
        <f t="shared" ca="1" si="217"/>
        <v>-1.6175211970534562E+16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-1.6175211970534562E+16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-67396716543894.008</v>
      </c>
      <c r="L5915" s="444">
        <f t="shared" ca="1" si="217"/>
        <v>-1.6242608687078456E+16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-1.6242608687078456E+16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-67677536196160.234</v>
      </c>
      <c r="L5916" s="444">
        <f t="shared" ca="1" si="217"/>
        <v>-1.6310286223274616E+16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-1.6310286223274616E+16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-67959525930310.898</v>
      </c>
      <c r="L5917" s="444">
        <f t="shared" ca="1" si="217"/>
        <v>-1.6378245749204926E+16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-1.6378245749204926E+16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-68242690621687.195</v>
      </c>
      <c r="L5918" s="444">
        <f t="shared" ca="1" si="217"/>
        <v>-1.6446488439826614E+16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-1.6446488439826614E+16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-68527035165944.227</v>
      </c>
      <c r="L5919" s="444">
        <f t="shared" ca="1" si="217"/>
        <v>-1.6515015474992558E+16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-1.6515015474992558E+16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-68812564479135.648</v>
      </c>
      <c r="L5920" s="444">
        <f t="shared" ca="1" si="217"/>
        <v>-1.6583828039471694E+16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-1.6583828039471694E+16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-69099283497798.719</v>
      </c>
      <c r="L5921" s="444">
        <f t="shared" ca="1" si="217"/>
        <v>-1.6652927322969492E+16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-1.6652927322969492E+16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-69387197179039.539</v>
      </c>
      <c r="L5922" s="444">
        <f t="shared" ca="1" si="217"/>
        <v>-1.6722314520148532E+16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-1.6722314520148532E+16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-69676310500618.883</v>
      </c>
      <c r="L5923" s="444">
        <f t="shared" ca="1" si="217"/>
        <v>-1.679199083064915E+16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-1.679199083064915E+16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-69966628461038.133</v>
      </c>
      <c r="L5924" s="444">
        <f t="shared" ca="1" si="217"/>
        <v>-1.6861957459110188E+16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-1.6861957459110188E+16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-70258156079625.781</v>
      </c>
      <c r="L5925" s="444">
        <f t="shared" ca="1" si="217"/>
        <v>-1.6932215615189814E+16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-1.6932215615189814E+16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-70550898396624.219</v>
      </c>
      <c r="L5926" s="444">
        <f t="shared" ca="1" si="217"/>
        <v>-1.7002766513586438E+16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-1.7002766513586438E+16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-70844860473276.828</v>
      </c>
      <c r="L5927" s="444">
        <f t="shared" ca="1" si="217"/>
        <v>-1.7073611374059714E+16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-1.7073611374059714E+16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-71140047391915.469</v>
      </c>
      <c r="L5928" s="444">
        <f t="shared" ca="1" si="217"/>
        <v>-1.714475142145163E+16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-1.714475142145163E+16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-71436464256048.453</v>
      </c>
      <c r="L5929" s="444">
        <f t="shared" ca="1" si="217"/>
        <v>-1.7216187885707678E+16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-1.7216187885707678E+16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-71734116190448.656</v>
      </c>
      <c r="L5930" s="444">
        <f t="shared" ca="1" si="217"/>
        <v>-1.7287922001898126E+16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-1.7287922001898126E+16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-72033008341242.203</v>
      </c>
      <c r="L5931" s="444">
        <f t="shared" ca="1" si="217"/>
        <v>-1.7359955010239368E+16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-1.7359955010239368E+16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-72333145875997.359</v>
      </c>
      <c r="L5932" s="444">
        <f t="shared" ca="1" si="217"/>
        <v>-1.7432288156115366E+16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-1.7432288156115366E+16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-72634533983814.016</v>
      </c>
      <c r="L5933" s="444">
        <f t="shared" ca="1" si="217"/>
        <v>-1.750492269009918E+16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-1.750492269009918E+16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-72937177875413.25</v>
      </c>
      <c r="L5934" s="444">
        <f t="shared" ca="1" si="217"/>
        <v>-1.7577859867974594E+16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-1.7577859867974594E+16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-73241082783227.484</v>
      </c>
      <c r="L5935" s="444">
        <f t="shared" ca="1" si="217"/>
        <v>-1.7651100950757822E+16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-1.7651100950757822E+16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-73546253961490.938</v>
      </c>
      <c r="L5936" s="444">
        <f t="shared" ca="1" si="217"/>
        <v>-1.7724647204719312E+16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-1.7724647204719312E+16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-73852696686330.469</v>
      </c>
      <c r="L5937" s="444">
        <f t="shared" ca="1" si="217"/>
        <v>-1.7798499901405642E+16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-1.7798499901405642E+16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-74160416255856.844</v>
      </c>
      <c r="L5938" s="444">
        <f t="shared" ca="1" si="217"/>
        <v>-1.7872660317661498E+16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-1.7872660317661498E+16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-74469417990256.234</v>
      </c>
      <c r="L5939" s="444">
        <f t="shared" ca="1" si="217"/>
        <v>-1.7947129735651754E+16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-1.7947129735651754E+16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-74779707231882.313</v>
      </c>
      <c r="L5940" s="444">
        <f t="shared" ca="1" si="217"/>
        <v>-1.8021909442883636E+16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-1.8021909442883636E+16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-75091289345348.484</v>
      </c>
      <c r="L5941" s="444">
        <f t="shared" ca="1" si="217"/>
        <v>-1.8097000732228984E+16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-1.8097000732228984E+16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-75404169717620.766</v>
      </c>
      <c r="L5942" s="444">
        <f t="shared" ca="1" si="217"/>
        <v>-1.8172404901946604E+16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-1.8172404901946604E+16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-75718353758110.844</v>
      </c>
      <c r="L5943" s="444">
        <f t="shared" ca="1" si="217"/>
        <v>-1.8248123255704716E+16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-1.8248123255704716E+16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-76033846898769.656</v>
      </c>
      <c r="L5944" s="444">
        <f t="shared" ca="1" si="217"/>
        <v>-1.8324157102603484E+16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-1.8324157102603484E+16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-76350654594181.188</v>
      </c>
      <c r="L5945" s="444">
        <f t="shared" ca="1" si="217"/>
        <v>-1.8400507757197664E+16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-1.8400507757197664E+16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-76668782321656.938</v>
      </c>
      <c r="L5946" s="444">
        <f t="shared" ca="1" si="217"/>
        <v>-1.847717653951932E+16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-1.847717653951932E+16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-76988235581330.5</v>
      </c>
      <c r="L5947" s="444">
        <f t="shared" ca="1" si="217"/>
        <v>-1.8554164775100652E+16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-1.8554164775100652E+16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-77309019896252.719</v>
      </c>
      <c r="L5948" s="444">
        <f t="shared" ca="1" si="217"/>
        <v>-1.8631473794996904E+16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-1.8631473794996904E+16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-77631140812487.094</v>
      </c>
      <c r="L5949" s="444">
        <f t="shared" ca="1" si="217"/>
        <v>-1.8709104935809392E+16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-1.8709104935809392E+16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-77954603899205.797</v>
      </c>
      <c r="L5950" s="444">
        <f t="shared" ca="1" si="217"/>
        <v>-1.8787059539708596E+16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-1.8787059539708596E+16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-78279414748785.813</v>
      </c>
      <c r="L5951" s="444">
        <f t="shared" ca="1" si="217"/>
        <v>-1.886533895445738E+16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-1.886533895445738E+16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-78605578976905.75</v>
      </c>
      <c r="L5952" s="444">
        <f t="shared" ca="1" si="217"/>
        <v>-1.8943944533434284E+16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-1.8943944533434284E+16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-78933102222642.844</v>
      </c>
      <c r="L5953" s="444">
        <f t="shared" ca="1" si="217"/>
        <v>-1.9022877635656928E+16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-1.9022877635656928E+16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-79261990148570.531</v>
      </c>
      <c r="L5954" s="444">
        <f t="shared" ca="1" si="217"/>
        <v>-1.91021396258055E+16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-1.91021396258055E+16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-79592248440856.25</v>
      </c>
      <c r="L5955" s="444">
        <f t="shared" ca="1" si="217"/>
        <v>-1.9181731874246356E+16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-1.9181731874246356E+16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-79923882809359.813</v>
      </c>
      <c r="L5956" s="444">
        <f t="shared" ca="1" si="217"/>
        <v>-1.9261655757055716E+16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-1.9261655757055716E+16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-80256898987732.156</v>
      </c>
      <c r="L5957" s="444">
        <f t="shared" ca="1" si="217"/>
        <v>-1.9341912656043448E+16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-1.9341912656043448E+16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-80591302733514.359</v>
      </c>
      <c r="L5958" s="444">
        <f t="shared" ca="1" si="217"/>
        <v>-1.9422503958776964E+16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-1.9422503958776964E+16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-80927099828237.344</v>
      </c>
      <c r="L5959" s="444">
        <f t="shared" ca="1" si="217"/>
        <v>-1.95034310586052E+16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-1.95034310586052E+16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-81264296077521.672</v>
      </c>
      <c r="L5960" s="444">
        <f t="shared" ca="1" si="217"/>
        <v>-1.958469535468272E+16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-1.958469535468272E+16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-81602897311178</v>
      </c>
      <c r="L5961" s="444">
        <f t="shared" ca="1" si="217"/>
        <v>-1.9666298251993896E+16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-1.9666298251993896E+16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-81942909383307.906</v>
      </c>
      <c r="L5962" s="444">
        <f t="shared" ca="1" si="217"/>
        <v>-1.9748241161377204E+16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-1.9748241161377204E+16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-82284338172405.016</v>
      </c>
      <c r="L5963" s="444">
        <f t="shared" ca="1" si="217"/>
        <v>-1.9830525499549608E+16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-1.9830525499549608E+16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-82627189581456.703</v>
      </c>
      <c r="L5964" s="444">
        <f t="shared" ca="1" si="217"/>
        <v>-1.9913152689131064E+16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-1.9913152689131064E+16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-82971469538046.094</v>
      </c>
      <c r="L5965" s="444">
        <f t="shared" ca="1" si="217"/>
        <v>-1.9996124158669112E+16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-1.9996124158669112E+16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-83317183994454.625</v>
      </c>
      <c r="L5966" s="444">
        <f t="shared" ca="1" si="217"/>
        <v>-2.0079441342663568E+16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-2.0079441342663568E+16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-83664338927764.859</v>
      </c>
      <c r="L5967" s="444">
        <f t="shared" ca="1" si="217"/>
        <v>-2.0163105681591332E+16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-2.0163105681591332E+16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-84012940339963.875</v>
      </c>
      <c r="L5968" s="444">
        <f t="shared" ca="1" si="217"/>
        <v>-2.0247118621931296E+16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-2.0247118621931296E+16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-84362994258047.063</v>
      </c>
      <c r="L5969" s="444">
        <f t="shared" ca="1" si="217"/>
        <v>-2.0331481616189344E+16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-2.0331481616189344E+16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-84714506734122.266</v>
      </c>
      <c r="L5970" s="444">
        <f t="shared" ca="1" si="217"/>
        <v>-2.0416196122923468E+16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-2.0416196122923468E+16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-85067483845514.453</v>
      </c>
      <c r="L5971" s="444">
        <f t="shared" ca="1" si="217"/>
        <v>-2.0501263606768984E+16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-2.0501263606768984E+16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-85421931694870.766</v>
      </c>
      <c r="L5972" s="444">
        <f t="shared" ca="1" si="217"/>
        <v>-2.0586685538463856E+16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-2.0586685538463856E+16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-85777856410266.063</v>
      </c>
      <c r="L5973" s="444">
        <f t="shared" ca="1" si="217"/>
        <v>-2.0672463394874124E+16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-2.0672463394874124E+16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-86135264145308.844</v>
      </c>
      <c r="L5974" s="444">
        <f t="shared" ca="1" si="217"/>
        <v>-2.0758598659019432E+16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-2.0758598659019432E+16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-86494161079247.625</v>
      </c>
      <c r="L5975" s="444">
        <f t="shared" ca="1" si="217"/>
        <v>-2.084509282009868E+16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-2.084509282009868E+16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-86854553417077.828</v>
      </c>
      <c r="L5976" s="444">
        <f t="shared" ca="1" si="217"/>
        <v>-2.0931947373515756E+16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-2.0931947373515756E+16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-87216447389648.984</v>
      </c>
      <c r="L5977" s="444">
        <f t="shared" ca="1" si="217"/>
        <v>-2.1019163820905404E+16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-2.1019163820905404E+16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-87579849253772.516</v>
      </c>
      <c r="L5978" s="444">
        <f t="shared" ca="1" si="217"/>
        <v>-2.1106743670159176E+16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-2.1106743670159176E+16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-87944765292329.906</v>
      </c>
      <c r="L5979" s="444">
        <f t="shared" ca="1" si="217"/>
        <v>-2.1194688435451504E+16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-2.1194688435451504E+16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-88311201814381.266</v>
      </c>
      <c r="L5980" s="444">
        <f t="shared" ca="1" si="217"/>
        <v>-2.1282999637265884E+16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-2.1282999637265884E+16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-88679165155274.516</v>
      </c>
      <c r="L5981" s="444">
        <f t="shared" ca="1" si="217"/>
        <v>-2.137167880242116E+16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-2.137167880242116E+16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-89048661676754.828</v>
      </c>
      <c r="L5982" s="444">
        <f t="shared" ca="1" si="217"/>
        <v>-2.1460727464097916E+16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-2.1460727464097916E+16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-89419697767074.656</v>
      </c>
      <c r="L5983" s="444">
        <f t="shared" ca="1" si="217"/>
        <v>-2.1550147161864992E+16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-2.1550147161864992E+16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-89792279841104.125</v>
      </c>
      <c r="L5984" s="444">
        <f t="shared" ca="1" si="217"/>
        <v>-2.1639939441706096E+16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-2.1639939441706096E+16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-90166414340442.063</v>
      </c>
      <c r="L5985" s="444">
        <f t="shared" ca="1" si="217"/>
        <v>-2.173010585604654E+16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-2.173010585604654E+16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-90542107733527.25</v>
      </c>
      <c r="L5986" s="444">
        <f t="shared" ca="1" si="217"/>
        <v>-2.1820647963780068E+16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-2.1820647963780068E+16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-90919366515750.281</v>
      </c>
      <c r="L5987" s="444">
        <f t="shared" ca="1" si="217"/>
        <v>-2.191156733029582E+16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-2.191156733029582E+16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-91298197209565.922</v>
      </c>
      <c r="L5988" s="444">
        <f t="shared" ca="1" si="217"/>
        <v>-2.2002865527505384E+16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-2.2002865527505384E+16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-91678606364605.766</v>
      </c>
      <c r="L5989" s="444">
        <f t="shared" ca="1" si="217"/>
        <v>-2.2094544133869988E+16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-2.2094544133869988E+16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-92060600557791.609</v>
      </c>
      <c r="L5990" s="444">
        <f t="shared" ca="1" si="217"/>
        <v>-2.218660473442778E+16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-2.218660473442778E+16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-92444186393449.078</v>
      </c>
      <c r="L5991" s="444">
        <f t="shared" ca="1" si="217"/>
        <v>-2.2279048920821228E+16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-2.2279048920821228E+16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-92829370503421.781</v>
      </c>
      <c r="L5992" s="444">
        <f t="shared" ca="1" si="217"/>
        <v>-2.2371878291324648E+16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-2.2371878291324648E+16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-93216159547186.031</v>
      </c>
      <c r="L5993" s="444">
        <f t="shared" ca="1" si="217"/>
        <v>-2.2465094450871836E+16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-2.2465094450871836E+16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-93604560211965.984</v>
      </c>
      <c r="L5994" s="444">
        <f t="shared" ca="1" si="217"/>
        <v>-2.25586990110838E+16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-2.25586990110838E+16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-93994579212849.172</v>
      </c>
      <c r="L5995" s="444">
        <f t="shared" ca="1" si="217"/>
        <v>-2.2652693590296648E+16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-2.2652693590296648E+16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-94386223292902.703</v>
      </c>
      <c r="L5996" s="444">
        <f t="shared" ca="1" si="217"/>
        <v>-2.2747079813589552E+16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-2.2747079813589552E+16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-94779499223289.797</v>
      </c>
      <c r="L5997" s="444">
        <f t="shared" ca="1" si="217"/>
        <v>-2.284185931281284E+16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-2.284185931281284E+16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-95174413803386.828</v>
      </c>
      <c r="L5998" s="444">
        <f t="shared" ca="1" si="217"/>
        <v>-2.2937033726616228E+16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-2.2937033726616228E+16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-95570973860900.953</v>
      </c>
      <c r="L5999" s="444">
        <f t="shared" ca="1" si="217"/>
        <v>-2.3032604700477128E+16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-2.3032604700477128E+16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-95969186251988.031</v>
      </c>
      <c r="L6000" s="444">
        <f t="shared" ca="1" si="217"/>
        <v>-2.3128573886729116E+16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-2.3128573886729116E+16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-96369057861371.313</v>
      </c>
      <c r="L6001" s="444">
        <f t="shared" ca="1" si="217"/>
        <v>-2.3224942944590488E+16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-2.3224942944590488E+16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-96770595602460.359</v>
      </c>
      <c r="L6002" s="444">
        <f t="shared" ca="1" si="217"/>
        <v>-2.3321713540192948E+16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-2.3321713540192948E+16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-97173806417470.609</v>
      </c>
      <c r="L6003" s="444">
        <f t="shared" ca="1" si="217"/>
        <v>-2.341888734661042E+16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-2.341888734661042E+16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-97578697277543.422</v>
      </c>
      <c r="L6004" s="444">
        <f t="shared" ca="1" si="217"/>
        <v>-2.3516466043887964E+16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-2.3516466043887964E+16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-97985275182866.516</v>
      </c>
      <c r="L6005" s="444">
        <f t="shared" ca="1" si="217"/>
        <v>-2.3614451319070832E+16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-2.3614451319070832E+16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-98393547162795.125</v>
      </c>
      <c r="L6006" s="444">
        <f t="shared" ca="1" si="217"/>
        <v>-2.3712844866233628E+16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-2.3712844866233628E+16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-98803520275973.453</v>
      </c>
      <c r="L6007" s="444">
        <f t="shared" ca="1" si="217"/>
        <v>-2.38116483865096E+16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-2.38116483865096E+16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-99215201610456.672</v>
      </c>
      <c r="L6008" s="444">
        <f t="shared" ca="1" si="217"/>
        <v>-2.3910863588120056E+16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-2.3910863588120056E+16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-99628598283833.563</v>
      </c>
      <c r="L6009" s="444">
        <f t="shared" ca="1" si="217"/>
        <v>-2.4010492186403888E+16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-2.4010492186403888E+16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-100043717443349.53</v>
      </c>
      <c r="L6010" s="444">
        <f t="shared" ca="1" si="217"/>
        <v>-2.4110535903847236E+16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-2.4110535903847236E+16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-100460566266030.16</v>
      </c>
      <c r="L6011" s="444">
        <f t="shared" ca="1" si="217"/>
        <v>-2.4210996470113268E+16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-2.4210996470113268E+16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-100879151958805.28</v>
      </c>
      <c r="L6012" s="444">
        <f t="shared" ca="1" si="217"/>
        <v>-2.4311875622072072E+16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-2.4311875622072072E+16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-101299481758633.63</v>
      </c>
      <c r="L6013" s="444">
        <f t="shared" ca="1" si="217"/>
        <v>-2.4413175103830704E+16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-2.4413175103830704E+16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-101721562932627.94</v>
      </c>
      <c r="L6014" s="444">
        <f t="shared" ca="1" si="217"/>
        <v>-2.4514896666763332E+16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-2.4514896666763332E+16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-102145402778180.55</v>
      </c>
      <c r="L6015" s="444">
        <f t="shared" ca="1" si="217"/>
        <v>-2.4617042069541512E+16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-2.4617042069541512E+16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-102571008623089.63</v>
      </c>
      <c r="L6016" s="444">
        <f t="shared" ca="1" si="217"/>
        <v>-2.47196130781646E+16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-2.47196130781646E+16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-102998387825685.83</v>
      </c>
      <c r="L6017" s="444">
        <f t="shared" ca="1" si="217"/>
        <v>-2.4822611465990284E+16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-2.4822611465990284E+16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-103427547774959.52</v>
      </c>
      <c r="L6018" s="444">
        <f t="shared" ca="1" si="217"/>
        <v>-2.4926039013765244E+16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-2.4926039013765244E+16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-103858495890688.52</v>
      </c>
      <c r="L6019" s="444">
        <f t="shared" ca="1" si="217"/>
        <v>-2.5029897509655932E+16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-2.5029897509655932E+16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-104291239623566.38</v>
      </c>
      <c r="L6020" s="444">
        <f t="shared" ca="1" si="217"/>
        <v>-2.51341887492795E+16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-2.51341887492795E+16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-104725786455331.25</v>
      </c>
      <c r="L6021" s="444">
        <f t="shared" ca="1" si="217"/>
        <v>-2.5238914535734832E+16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-2.5238914535734832E+16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-105162143898895.13</v>
      </c>
      <c r="L6022" s="444">
        <f t="shared" ca="1" si="217"/>
        <v>-2.5344076679633728E+16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-2.5344076679633728E+16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-105600319498473.86</v>
      </c>
      <c r="L6023" s="444">
        <f t="shared" ca="1" si="217"/>
        <v>-2.54496769991322E+16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-2.54496769991322E+16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-106040320829717.5</v>
      </c>
      <c r="L6024" s="444">
        <f t="shared" ca="1" si="217"/>
        <v>-2.5555717319961916E+16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-2.5555717319961916E+16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-106482155499841.31</v>
      </c>
      <c r="L6025" s="444">
        <f t="shared" ca="1" si="217"/>
        <v>-2.5662199475461756E+16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-2.5662199475461756E+16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-106925831147757.31</v>
      </c>
      <c r="L6026" s="444">
        <f t="shared" ca="1" si="217"/>
        <v>-2.5769125306609512E+16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-2.5769125306609512E+16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-107371355444206.3</v>
      </c>
      <c r="L6027" s="444">
        <f t="shared" ca="1" si="217"/>
        <v>-2.587649666205372E+16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-2.587649666205372E+16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-107818736091890.5</v>
      </c>
      <c r="L6028" s="444">
        <f t="shared" ca="1" si="217"/>
        <v>-2.5984315398145612E+16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-2.5984315398145612E+16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-108267980825606.72</v>
      </c>
      <c r="L6029" s="444">
        <f t="shared" ca="1" si="217"/>
        <v>-2.609258337897122E+16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-2.609258337897122E+16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-108719097412380.08</v>
      </c>
      <c r="L6030" s="444">
        <f t="shared" ca="1" si="217"/>
        <v>-2.62013024763836E+16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-2.62013024763836E+16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-109172093651598.33</v>
      </c>
      <c r="L6031" s="444">
        <f t="shared" ca="1" si="217"/>
        <v>-2.63104745700352E+16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-2.63104745700352E+16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-109626977375146.67</v>
      </c>
      <c r="L6032" s="444">
        <f t="shared" ca="1" si="217"/>
        <v>-2.6420101547410348E+16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-2.6420101547410348E+16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-110083756447543.11</v>
      </c>
      <c r="L6033" s="444">
        <f t="shared" ca="1" si="217"/>
        <v>-2.6530185303857892E+16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-2.6530185303857892E+16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-110542438766074.55</v>
      </c>
      <c r="L6034" s="444">
        <f t="shared" ca="1" si="217"/>
        <v>-2.6640727742623968E+16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-2.6640727742623968E+16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-111003032260933.2</v>
      </c>
      <c r="L6035" s="444">
        <f t="shared" ca="1" si="217"/>
        <v>-2.67517307748849E+16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-2.67517307748849E+16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-111465544895353.75</v>
      </c>
      <c r="L6036" s="444">
        <f t="shared" ca="1" si="217"/>
        <v>-2.6863196319780252E+16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-2.6863196319780252E+16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-111929984665751.05</v>
      </c>
      <c r="L6037" s="444">
        <f t="shared" ca="1" si="217"/>
        <v>-2.6975126304446004E+16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-2.6975126304446004E+16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-112396359601858.34</v>
      </c>
      <c r="L6038" s="444">
        <f t="shared" ca="1" si="217"/>
        <v>-2.7087522664047864E+16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-2.7087522664047864E+16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-112864677766866.09</v>
      </c>
      <c r="L6039" s="444">
        <f t="shared" ca="1" si="217"/>
        <v>-2.7200387341814732E+16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-2.7200387341814732E+16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-113334947257561.38</v>
      </c>
      <c r="L6040" s="444">
        <f t="shared" ca="1" si="217"/>
        <v>-2.7313722289072292E+16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-2.7313722289072292E+16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-113807176204467.88</v>
      </c>
      <c r="L6041" s="444">
        <f t="shared" ca="1" si="217"/>
        <v>-2.742752946527676E+16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-2.742752946527676E+16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-114281372771986.5</v>
      </c>
      <c r="L6042" s="444">
        <f t="shared" ca="1" si="217"/>
        <v>-2.7541810838048748E+16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-2.7541810838048748E+16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-114757545158536.45</v>
      </c>
      <c r="L6043" s="444">
        <f t="shared" ca="1" si="217"/>
        <v>-2.7656568383207284E+16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-2.7656568383207284E+16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-115235701596697.02</v>
      </c>
      <c r="L6044" s="444">
        <f t="shared" ca="1" si="217"/>
        <v>-2.777180408480398E+16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-2.777180408480398E+16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-115715850353349.92</v>
      </c>
      <c r="L6045" s="444">
        <f t="shared" ca="1" si="217"/>
        <v>-2.7887519935157328E+16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-2.7887519935157328E+16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-116197999729822.2</v>
      </c>
      <c r="L6046" s="444">
        <f t="shared" ca="1" si="217"/>
        <v>-2.8003717934887152E+16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-2.8003717934887152E+16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-116682158062029.8</v>
      </c>
      <c r="L6047" s="444">
        <f t="shared" ca="1" si="217"/>
        <v>-2.812040009294918E+16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-2.812040009294918E+16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-117168333720621.58</v>
      </c>
      <c r="L6048" s="444">
        <f t="shared" ca="1" si="217"/>
        <v>-2.82375684266698E+16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-2.82375684266698E+16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-117656535111124.14</v>
      </c>
      <c r="L6049" s="444">
        <f t="shared" ca="1" si="217"/>
        <v>-2.8355224961780924E+16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-2.8355224961780924E+16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-118146770674087.17</v>
      </c>
      <c r="L6050" s="444">
        <f t="shared" ca="1" si="217"/>
        <v>-2.8473371732455012E+16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-2.8473371732455012E+16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-118639048885229.22</v>
      </c>
      <c r="L6051" s="444">
        <f t="shared" ca="1" si="217"/>
        <v>-2.859201078134024E+16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-2.859201078134024E+16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-119133378255584.33</v>
      </c>
      <c r="L6052" s="444">
        <f t="shared" ca="1" si="217"/>
        <v>-2.8711144159595824E+16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-2.8711144159595824E+16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-119629767331649.27</v>
      </c>
      <c r="L6053" s="444">
        <f t="shared" ca="1" si="217"/>
        <v>-2.8830773926927472E+16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-2.8830773926927472E+16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-120128224695531.13</v>
      </c>
      <c r="L6054" s="444">
        <f t="shared" ca="1" si="217"/>
        <v>-2.8950902151623004E+16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-2.8950902151623004E+16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-120628758965095.84</v>
      </c>
      <c r="L6055" s="444">
        <f t="shared" ca="1" si="217"/>
        <v>-2.90715309105881E+16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-2.90715309105881E+16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-121131378794117.08</v>
      </c>
      <c r="L6056" s="444">
        <f t="shared" ca="1" si="217"/>
        <v>-2.9192662289382216E+16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-2.9192662289382216E+16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-121636092872425.88</v>
      </c>
      <c r="L6057" s="444">
        <f t="shared" ca="1" si="217"/>
        <v>-2.931429838225464E+16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-2.931429838225464E+16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-122142909926061.02</v>
      </c>
      <c r="L6058" s="444">
        <f t="shared" ca="1" si="217"/>
        <v>-2.94364412921807E+16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-2.94364412921807E+16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-122651838717419.58</v>
      </c>
      <c r="L6059" s="444">
        <f t="shared" ca="1" si="217"/>
        <v>-2.955909313089812E+16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-2.955909313089812E+16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-123162888045408.83</v>
      </c>
      <c r="L6060" s="444">
        <f t="shared" ca="1" si="217"/>
        <v>-2.9682256018943528E+16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-2.9682256018943528E+16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-123676066745598.03</v>
      </c>
      <c r="L6061" s="444">
        <f t="shared" ca="1" si="217"/>
        <v>-2.9805932085689128E+16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-2.9805932085689128E+16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-124191383690371.36</v>
      </c>
      <c r="L6062" s="444">
        <f t="shared" ca="1" si="217"/>
        <v>-2.99301234693795E+16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-2.99301234693795E+16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-124708847789081.27</v>
      </c>
      <c r="L6063" s="444">
        <f t="shared" ca="1" si="217"/>
        <v>-3.005483231716858E+16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-3.005483231716858E+16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-125228467988202.42</v>
      </c>
      <c r="L6064" s="444">
        <f t="shared" ca="1" si="217"/>
        <v>-3.0180060785156784E+16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-3.0180060785156784E+16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-125750253271486.59</v>
      </c>
      <c r="L6065" s="444">
        <f t="shared" ca="1" si="217"/>
        <v>-3.0305811038428272E+16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-3.0305811038428272E+16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-126274212660117.8</v>
      </c>
      <c r="L6066" s="444">
        <f t="shared" ca="1" si="217"/>
        <v>-3.0432085251088388E+16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-3.0432085251088388E+16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-126800355212868.28</v>
      </c>
      <c r="L6067" s="444">
        <f t="shared" ca="1" si="217"/>
        <v>-3.0558885606301256E+16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-3.0558885606301256E+16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-127328690026255.22</v>
      </c>
      <c r="L6068" s="444">
        <f t="shared" ca="1" si="217"/>
        <v>-3.0686214296327512E+16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-3.0686214296327512E+16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-127859226234697.97</v>
      </c>
      <c r="L6069" s="444">
        <f t="shared" ca="1" si="217"/>
        <v>-3.0814073522562208E+16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-3.0814073522562208E+16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-128391973010675.86</v>
      </c>
      <c r="L6070" s="444">
        <f t="shared" ca="1" si="217"/>
        <v>-3.0942465495572884E+16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-3.0942465495572884E+16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-128926939564887</v>
      </c>
      <c r="L6071" s="444">
        <f t="shared" ca="1" si="217"/>
        <v>-3.1071392435137772E+16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-3.1071392435137772E+16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-129464135146407.38</v>
      </c>
      <c r="L6072" s="444">
        <f t="shared" ca="1" si="217"/>
        <v>-3.120085657028418E+16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-3.120085657028418E+16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-130003569042850.77</v>
      </c>
      <c r="L6073" s="444">
        <f t="shared" ca="1" si="217"/>
        <v>-3.1330860139327032E+16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-3.1330860139327032E+16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-130545250580529.3</v>
      </c>
      <c r="L6074" s="444">
        <f t="shared" ca="1" si="217"/>
        <v>-3.146140538990756E+16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-3.146140538990756E+16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-131089189124614.81</v>
      </c>
      <c r="L6075" s="444">
        <f t="shared" ca="1" si="217"/>
        <v>-3.1592494579032176E+16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-3.1592494579032176E+16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-131635394079300.73</v>
      </c>
      <c r="L6076" s="444">
        <f t="shared" ca="1" si="217"/>
        <v>-3.1724129973111476E+16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-3.1724129973111476E+16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-132183874887964.5</v>
      </c>
      <c r="L6077" s="444">
        <f t="shared" ca="1" si="217"/>
        <v>-3.185631384799944E+16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-3.185631384799944E+16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-132734641033330.98</v>
      </c>
      <c r="L6078" s="444">
        <f t="shared" ca="1" si="217"/>
        <v>-3.1989048489032772E+16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-3.1989048489032772E+16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-133287702037636.55</v>
      </c>
      <c r="L6079" s="444">
        <f t="shared" ca="1" si="217"/>
        <v>-3.2122336191070408E+16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-3.2122336191070408E+16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-133843067462793.36</v>
      </c>
      <c r="L6080" s="444">
        <f t="shared" ca="1" si="217"/>
        <v>-3.22561792585332E+16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-3.22561792585332E+16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-134400746910555.02</v>
      </c>
      <c r="L6081" s="444">
        <f t="shared" ca="1" si="217"/>
        <v>-3.2390580005443756E+16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-3.2390580005443756E+16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-134960750022682.33</v>
      </c>
      <c r="L6082" s="444">
        <f t="shared" ca="1" si="217"/>
        <v>-3.252554075546644E+16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-3.252554075546644E+16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-135523086481110.14</v>
      </c>
      <c r="L6083" s="444">
        <f t="shared" ca="1" si="217"/>
        <v>-3.2661063841947552E+16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-3.2661063841947552E+16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-136087766008114.8</v>
      </c>
      <c r="L6084" s="444">
        <f t="shared" ca="1" si="217"/>
        <v>-3.2797151607955668E+16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-3.2797151607955668E+16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-136654798366481.95</v>
      </c>
      <c r="L6085" s="444">
        <f t="shared" ca="1" si="217"/>
        <v>-3.2933806406322148E+16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-3.2933806406322148E+16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-137224193359675.61</v>
      </c>
      <c r="L6086" s="444">
        <f t="shared" ca="1" si="217"/>
        <v>-3.3071030599681824E+16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-3.3071030599681824E+16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-137795960832007.59</v>
      </c>
      <c r="L6087" s="444">
        <f t="shared" ca="1" si="217"/>
        <v>-3.3208826560513832E+16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-3.3208826560513832E+16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-138370110668807.63</v>
      </c>
      <c r="L6088" s="444">
        <f t="shared" ca="1" si="217"/>
        <v>-3.334719667118264E+16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-3.334719667118264E+16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-138946652796594.34</v>
      </c>
      <c r="L6089" s="444">
        <f t="shared" ca="1" si="217"/>
        <v>-3.3486143323979236E+16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-3.3486143323979236E+16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-139525597183246.81</v>
      </c>
      <c r="L6090" s="444">
        <f t="shared" ca="1" si="217"/>
        <v>-3.3625668921162484E+16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-3.3625668921162484E+16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-140106953838177.02</v>
      </c>
      <c r="L6091" s="444">
        <f t="shared" ca="1" si="217"/>
        <v>-3.376577587500066E+16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-3.376577587500066E+16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-140690732812502.75</v>
      </c>
      <c r="L6092" s="444">
        <f t="shared" ca="1" si="217"/>
        <v>-3.3906466607813164E+16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-3.3906466607813164E+16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-141276944199221.5</v>
      </c>
      <c r="L6093" s="444">
        <f t="shared" ca="1" si="217"/>
        <v>-3.4047743552012384E+16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-3.4047743552012384E+16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-141865598133384.94</v>
      </c>
      <c r="L6094" s="444">
        <f t="shared" ca="1" si="217"/>
        <v>-3.4189609150145768E+16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-3.4189609150145768E+16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-142456704792274.03</v>
      </c>
      <c r="L6095" s="444">
        <f t="shared" ca="1" si="217"/>
        <v>-3.4332065854938044E+16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-3.4332065854938044E+16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-143050274395575.19</v>
      </c>
      <c r="L6096" s="444">
        <f t="shared" ca="1" si="217"/>
        <v>-3.447511612933362E+16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-3.447511612933362E+16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-143646317205556.72</v>
      </c>
      <c r="L6097" s="444">
        <f t="shared" ca="1" si="217"/>
        <v>-3.4618762446539176E+16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-3.4618762446539176E+16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-144244843527246.56</v>
      </c>
      <c r="L6098" s="444">
        <f t="shared" ca="1" si="217"/>
        <v>-3.4763007290066424E+16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-3.4763007290066424E+16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-144845863708610.09</v>
      </c>
      <c r="L6099" s="444">
        <f t="shared" ca="1" si="217"/>
        <v>-3.4907853153775036E+16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-3.4907853153775036E+16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-145449388140729.31</v>
      </c>
      <c r="L6100" s="444">
        <f t="shared" ca="1" si="217"/>
        <v>-3.5053302541915764E+16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-3.5053302541915764E+16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-146055427257982.34</v>
      </c>
      <c r="L6101" s="444">
        <f t="shared" ca="1" si="217"/>
        <v>-3.5199357969173748E+16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-3.5199357969173748E+16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-146663991538223.94</v>
      </c>
      <c r="L6102" s="444">
        <f t="shared" ca="1" si="217"/>
        <v>-3.5346021960711972E+16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-3.5346021960711972E+16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-147275091502966.56</v>
      </c>
      <c r="L6103" s="444">
        <f t="shared" ca="1" si="217"/>
        <v>-3.549329705221494E+16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-3.549329705221494E+16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-147888737717562.25</v>
      </c>
      <c r="L6104" s="444">
        <f t="shared" ca="1" si="217"/>
        <v>-3.5641185789932504E+16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-3.5641185789932504E+16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-148504940791385.44</v>
      </c>
      <c r="L6105" s="444">
        <f t="shared" ca="1" si="217"/>
        <v>-3.5789690730723888E+16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-3.5789690730723888E+16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-149123711378016.22</v>
      </c>
      <c r="L6106" s="444">
        <f t="shared" ca="1" si="217"/>
        <v>-3.5938814442101904E+16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-3.5938814442101904E+16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-149745060175424.59</v>
      </c>
      <c r="L6107" s="444">
        <f t="shared" ca="1" si="217"/>
        <v>-3.6088559502277328E+16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-3.6088559502277328E+16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-150368997926155.53</v>
      </c>
      <c r="L6108" s="444">
        <f t="shared" ca="1" si="217"/>
        <v>-3.623892850020348E+16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-3.623892850020348E+16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-150995535417514.5</v>
      </c>
      <c r="L6109" s="444">
        <f t="shared" ca="1" si="217"/>
        <v>-3.6389924035620992E+16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-3.6389924035620992E+16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-151624683481754.13</v>
      </c>
      <c r="L6110" s="444">
        <f t="shared" ca="1" si="217"/>
        <v>-3.6541548719102744E+16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-3.6541548719102744E+16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-152256452996261.44</v>
      </c>
      <c r="L6111" s="444">
        <f t="shared" ca="1" si="217"/>
        <v>-3.6693805172099008E+16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-3.6693805172099008E+16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-152890854883745.88</v>
      </c>
      <c r="L6112" s="444">
        <f t="shared" ca="1" si="217"/>
        <v>-3.6846696026982752E+16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-3.6846696026982752E+16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-153527900112428.13</v>
      </c>
      <c r="L6113" s="444">
        <f t="shared" ca="1" si="217"/>
        <v>-3.7000223927095184E+16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-3.7000223927095184E+16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-154167599696229.94</v>
      </c>
      <c r="L6114" s="444">
        <f t="shared" ca="1" si="217"/>
        <v>-3.7154391526791416E+16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-3.7154391526791416E+16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-154809964694964.22</v>
      </c>
      <c r="L6115" s="444">
        <f t="shared" ca="1" si="217"/>
        <v>-3.7309201491486384E+16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-3.7309201491486384E+16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-155455006214526.59</v>
      </c>
      <c r="L6116" s="444">
        <f t="shared" ca="1" si="217"/>
        <v>-3.7464656497700912E+16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-3.7464656497700912E+16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-156102735407087.13</v>
      </c>
      <c r="L6117" s="444">
        <f t="shared" ca="1" si="217"/>
        <v>-3.7620759233108E+16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-3.7620759233108E+16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-156753163471283.34</v>
      </c>
      <c r="L6118" s="444">
        <f t="shared" ca="1" si="217"/>
        <v>-3.777751239657928E+16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-3.777751239657928E+16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-157406301652413.66</v>
      </c>
      <c r="L6119" s="444">
        <f t="shared" ca="1" si="217"/>
        <v>-3.7934918698231696E+16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-3.7934918698231696E+16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-158062161242632.06</v>
      </c>
      <c r="L6120" s="444">
        <f t="shared" ca="1" si="217"/>
        <v>-3.8092980859474328E+16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-3.8092980859474328E+16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-158720753581143.03</v>
      </c>
      <c r="L6121" s="444">
        <f t="shared" ca="1" si="217"/>
        <v>-3.8251701613055472E+16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-3.8251701613055472E+16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-159382090054397.81</v>
      </c>
      <c r="L6122" s="444">
        <f t="shared" ca="1" si="217"/>
        <v>-3.8411083703109872E+16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-3.8411083703109872E+16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-160046182096291.13</v>
      </c>
      <c r="L6123" s="444">
        <f t="shared" ca="1" si="217"/>
        <v>-3.857112988520616E+16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-3.857112988520616E+16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-160713041188359</v>
      </c>
      <c r="L6124" s="444">
        <f t="shared" ca="1" si="217"/>
        <v>-3.873184292639452E+16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-3.873184292639452E+16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-161382678859977.16</v>
      </c>
      <c r="L6125" s="444">
        <f t="shared" ca="1" si="217"/>
        <v>-3.8893225605254496E+16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-3.8893225605254496E+16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-162055106688560.41</v>
      </c>
      <c r="L6126" s="444">
        <f t="shared" ca="1" si="217"/>
        <v>-3.9055280711943056E+16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-3.9055280711943056E+16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-162730336299762.72</v>
      </c>
      <c r="L6127" s="444">
        <f t="shared" ca="1" si="217"/>
        <v>-3.9218011048242816E+16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-3.9218011048242816E+16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-163408379367678.41</v>
      </c>
      <c r="L6128" s="444">
        <f t="shared" ref="L6128:L6250" ca="1" si="222">I6128-J6128+K6128</f>
        <v>-3.9381419427610496E+16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-3.9381419427610496E+16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-164089247615043.72</v>
      </c>
      <c r="L6129" s="444">
        <f t="shared" ca="1" si="222"/>
        <v>-3.9545508675225536E+16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-3.9545508675225536E+16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-164772952813439.72</v>
      </c>
      <c r="L6130" s="444">
        <f t="shared" ca="1" si="222"/>
        <v>-3.9710281628038976E+16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-3.9710281628038976E+16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-165459506783495.72</v>
      </c>
      <c r="L6131" s="444">
        <f t="shared" ca="1" si="222"/>
        <v>-3.9875741134822472E+16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-3.9875741134822472E+16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-166148921395093.63</v>
      </c>
      <c r="L6132" s="444">
        <f t="shared" ca="1" si="222"/>
        <v>-4.0041890056217568E+16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-4.0041890056217568E+16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-166841208567573.19</v>
      </c>
      <c r="L6133" s="444">
        <f t="shared" ca="1" si="222"/>
        <v>-4.0208731264785144E+16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-4.0208731264785144E+16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-167536380269938.09</v>
      </c>
      <c r="L6134" s="444">
        <f t="shared" ca="1" si="222"/>
        <v>-4.037626764505508E+16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-4.037626764505508E+16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-168234448521062.84</v>
      </c>
      <c r="L6135" s="444">
        <f t="shared" ca="1" si="222"/>
        <v>-4.0544502093576144E+16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-4.0544502093576144E+16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-168935425389900.59</v>
      </c>
      <c r="L6136" s="444">
        <f t="shared" ca="1" si="222"/>
        <v>-4.0713437518966048E+16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-4.0713437518966048E+16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-169639322995691.88</v>
      </c>
      <c r="L6137" s="444">
        <f t="shared" ca="1" si="222"/>
        <v>-4.0883076841961736E+16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-4.0883076841961736E+16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-170346153508173.91</v>
      </c>
      <c r="L6138" s="444">
        <f t="shared" ca="1" si="222"/>
        <v>-4.1053422995469912E+16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-4.1053422995469912E+16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-171055929147791.31</v>
      </c>
      <c r="L6139" s="444">
        <f t="shared" ca="1" si="222"/>
        <v>-4.1224478924617704E+16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-4.1224478924617704E+16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-171768662185907.09</v>
      </c>
      <c r="L6140" s="444">
        <f t="shared" ca="1" si="222"/>
        <v>-4.1396247586803608E+16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-4.1396247586803608E+16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-172484364945015.03</v>
      </c>
      <c r="L6141" s="444">
        <f t="shared" ca="1" si="222"/>
        <v>-4.1568731951748624E+16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-4.1568731951748624E+16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-173203049798952.59</v>
      </c>
      <c r="L6142" s="444">
        <f t="shared" ca="1" si="222"/>
        <v>-4.1741935001547576E+16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-4.1741935001547576E+16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-173924729173114.91</v>
      </c>
      <c r="L6143" s="444">
        <f t="shared" ca="1" si="222"/>
        <v>-4.1915859730720688E+16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-4.1915859730720688E+16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-174649415544669.53</v>
      </c>
      <c r="L6144" s="444">
        <f t="shared" ca="1" si="222"/>
        <v>-4.209050914626536E+16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-4.209050914626536E+16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-175377121442772.34</v>
      </c>
      <c r="L6145" s="444">
        <f t="shared" ca="1" si="222"/>
        <v>-4.2265886267708136E+16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-4.2265886267708136E+16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-176107859448783.91</v>
      </c>
      <c r="L6146" s="444">
        <f t="shared" ca="1" si="222"/>
        <v>-4.244199412715692E+16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-4.244199412715692E+16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-176841642196487.16</v>
      </c>
      <c r="L6147" s="444">
        <f t="shared" ca="1" si="222"/>
        <v>-4.2618835769353408E+16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-4.2618835769353408E+16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-177578482372305.88</v>
      </c>
      <c r="L6148" s="444">
        <f t="shared" ca="1" si="222"/>
        <v>-4.2796414251725712E+16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-4.2796414251725712E+16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-178318392715523.81</v>
      </c>
      <c r="L6149" s="444">
        <f t="shared" ca="1" si="222"/>
        <v>-4.2974732644441232E+16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-4.2974732644441232E+16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-179061386018505.13</v>
      </c>
      <c r="L6150" s="444">
        <f t="shared" ca="1" si="222"/>
        <v>-4.3153794030459736E+16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-4.3153794030459736E+16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-179807475126915.56</v>
      </c>
      <c r="L6151" s="444">
        <f t="shared" ca="1" si="222"/>
        <v>-4.3333601505586648E+16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-4.3333601505586648E+16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-180556672939944.38</v>
      </c>
      <c r="L6152" s="444">
        <f t="shared" ca="1" si="222"/>
        <v>-4.3514158178526592E+16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-4.3514158178526592E+16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-181308992410527.47</v>
      </c>
      <c r="L6153" s="444">
        <f t="shared" ca="1" si="222"/>
        <v>-4.369546717093712E+16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-4.369546717093712E+16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-182064446545571.34</v>
      </c>
      <c r="L6154" s="444">
        <f t="shared" ca="1" si="222"/>
        <v>-4.3877531617482688E+16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-4.3877531617482688E+16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-182823048406177.88</v>
      </c>
      <c r="L6155" s="444">
        <f t="shared" ca="1" si="222"/>
        <v>-4.4060354665888864E+16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-4.4060354665888864E+16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-183584811107870.25</v>
      </c>
      <c r="L6156" s="444">
        <f t="shared" ca="1" si="222"/>
        <v>-4.4243939476996736E+16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-4.4243939476996736E+16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-184349747820819.72</v>
      </c>
      <c r="L6157" s="444">
        <f t="shared" ca="1" si="222"/>
        <v>-4.4428289224817552E+16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-4.4428289224817552E+16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-185117871770073.13</v>
      </c>
      <c r="L6158" s="444">
        <f t="shared" ca="1" si="222"/>
        <v>-4.4613407096587624E+16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-4.4613407096587624E+16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-185889196235781.75</v>
      </c>
      <c r="L6159" s="444">
        <f t="shared" ca="1" si="222"/>
        <v>-4.4799296292823408E+16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-4.4799296292823408E+16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-186663734553430.88</v>
      </c>
      <c r="L6160" s="444">
        <f t="shared" ca="1" si="222"/>
        <v>-4.498596002737684E+16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-4.498596002737684E+16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-187441500114070.16</v>
      </c>
      <c r="L6161" s="444">
        <f t="shared" ca="1" si="222"/>
        <v>-4.5173401527490912E+16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-4.5173401527490912E+16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-188222506364545.47</v>
      </c>
      <c r="L6162" s="444">
        <f t="shared" ca="1" si="222"/>
        <v>-4.5361624033855456E+16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-4.5361624033855456E+16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-189006766807731.06</v>
      </c>
      <c r="L6163" s="444">
        <f t="shared" ca="1" si="222"/>
        <v>-4.5550630800663184E+16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-4.5550630800663184E+16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-189794295002763.25</v>
      </c>
      <c r="L6164" s="444">
        <f t="shared" ca="1" si="222"/>
        <v>-4.5740425095665944E+16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-4.5740425095665944E+16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-190585104565274.75</v>
      </c>
      <c r="L6165" s="444">
        <f t="shared" ca="1" si="222"/>
        <v>-4.5931010200231216E+16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-4.5931010200231216E+16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-191379209167630.06</v>
      </c>
      <c r="L6166" s="444">
        <f t="shared" ca="1" si="222"/>
        <v>-4.6122389409398848E+16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-4.6122389409398848E+16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-192176622539161.88</v>
      </c>
      <c r="L6167" s="444">
        <f t="shared" ca="1" si="222"/>
        <v>-4.6314566031938008E+16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-4.6314566031938008E+16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-192977358466408.38</v>
      </c>
      <c r="L6168" s="444">
        <f t="shared" ca="1" si="222"/>
        <v>-4.6507543390404416E+16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-4.6507543390404416E+16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-193781430793351.72</v>
      </c>
      <c r="L6169" s="444">
        <f t="shared" ca="1" si="222"/>
        <v>-4.6701324821197768E+16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-4.6701324821197768E+16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-194588853421657.38</v>
      </c>
      <c r="L6170" s="444">
        <f t="shared" ca="1" si="222"/>
        <v>-4.6895913674619424E+16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-4.6895913674619424E+16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-195399640310914.25</v>
      </c>
      <c r="L6171" s="444">
        <f t="shared" ca="1" si="222"/>
        <v>-4.7091313314930336E+16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-4.7091313314930336E+16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-196213805478876.41</v>
      </c>
      <c r="L6172" s="444">
        <f t="shared" ca="1" si="222"/>
        <v>-4.7287527120409216E+16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-4.7287527120409216E+16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-197031363001705.06</v>
      </c>
      <c r="L6173" s="444">
        <f t="shared" ca="1" si="222"/>
        <v>-4.748455848341092E+16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-4.748455848341092E+16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-197852327014212.16</v>
      </c>
      <c r="L6174" s="444">
        <f t="shared" ca="1" si="222"/>
        <v>-4.7682410810425136E+16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-4.7682410810425136E+16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-198676711710104.72</v>
      </c>
      <c r="L6175" s="444">
        <f t="shared" ca="1" si="222"/>
        <v>-4.788108752213524E+16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-4.788108752213524E+16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-199504531342230.16</v>
      </c>
      <c r="L6176" s="444">
        <f t="shared" ca="1" si="222"/>
        <v>-4.8080592053477472E+16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-4.8080592053477472E+16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-200335800222822.81</v>
      </c>
      <c r="L6177" s="444">
        <f t="shared" ca="1" si="222"/>
        <v>-4.8280927853700296E+16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-4.8280927853700296E+16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-201170532723751.22</v>
      </c>
      <c r="L6178" s="444">
        <f t="shared" ca="1" si="222"/>
        <v>-4.8482098386424048E+16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-4.8482098386424048E+16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-202008743276766.88</v>
      </c>
      <c r="L6179" s="444">
        <f t="shared" ca="1" si="222"/>
        <v>-4.8684107129700816E+16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-4.8684107129700816E+16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-202850446373753.41</v>
      </c>
      <c r="L6180" s="444">
        <f t="shared" ca="1" si="222"/>
        <v>-4.8886957576074568E+16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-4.8886957576074568E+16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-203695656566977.38</v>
      </c>
      <c r="L6181" s="444">
        <f t="shared" ca="1" si="222"/>
        <v>-4.9090653232641544E+16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-4.9090653232641544E+16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-204544388469339.75</v>
      </c>
      <c r="L6182" s="444">
        <f t="shared" ca="1" si="222"/>
        <v>-4.929519762111088E+16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-4.929519762111088E+16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-205396656754628.66</v>
      </c>
      <c r="L6183" s="444">
        <f t="shared" ca="1" si="222"/>
        <v>-4.9500594277865512E+16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-4.9500594277865512E+16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-206252476157772.97</v>
      </c>
      <c r="L6184" s="444">
        <f t="shared" ca="1" si="222"/>
        <v>-4.9706846754023288E+16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-4.9706846754023288E+16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-207111861475097.03</v>
      </c>
      <c r="L6185" s="444">
        <f t="shared" ca="1" si="222"/>
        <v>-4.9913958615498384E+16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-4.9913958615498384E+16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-207974827564576.59</v>
      </c>
      <c r="L6186" s="444">
        <f t="shared" ca="1" si="222"/>
        <v>-5.012193344306296E+16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-5.012193344306296E+16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-208841389346095.66</v>
      </c>
      <c r="L6187" s="444">
        <f t="shared" ca="1" si="222"/>
        <v>-5.0330774832409056E+16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-5.0330774832409056E+16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-209711561801704.41</v>
      </c>
      <c r="L6188" s="444">
        <f t="shared" ca="1" si="222"/>
        <v>-5.054048639421076E+16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-5.054048639421076E+16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-210585359975878.16</v>
      </c>
      <c r="L6189" s="444">
        <f t="shared" ca="1" si="222"/>
        <v>-5.075107175418664E+16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-5.075107175418664E+16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-211462798975777.66</v>
      </c>
      <c r="L6190" s="444">
        <f t="shared" ca="1" si="222"/>
        <v>-5.0962534553162416E+16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-5.0962534553162416E+16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-212343893971510.06</v>
      </c>
      <c r="L6191" s="444">
        <f t="shared" ca="1" si="222"/>
        <v>-5.1174878447133928E+16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-5.1174878447133928E+16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-213228660196391.38</v>
      </c>
      <c r="L6192" s="444">
        <f t="shared" ca="1" si="222"/>
        <v>-5.138810710733032E+16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-5.138810710733032E+16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-214117112947209.66</v>
      </c>
      <c r="L6193" s="444">
        <f t="shared" ca="1" si="222"/>
        <v>-5.1602224220277528E+16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-5.1602224220277528E+16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-215009267584489.69</v>
      </c>
      <c r="L6194" s="444">
        <f t="shared" ca="1" si="222"/>
        <v>-5.1817233487862016E+16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-5.1817233487862016E+16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-215905139532758.41</v>
      </c>
      <c r="L6195" s="444">
        <f t="shared" ca="1" si="222"/>
        <v>-5.2033138627394776E+16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-5.2033138627394776E+16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-216804744280811.56</v>
      </c>
      <c r="L6196" s="444">
        <f t="shared" ca="1" si="222"/>
        <v>-5.2249943371675584E+16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-5.2249943371675584E+16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-217708097381981.59</v>
      </c>
      <c r="L6197" s="444">
        <f t="shared" ca="1" si="222"/>
        <v>-5.2467651469057568E+16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-5.2467651469057568E+16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-218615214454406.53</v>
      </c>
      <c r="L6198" s="444">
        <f t="shared" ca="1" si="222"/>
        <v>-5.2686266683511976E+16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-5.2686266683511976E+16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-219526111181299.91</v>
      </c>
      <c r="L6199" s="444">
        <f t="shared" ca="1" si="222"/>
        <v>-5.2905792794693272E+16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-5.2905792794693272E+16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-220440803311221.97</v>
      </c>
      <c r="L6200" s="444">
        <f t="shared" ca="1" si="222"/>
        <v>-5.3126233598004496E+16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-5.3126233598004496E+16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-221359306658352.06</v>
      </c>
      <c r="L6201" s="444">
        <f t="shared" ca="1" si="222"/>
        <v>-5.3347592904662848E+16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-5.3347592904662848E+16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-222281637102761.88</v>
      </c>
      <c r="L6202" s="444">
        <f t="shared" ca="1" si="222"/>
        <v>-5.3569874541765608E+16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-5.3569874541765608E+16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-223207810590690.03</v>
      </c>
      <c r="L6203" s="444">
        <f t="shared" ca="1" si="222"/>
        <v>-5.3793082352356296E+16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-5.3793082352356296E+16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-224137843134817.91</v>
      </c>
      <c r="L6204" s="444">
        <f t="shared" ca="1" si="222"/>
        <v>-5.4017220195491112E+16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-5.4017220195491112E+16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-225071750814546.31</v>
      </c>
      <c r="L6205" s="444">
        <f t="shared" ca="1" si="222"/>
        <v>-5.4242291946305656E+16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-5.4242291946305656E+16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-226009549776273.56</v>
      </c>
      <c r="L6206" s="444">
        <f t="shared" ca="1" si="222"/>
        <v>-5.4468301496081928E+16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-5.4468301496081928E+16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-226951256233674.69</v>
      </c>
      <c r="L6207" s="444">
        <f t="shared" ca="1" si="222"/>
        <v>-5.46952527523156E+16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-5.46952527523156E+16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-227896886467981.66</v>
      </c>
      <c r="L6208" s="444">
        <f t="shared" ca="1" si="222"/>
        <v>-5.4923149638783584E+16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-5.4923149638783584E+16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-228846456828264.94</v>
      </c>
      <c r="L6209" s="444">
        <f t="shared" ca="1" si="222"/>
        <v>-5.5151996095611848E+16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-5.5151996095611848E+16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-229799983731716.03</v>
      </c>
      <c r="L6210" s="444">
        <f t="shared" ca="1" si="222"/>
        <v>-5.5381796079343568E+16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-5.5381796079343568E+16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-230757483663931.53</v>
      </c>
      <c r="L6211" s="444">
        <f t="shared" ca="1" si="222"/>
        <v>-5.5612553563007496E+16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-5.5612553563007496E+16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-231718973179197.91</v>
      </c>
      <c r="L6212" s="444">
        <f t="shared" ca="1" si="222"/>
        <v>-5.5844272536186696E+16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-5.5844272536186696E+16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-232684468900777.91</v>
      </c>
      <c r="L6213" s="444">
        <f t="shared" ca="1" si="222"/>
        <v>-5.6076957005087472E+16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-5.6076957005087472E+16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-233653987521197.78</v>
      </c>
      <c r="L6214" s="444">
        <f t="shared" ca="1" si="222"/>
        <v>-5.6310610992608672E+16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-5.6310610992608672E+16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-234627545802536.16</v>
      </c>
      <c r="L6215" s="444">
        <f t="shared" ca="1" si="222"/>
        <v>-5.6545238538411208E+16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-5.6545238538411208E+16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-235605160576713.38</v>
      </c>
      <c r="L6216" s="444">
        <f t="shared" ca="1" si="222"/>
        <v>-5.678084369898792E+16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-5.678084369898792E+16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-236586848745783</v>
      </c>
      <c r="L6217" s="444">
        <f t="shared" ca="1" si="222"/>
        <v>-5.7017430547733704E+16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-5.7017430547733704E+16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-237572627282223.78</v>
      </c>
      <c r="L6218" s="444">
        <f t="shared" ca="1" si="222"/>
        <v>-5.7255003175015928E+16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-5.7255003175015928E+16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-238562513229233.03</v>
      </c>
      <c r="L6219" s="444">
        <f t="shared" ca="1" si="222"/>
        <v>-5.749356568824516E+16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-5.749356568824516E+16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-239556523701021.5</v>
      </c>
      <c r="L6220" s="444">
        <f t="shared" ca="1" si="222"/>
        <v>-5.7733122211946184E+16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-5.7733122211946184E+16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-240554675883109.09</v>
      </c>
      <c r="L6221" s="444">
        <f t="shared" ca="1" si="222"/>
        <v>-5.7973676887829296E+16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-5.7973676887829296E+16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-241556987032622.03</v>
      </c>
      <c r="L6222" s="444">
        <f t="shared" ca="1" si="222"/>
        <v>-5.821523387486192E+16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-5.821523387486192E+16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-242563474478591.34</v>
      </c>
      <c r="L6223" s="444">
        <f t="shared" ca="1" si="222"/>
        <v>-5.8457797349340512E+16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-5.8457797349340512E+16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-243574155622252.13</v>
      </c>
      <c r="L6224" s="444">
        <f t="shared" ca="1" si="222"/>
        <v>-5.8701371504962768E+16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-5.8701371504962768E+16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-244589047937344.88</v>
      </c>
      <c r="L6225" s="444">
        <f t="shared" ca="1" si="222"/>
        <v>-5.8945960552900112E+16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-5.8945960552900112E+16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-245608168970417.13</v>
      </c>
      <c r="L6226" s="444">
        <f t="shared" ca="1" si="222"/>
        <v>-5.9191568721870528E+16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-5.9191568721870528E+16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-246631536341127.19</v>
      </c>
      <c r="L6227" s="444">
        <f t="shared" ca="1" si="222"/>
        <v>-5.9438200258211656E+16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-5.9438200258211656E+16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-247659167742548.56</v>
      </c>
      <c r="L6228" s="444">
        <f t="shared" ca="1" si="222"/>
        <v>-5.9685859425954208E+16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-5.9685859425954208E+16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-248691080941475.88</v>
      </c>
      <c r="L6229" s="444">
        <f t="shared" ca="1" si="222"/>
        <v>-5.993455050689568E+16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-5.993455050689568E+16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-249727293778732.03</v>
      </c>
      <c r="L6230" s="444">
        <f t="shared" ca="1" si="222"/>
        <v>-6.0184277800674416E+16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-6.0184277800674416E+16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-250767824169476.75</v>
      </c>
      <c r="L6231" s="444">
        <f t="shared" ca="1" si="222"/>
        <v>-6.0435045624843896E+16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-6.0435045624843896E+16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-251812690103516.25</v>
      </c>
      <c r="L6232" s="444">
        <f t="shared" ca="1" si="222"/>
        <v>-6.0686858314947416E+16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-6.0686858314947416E+16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-252861909645614.22</v>
      </c>
      <c r="L6233" s="444">
        <f t="shared" ca="1" si="222"/>
        <v>-6.0939720224593032E+16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-6.0939720224593032E+16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-253915500935804.25</v>
      </c>
      <c r="L6234" s="444">
        <f t="shared" ca="1" si="222"/>
        <v>-6.119363572552884E+16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-6.119363572552884E+16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-254973482189703.47</v>
      </c>
      <c r="L6235" s="444">
        <f t="shared" ca="1" si="222"/>
        <v>-6.1448609207718544E+16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-6.1448609207718544E+16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-256035871698827.25</v>
      </c>
      <c r="L6236" s="444">
        <f t="shared" ca="1" si="222"/>
        <v>-6.1704645079417368E+16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-6.1704645079417368E+16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-257102687830905.69</v>
      </c>
      <c r="L6237" s="444">
        <f t="shared" ca="1" si="222"/>
        <v>-6.1961747767248272E+16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-6.1961747767248272E+16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-258173949030201.09</v>
      </c>
      <c r="L6238" s="444">
        <f t="shared" ca="1" si="222"/>
        <v>-6.2219921716278472E+16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-6.2219921716278472E+16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-259249673817826.97</v>
      </c>
      <c r="L6239" s="444">
        <f t="shared" ca="1" si="222"/>
        <v>-6.2479171390096296E+16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-6.2479171390096296E+16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-260329880792067.94</v>
      </c>
      <c r="L6240" s="444">
        <f t="shared" ca="1" si="222"/>
        <v>-6.273950127088836E+16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-6.273950127088836E+16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-261414588628701.5</v>
      </c>
      <c r="L6241" s="444">
        <f t="shared" ca="1" si="222"/>
        <v>-6.3000915859517064E+16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-6.3000915859517064E+16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-262503816081321.09</v>
      </c>
      <c r="L6242" s="444">
        <f t="shared" ca="1" si="222"/>
        <v>-6.3263419675598384E+16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-6.3263419675598384E+16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-263597581981659.94</v>
      </c>
      <c r="L6243" s="444">
        <f t="shared" ca="1" si="222"/>
        <v>-6.352701725758004E+16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-6.352701725758004E+16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-264695905239916.84</v>
      </c>
      <c r="L6244" s="444">
        <f t="shared" ca="1" si="222"/>
        <v>-6.379171316281996E+16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-6.379171316281996E+16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-265798804845083.16</v>
      </c>
      <c r="L6245" s="444">
        <f t="shared" ca="1" si="222"/>
        <v>-6.405751196766504E+16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-6.405751196766504E+16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-266906299865271</v>
      </c>
      <c r="L6246" s="444">
        <f t="shared" ca="1" si="222"/>
        <v>-6.4324418267530312E+16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-6.4324418267530312E+16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-268018409448043</v>
      </c>
      <c r="L6247" s="444">
        <f t="shared" ca="1" si="222"/>
        <v>-6.4592436676978352E+16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-6.4592436676978352E+16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-269135152820743.13</v>
      </c>
      <c r="L6248" s="444">
        <f t="shared" ca="1" si="222"/>
        <v>-6.4861571829799096E+16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-6.4861571829799096E+16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-270256549290829.56</v>
      </c>
      <c r="L6249" s="444">
        <f t="shared" ca="1" si="222"/>
        <v>-6.5131828379089928E+16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-6.5131828379089928E+16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-271382618246208.03</v>
      </c>
      <c r="L6250" s="444">
        <f t="shared" ca="1" si="222"/>
        <v>-6.5403210997336136E+16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3305309.7421526345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40.833333333333336</v>
      </c>
      <c r="C4" s="463">
        <f ca="1">(SUMIFS(H:H,I:I,"&gt;0",L:L,"&lt;0"))</f>
        <v>490</v>
      </c>
      <c r="D4" s="456">
        <f t="array" aca="1" ref="D4" ca="1">INDEX(N:N,MATCH(C4,H:H,0),0)</f>
        <v>66171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3305309.7421526345</v>
      </c>
      <c r="C8" s="447">
        <f t="shared" ref="C8:C71" si="0">SUMIF(G:G,A8,J:J)</f>
        <v>0</v>
      </c>
      <c r="D8" s="447">
        <f ca="1">SUMIF(G:G,1,K:K)</f>
        <v>169105.91949551096</v>
      </c>
      <c r="E8" s="447">
        <f t="shared" ref="E8:E71" ca="1" si="1">B8-C8+D8</f>
        <v>3474415.6616481454</v>
      </c>
      <c r="F8" s="431"/>
      <c r="G8" s="459">
        <v>1</v>
      </c>
      <c r="H8" s="459">
        <v>1</v>
      </c>
      <c r="I8" s="444">
        <f ca="1">B1</f>
        <v>3305309.7421526345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13772.123925635979</v>
      </c>
      <c r="L8" s="444">
        <f t="shared" ref="L8:L262" ca="1" si="3">I8-J8+K8</f>
        <v>3319081.8660782706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3474415.6616481454</v>
      </c>
      <c r="C9" s="447">
        <f t="shared" si="0"/>
        <v>0</v>
      </c>
      <c r="D9" s="447">
        <f ca="1">SUMIF(G:G,2,K:K)</f>
        <v>177757.69927993687</v>
      </c>
      <c r="E9" s="447">
        <f t="shared" ca="1" si="1"/>
        <v>3652173.3609280824</v>
      </c>
      <c r="F9" s="431"/>
      <c r="G9" s="459">
        <v>1</v>
      </c>
      <c r="H9" s="459">
        <v>2</v>
      </c>
      <c r="I9" s="444">
        <f t="shared" ref="I9:I263" ca="1" si="5">L8</f>
        <v>3319081.8660782706</v>
      </c>
      <c r="J9" s="444">
        <f t="array" ref="J9">IFERROR(INDEX('Retirement Calculator'!K:K,MATCH('Lorri 401b'!N9,'Retirement Calculator'!A:A,0),0),0)</f>
        <v>0</v>
      </c>
      <c r="K9" s="444">
        <f t="shared" ca="1" si="2"/>
        <v>13829.507775326127</v>
      </c>
      <c r="L9" s="444">
        <f t="shared" ca="1" si="3"/>
        <v>3332911.3738535969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3652173.3609280824</v>
      </c>
      <c r="C10" s="447">
        <f t="shared" si="0"/>
        <v>0</v>
      </c>
      <c r="D10" s="447">
        <f ca="1">SUMIF(G:G,3,K:K)</f>
        <v>186852.12053818881</v>
      </c>
      <c r="E10" s="447">
        <f t="shared" ca="1" si="1"/>
        <v>3839025.481466271</v>
      </c>
      <c r="F10" s="431"/>
      <c r="G10" s="459">
        <v>1</v>
      </c>
      <c r="H10" s="459">
        <v>3</v>
      </c>
      <c r="I10" s="444">
        <f t="shared" ca="1" si="5"/>
        <v>3332911.3738535969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13887.130724389986</v>
      </c>
      <c r="L10" s="444">
        <f t="shared" ca="1" si="3"/>
        <v>3346798.5045779869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3839025.481466271</v>
      </c>
      <c r="C11" s="447">
        <f t="shared" si="0"/>
        <v>0</v>
      </c>
      <c r="D11" s="447">
        <f ca="1">SUMIF(G:G,4,K:K)</f>
        <v>196411.82964814894</v>
      </c>
      <c r="E11" s="447">
        <f t="shared" ca="1" si="1"/>
        <v>4035437.3111144197</v>
      </c>
      <c r="F11" s="431"/>
      <c r="G11" s="459">
        <v>1</v>
      </c>
      <c r="H11" s="459">
        <v>4</v>
      </c>
      <c r="I11" s="444">
        <f t="shared" ca="1" si="5"/>
        <v>3346798.5045779869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13944.993769074943</v>
      </c>
      <c r="L11" s="444">
        <f t="shared" ca="1" si="3"/>
        <v>3360743.4983470617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4035437.3111144197</v>
      </c>
      <c r="C12" s="447">
        <f t="shared" si="0"/>
        <v>0</v>
      </c>
      <c r="D12" s="447">
        <f ca="1">SUMIF(G:G,5,K:K)</f>
        <v>206460.63161937188</v>
      </c>
      <c r="E12" s="447">
        <f t="shared" ca="1" si="1"/>
        <v>4241897.9427337917</v>
      </c>
      <c r="F12" s="431"/>
      <c r="G12" s="459">
        <v>1</v>
      </c>
      <c r="H12" s="459">
        <v>5</v>
      </c>
      <c r="I12" s="444">
        <f t="shared" ca="1" si="5"/>
        <v>3360743.4983470617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14003.097909779426</v>
      </c>
      <c r="L12" s="444">
        <f t="shared" ca="1" si="3"/>
        <v>3374746.596256841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4241897.9427337917</v>
      </c>
      <c r="C13" s="447">
        <f t="shared" si="0"/>
        <v>116996.01957289393</v>
      </c>
      <c r="D13" s="447">
        <f ca="1">SUMIF(G:G,6,K:K)</f>
        <v>215552.94897053088</v>
      </c>
      <c r="E13" s="447">
        <f t="shared" ca="1" si="1"/>
        <v>4340454.8721314287</v>
      </c>
      <c r="F13" s="431"/>
      <c r="G13" s="459">
        <v>1</v>
      </c>
      <c r="H13" s="459">
        <v>6</v>
      </c>
      <c r="I13" s="444">
        <f t="shared" ca="1" si="5"/>
        <v>3374746.596256841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14061.444151070169</v>
      </c>
      <c r="L13" s="444">
        <f t="shared" ca="1" si="3"/>
        <v>3388808.0404079109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4340454.8721314287</v>
      </c>
      <c r="C14" s="447">
        <f t="shared" si="0"/>
        <v>280790.44697494537</v>
      </c>
      <c r="D14" s="447">
        <f ca="1">SUMIF(G:G,7,K:K)</f>
        <v>214343.7647360457</v>
      </c>
      <c r="E14" s="447">
        <f t="shared" ca="1" si="1"/>
        <v>4274008.1898925295</v>
      </c>
      <c r="F14" s="431"/>
      <c r="G14" s="459">
        <v>1</v>
      </c>
      <c r="H14" s="459">
        <v>7</v>
      </c>
      <c r="I14" s="444">
        <f t="shared" ca="1" si="5"/>
        <v>3388808.0404079109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14120.033501699627</v>
      </c>
      <c r="L14" s="444">
        <f t="shared" ca="1" si="3"/>
        <v>3402928.0739096105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4274008.1898925295</v>
      </c>
      <c r="C15" s="447">
        <f t="shared" si="0"/>
        <v>280790.44697494537</v>
      </c>
      <c r="D15" s="447">
        <f ca="1">SUMIF(G:G,8,K:K)</f>
        <v>210944.22636475909</v>
      </c>
      <c r="E15" s="447">
        <f t="shared" ca="1" si="1"/>
        <v>4204161.9692823431</v>
      </c>
      <c r="F15" s="431"/>
      <c r="G15" s="459">
        <v>1</v>
      </c>
      <c r="H15" s="459">
        <v>8</v>
      </c>
      <c r="I15" s="444">
        <f t="shared" ca="1" si="5"/>
        <v>3402928.0739096105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14178.866974623377</v>
      </c>
      <c r="L15" s="444">
        <f t="shared" ca="1" si="3"/>
        <v>3417106.9408842339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4204161.9692823431</v>
      </c>
      <c r="C16" s="447">
        <f t="shared" si="0"/>
        <v>261607.54257494543</v>
      </c>
      <c r="D16" s="447">
        <f ca="1">SUMIF(G:G,9,K:K)</f>
        <v>207857.05736184691</v>
      </c>
      <c r="E16" s="447">
        <f t="shared" ca="1" si="1"/>
        <v>4150411.4840692445</v>
      </c>
      <c r="F16" s="431"/>
      <c r="G16" s="459">
        <v>1</v>
      </c>
      <c r="H16" s="459">
        <v>9</v>
      </c>
      <c r="I16" s="444">
        <f t="shared" ca="1" si="5"/>
        <v>3417106.9408842339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14237.945587017641</v>
      </c>
      <c r="L16" s="444">
        <f t="shared" ca="1" si="3"/>
        <v>3431344.8864712515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4150411.4840692445</v>
      </c>
      <c r="C17" s="447">
        <f t="shared" si="0"/>
        <v>259863.64217494545</v>
      </c>
      <c r="D17" s="447">
        <f ca="1">SUMIF(G:G,10,K:K)</f>
        <v>205196.30178046139</v>
      </c>
      <c r="E17" s="447">
        <f t="shared" ca="1" si="1"/>
        <v>4095744.1436747601</v>
      </c>
      <c r="F17" s="431"/>
      <c r="G17" s="459">
        <v>1</v>
      </c>
      <c r="H17" s="459">
        <v>10</v>
      </c>
      <c r="I17" s="444">
        <f t="shared" ca="1" si="5"/>
        <v>3431344.8864712515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14297.270360296881</v>
      </c>
      <c r="L17" s="444">
        <f t="shared" ca="1" si="3"/>
        <v>3445642.1568315485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4095744.1436747601</v>
      </c>
      <c r="C18" s="447">
        <f t="shared" si="0"/>
        <v>259863.64217494545</v>
      </c>
      <c r="D18" s="447">
        <f ca="1">SUMIF(G:G,11,K:K)</f>
        <v>202399.41689373282</v>
      </c>
      <c r="E18" s="447">
        <f t="shared" ca="1" si="1"/>
        <v>4038279.9183935476</v>
      </c>
      <c r="F18" s="431"/>
      <c r="G18" s="459">
        <v>1</v>
      </c>
      <c r="H18" s="459">
        <v>11</v>
      </c>
      <c r="I18" s="444">
        <f t="shared" ca="1" si="5"/>
        <v>3445642.1568315485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14356.842320131453</v>
      </c>
      <c r="L18" s="444">
        <f t="shared" ca="1" si="3"/>
        <v>3459998.9991516802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4038279.9183935476</v>
      </c>
      <c r="C19" s="447">
        <f t="shared" si="0"/>
        <v>259863.64217494545</v>
      </c>
      <c r="D19" s="447">
        <f ca="1">SUMIF(G:G,12,K:K)</f>
        <v>199459.43806804245</v>
      </c>
      <c r="E19" s="447">
        <f t="shared" ca="1" si="1"/>
        <v>3977875.7142866449</v>
      </c>
      <c r="F19" s="431"/>
      <c r="G19" s="459">
        <v>1</v>
      </c>
      <c r="H19" s="459">
        <v>12</v>
      </c>
      <c r="I19" s="444">
        <f t="shared" ca="1" si="5"/>
        <v>3459998.9991516802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14416.662496465333</v>
      </c>
      <c r="L19" s="444">
        <f t="shared" ca="1" si="3"/>
        <v>3474415.6616481454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3977875.7142866449</v>
      </c>
      <c r="C20" s="447">
        <f t="shared" si="0"/>
        <v>259863.64217494545</v>
      </c>
      <c r="D20" s="447">
        <f ca="1">SUMIF(G:G,13,K:K)</f>
        <v>196369.04434589768</v>
      </c>
      <c r="E20" s="447">
        <f t="shared" ca="1" si="1"/>
        <v>3914381.1164575974</v>
      </c>
      <c r="F20" s="431"/>
      <c r="G20" s="459">
        <v>2</v>
      </c>
      <c r="H20" s="459">
        <v>13</v>
      </c>
      <c r="I20" s="444">
        <f t="shared" ca="1" si="5"/>
        <v>3474415.6616481454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14476.731923533938</v>
      </c>
      <c r="L20" s="444">
        <f t="shared" ca="1" si="3"/>
        <v>3488892.3935716795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3914381.1164575974</v>
      </c>
      <c r="C21" s="447">
        <f t="shared" si="0"/>
        <v>259863.64217494545</v>
      </c>
      <c r="D21" s="447">
        <f ca="1">SUMIF(G:G,14,K:K)</f>
        <v>193120.54021572616</v>
      </c>
      <c r="E21" s="447">
        <f t="shared" ca="1" si="1"/>
        <v>3847638.0144983782</v>
      </c>
      <c r="F21" s="431"/>
      <c r="G21" s="459">
        <v>2</v>
      </c>
      <c r="H21" s="459">
        <v>14</v>
      </c>
      <c r="I21" s="444">
        <f t="shared" ca="1" si="5"/>
        <v>3488892.3935716795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14537.051639881998</v>
      </c>
      <c r="L21" s="444">
        <f t="shared" ca="1" si="3"/>
        <v>3503429.4452115614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3847638.0144983782</v>
      </c>
      <c r="C22" s="447">
        <f t="shared" si="0"/>
        <v>259863.64217494545</v>
      </c>
      <c r="D22" s="447">
        <f ca="1">SUMIF(G:G,15,K:K)</f>
        <v>189705.83644897843</v>
      </c>
      <c r="E22" s="447">
        <f t="shared" ca="1" si="1"/>
        <v>3777480.2087724116</v>
      </c>
      <c r="F22" s="431"/>
      <c r="G22" s="459">
        <v>2</v>
      </c>
      <c r="H22" s="459">
        <v>15</v>
      </c>
      <c r="I22" s="444">
        <f t="shared" ca="1" si="5"/>
        <v>3503429.4452115614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14597.622688381505</v>
      </c>
      <c r="L22" s="444">
        <f t="shared" ca="1" si="3"/>
        <v>3518027.0678999429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3777480.2087724116</v>
      </c>
      <c r="C23" s="447">
        <f t="shared" si="0"/>
        <v>259863.64217494545</v>
      </c>
      <c r="D23" s="447">
        <f ca="1">SUMIF(G:G,16,K:K)</f>
        <v>186116.42995682001</v>
      </c>
      <c r="E23" s="447">
        <f t="shared" ca="1" si="1"/>
        <v>3703732.9965542862</v>
      </c>
      <c r="F23" s="431"/>
      <c r="G23" s="459">
        <v>2</v>
      </c>
      <c r="H23" s="459">
        <v>16</v>
      </c>
      <c r="I23" s="444">
        <f t="shared" ca="1" si="5"/>
        <v>3518027.0678999429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14658.446116249761</v>
      </c>
      <c r="L23" s="444">
        <f t="shared" ca="1" si="3"/>
        <v>3532685.5140161924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3703732.9965542862</v>
      </c>
      <c r="C24" s="447">
        <f t="shared" si="0"/>
        <v>259863.64217494545</v>
      </c>
      <c r="D24" s="447">
        <f ca="1">SUMIF(G:G,17,K:K)</f>
        <v>182343.38261625374</v>
      </c>
      <c r="E24" s="447">
        <f t="shared" ca="1" si="1"/>
        <v>3626212.7369955946</v>
      </c>
      <c r="F24" s="431"/>
      <c r="G24" s="459">
        <v>2</v>
      </c>
      <c r="H24" s="459">
        <v>17</v>
      </c>
      <c r="I24" s="444">
        <f t="shared" ca="1" si="5"/>
        <v>3532685.5140161924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14719.522975067468</v>
      </c>
      <c r="L24" s="444">
        <f t="shared" ca="1" si="3"/>
        <v>3547405.03699126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3626212.7369955946</v>
      </c>
      <c r="C25" s="447">
        <f t="shared" si="0"/>
        <v>259863.64217494545</v>
      </c>
      <c r="D25" s="447">
        <f ca="1">SUMIF(G:G,18,K:K)</f>
        <v>178377.2990129464</v>
      </c>
      <c r="E25" s="447">
        <f t="shared" ca="1" si="1"/>
        <v>3544726.3938335958</v>
      </c>
      <c r="F25" s="431"/>
      <c r="G25" s="459">
        <v>2</v>
      </c>
      <c r="H25" s="459">
        <v>18</v>
      </c>
      <c r="I25" s="444">
        <f t="shared" ca="1" si="5"/>
        <v>3547405.03699126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14780.854320796918</v>
      </c>
      <c r="L25" s="444">
        <f t="shared" ca="1" si="3"/>
        <v>3562185.8913120572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3544726.3938335958</v>
      </c>
      <c r="C26" s="447">
        <f t="shared" si="0"/>
        <v>259863.64217494545</v>
      </c>
      <c r="D26" s="447">
        <f ca="1">SUMIF(G:G,19,K:K)</f>
        <v>174208.30304533633</v>
      </c>
      <c r="E26" s="447">
        <f t="shared" ca="1" si="1"/>
        <v>3459071.0547039863</v>
      </c>
      <c r="F26" s="431"/>
      <c r="G26" s="459">
        <v>2</v>
      </c>
      <c r="H26" s="459">
        <v>19</v>
      </c>
      <c r="I26" s="444">
        <f t="shared" ca="1" si="5"/>
        <v>3562185.8913120572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14842.441213800235</v>
      </c>
      <c r="L26" s="444">
        <f t="shared" ca="1" si="3"/>
        <v>3577028.3325258573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3459071.0547039863</v>
      </c>
      <c r="C27" s="447">
        <f t="shared" si="0"/>
        <v>259863.64217494545</v>
      </c>
      <c r="D27" s="447">
        <f ca="1">SUMIF(G:G,20,K:K)</f>
        <v>169826.01333176205</v>
      </c>
      <c r="E27" s="447">
        <f t="shared" ca="1" si="1"/>
        <v>3369033.4258608031</v>
      </c>
      <c r="F27" s="431"/>
      <c r="G27" s="459">
        <v>2</v>
      </c>
      <c r="H27" s="459">
        <v>20</v>
      </c>
      <c r="I27" s="444">
        <f t="shared" ca="1" si="5"/>
        <v>3577028.3325258573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14904.284718857738</v>
      </c>
      <c r="L27" s="444">
        <f t="shared" ca="1" si="3"/>
        <v>3591932.6172447149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3369033.4258608031</v>
      </c>
      <c r="C28" s="447">
        <f t="shared" si="0"/>
        <v>259863.64217494545</v>
      </c>
      <c r="D28" s="447">
        <f ca="1">SUMIF(G:G,21,K:K)</f>
        <v>165219.51735937363</v>
      </c>
      <c r="E28" s="447">
        <f t="shared" ca="1" si="1"/>
        <v>3274389.3010452311</v>
      </c>
      <c r="F28" s="431"/>
      <c r="G28" s="459">
        <v>2</v>
      </c>
      <c r="H28" s="459">
        <v>21</v>
      </c>
      <c r="I28" s="444">
        <f t="shared" ca="1" si="5"/>
        <v>3591932.6172447149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14966.385905186311</v>
      </c>
      <c r="L28" s="444">
        <f t="shared" ca="1" si="3"/>
        <v>3606899.0031499011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3274389.3010452311</v>
      </c>
      <c r="C29" s="447">
        <f t="shared" si="0"/>
        <v>259863.64217494545</v>
      </c>
      <c r="D29" s="447">
        <f ca="1">SUMIF(G:G,22,K:K)</f>
        <v>160377.34431045331</v>
      </c>
      <c r="E29" s="447">
        <f t="shared" ca="1" si="1"/>
        <v>3174903.0031807385</v>
      </c>
      <c r="F29" s="431"/>
      <c r="G29" s="459">
        <v>2</v>
      </c>
      <c r="H29" s="459">
        <v>22</v>
      </c>
      <c r="I29" s="444">
        <f t="shared" ca="1" si="5"/>
        <v>3606899.0031499011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15028.745846457923</v>
      </c>
      <c r="L29" s="444">
        <f t="shared" ca="1" si="3"/>
        <v>3621927.7489963588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3174903.0031807385</v>
      </c>
      <c r="C30" s="447">
        <f t="shared" si="0"/>
        <v>259863.64217494545</v>
      </c>
      <c r="D30" s="447">
        <f ca="1">SUMIF(G:G,23,K:K)</f>
        <v>155287.43649847846</v>
      </c>
      <c r="E30" s="447">
        <f t="shared" ca="1" si="1"/>
        <v>3070326.7975042718</v>
      </c>
      <c r="F30" s="431"/>
      <c r="G30" s="459">
        <v>2</v>
      </c>
      <c r="H30" s="459">
        <v>23</v>
      </c>
      <c r="I30" s="444">
        <f t="shared" ca="1" si="5"/>
        <v>3621927.7489963588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15091.365620818164</v>
      </c>
      <c r="L30" s="444">
        <f t="shared" ca="1" si="3"/>
        <v>3637019.1146171768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3070326.7975042718</v>
      </c>
      <c r="C31" s="447">
        <f t="shared" si="0"/>
        <v>259863.64217494545</v>
      </c>
      <c r="D31" s="447">
        <f ca="1">SUMIF(G:G,24,K:K)</f>
        <v>149937.11934279988</v>
      </c>
      <c r="E31" s="447">
        <f t="shared" ca="1" si="1"/>
        <v>2960400.2746721259</v>
      </c>
      <c r="F31" s="431"/>
      <c r="G31" s="459">
        <v>2</v>
      </c>
      <c r="H31" s="459">
        <v>24</v>
      </c>
      <c r="I31" s="444">
        <f t="shared" ca="1" si="5"/>
        <v>3637019.1146171768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15154.246310904904</v>
      </c>
      <c r="L31" s="444">
        <f t="shared" ca="1" si="3"/>
        <v>3652173.3609280819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2960400.2746721259</v>
      </c>
      <c r="C32" s="447">
        <f t="shared" si="0"/>
        <v>259863.64217494545</v>
      </c>
      <c r="D32" s="447">
        <f ca="1">SUMIF(G:G,25,K:K)</f>
        <v>144313.0698071676</v>
      </c>
      <c r="E32" s="447">
        <f t="shared" ca="1" si="1"/>
        <v>2844849.7023043479</v>
      </c>
      <c r="F32" s="431"/>
      <c r="G32" s="459">
        <v>3</v>
      </c>
      <c r="H32" s="459">
        <v>25</v>
      </c>
      <c r="I32" s="444">
        <f t="shared" ca="1" si="5"/>
        <v>3652173.3609280819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15217.389003867007</v>
      </c>
      <c r="L32" s="444">
        <f t="shared" ca="1" si="3"/>
        <v>3667390.7499319487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2844849.7023043479</v>
      </c>
      <c r="C33" s="447">
        <f t="shared" si="0"/>
        <v>259863.64217494545</v>
      </c>
      <c r="D33" s="447">
        <f ca="1">SUMIF(G:G,26,K:K)</f>
        <v>138401.28322351151</v>
      </c>
      <c r="E33" s="447">
        <f t="shared" ca="1" si="1"/>
        <v>2723387.3433529139</v>
      </c>
      <c r="F33" s="431"/>
      <c r="G33" s="459">
        <v>3</v>
      </c>
      <c r="H33" s="459">
        <v>26</v>
      </c>
      <c r="I33" s="444">
        <f t="shared" ca="1" si="5"/>
        <v>3667390.7499319487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15280.794791383118</v>
      </c>
      <c r="L33" s="444">
        <f t="shared" ca="1" si="3"/>
        <v>3682671.5447233319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2723387.3433529139</v>
      </c>
      <c r="C34" s="447">
        <f t="shared" si="0"/>
        <v>259863.64217494545</v>
      </c>
      <c r="D34" s="447">
        <f ca="1">SUMIF(G:G,27,K:K)</f>
        <v>132187.03841836375</v>
      </c>
      <c r="E34" s="447">
        <f t="shared" ca="1" si="1"/>
        <v>2595710.7395963324</v>
      </c>
      <c r="F34" s="431"/>
      <c r="G34" s="459">
        <v>3</v>
      </c>
      <c r="H34" s="459">
        <v>27</v>
      </c>
      <c r="I34" s="444">
        <f t="shared" ca="1" si="5"/>
        <v>3682671.5447233319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15344.46476968055</v>
      </c>
      <c r="L34" s="444">
        <f t="shared" ca="1" si="3"/>
        <v>3698016.0094930124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2595710.7395963324</v>
      </c>
      <c r="C35" s="447">
        <f t="shared" si="0"/>
        <v>259863.64217494545</v>
      </c>
      <c r="D35" s="447">
        <f ca="1">SUMIF(G:G,28,K:K)</f>
        <v>125654.86105508298</v>
      </c>
      <c r="E35" s="447">
        <f t="shared" ca="1" si="1"/>
        <v>2461501.9584764703</v>
      </c>
      <c r="F35" s="431"/>
      <c r="G35" s="459">
        <v>3</v>
      </c>
      <c r="H35" s="459">
        <v>28</v>
      </c>
      <c r="I35" s="444">
        <f t="shared" ca="1" si="5"/>
        <v>3698016.0094930124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15408.400039554219</v>
      </c>
      <c r="L35" s="444">
        <f t="shared" ca="1" si="3"/>
        <v>3713424.4095325666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2461501.9584764703</v>
      </c>
      <c r="C36" s="447">
        <f t="shared" si="0"/>
        <v>259863.64217494545</v>
      </c>
      <c r="D36" s="447">
        <f ca="1">SUMIF(G:G,29,K:K)</f>
        <v>118788.48510059665</v>
      </c>
      <c r="E36" s="447">
        <f t="shared" ca="1" si="1"/>
        <v>2320426.8014021213</v>
      </c>
      <c r="F36" s="431"/>
      <c r="G36" s="459">
        <v>3</v>
      </c>
      <c r="H36" s="459">
        <v>29</v>
      </c>
      <c r="I36" s="444">
        <f t="shared" ca="1" si="5"/>
        <v>3713424.4095325666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15472.601706385694</v>
      </c>
      <c r="L36" s="444">
        <f t="shared" ca="1" si="3"/>
        <v>3728897.0112389522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2320426.8014021213</v>
      </c>
      <c r="C37" s="447">
        <f t="shared" si="0"/>
        <v>259863.64217494545</v>
      </c>
      <c r="D37" s="447">
        <f ca="1">SUMIF(G:G,30,K:K)</f>
        <v>111570.81232070929</v>
      </c>
      <c r="E37" s="447">
        <f t="shared" ca="1" si="1"/>
        <v>2172133.9715478853</v>
      </c>
      <c r="F37" s="431"/>
      <c r="G37" s="459">
        <v>3</v>
      </c>
      <c r="H37" s="459">
        <v>30</v>
      </c>
      <c r="I37" s="444">
        <f t="shared" ca="1" si="5"/>
        <v>3728897.0112389522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15537.0708801623</v>
      </c>
      <c r="L37" s="444">
        <f t="shared" ca="1" si="3"/>
        <v>3744434.0821191147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2172133.9715478853</v>
      </c>
      <c r="C38" s="447">
        <f t="shared" si="0"/>
        <v>259863.64217494545</v>
      </c>
      <c r="D38" s="447">
        <f ca="1">SUMIF(G:G,31,K:K)</f>
        <v>103983.86970311358</v>
      </c>
      <c r="E38" s="447">
        <f t="shared" ca="1" si="1"/>
        <v>2016254.1990760535</v>
      </c>
      <c r="F38" s="431"/>
      <c r="G38" s="459">
        <v>3</v>
      </c>
      <c r="H38" s="459">
        <v>31</v>
      </c>
      <c r="I38" s="444">
        <f t="shared" ca="1" si="5"/>
        <v>3744434.0821191147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15601.808675496311</v>
      </c>
      <c r="L38" s="444">
        <f t="shared" ca="1" si="3"/>
        <v>3760035.8907946111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2016254.1990760535</v>
      </c>
      <c r="C39" s="447">
        <f t="shared" si="0"/>
        <v>259863.64217494545</v>
      </c>
      <c r="D39" s="447">
        <f ca="1">SUMIF(G:G,32,K:K)</f>
        <v>96008.764702081899</v>
      </c>
      <c r="E39" s="447">
        <f t="shared" ca="1" si="1"/>
        <v>1852399.3216031899</v>
      </c>
      <c r="F39" s="431"/>
      <c r="G39" s="459">
        <v>3</v>
      </c>
      <c r="H39" s="459">
        <v>32</v>
      </c>
      <c r="I39" s="444">
        <f t="shared" ca="1" si="5"/>
        <v>3760035.8907946111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15666.816211644213</v>
      </c>
      <c r="L39" s="444">
        <f t="shared" ca="1" si="3"/>
        <v>3775702.7070062552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1852399.3216031899</v>
      </c>
      <c r="C40" s="447">
        <f t="shared" si="0"/>
        <v>259863.64217494545</v>
      </c>
      <c r="D40" s="447">
        <f ca="1">SUMIF(G:G,33,K:K)</f>
        <v>87625.638193391293</v>
      </c>
      <c r="E40" s="447">
        <f t="shared" ca="1" si="1"/>
        <v>1680161.3176216357</v>
      </c>
      <c r="F40" s="431"/>
      <c r="G40" s="459">
        <v>3</v>
      </c>
      <c r="H40" s="459">
        <v>33</v>
      </c>
      <c r="I40" s="444">
        <f t="shared" ca="1" si="5"/>
        <v>3775702.7070062552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15732.094612526063</v>
      </c>
      <c r="L40" s="444">
        <f t="shared" ca="1" si="3"/>
        <v>3791434.8016187814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1680161.3176216357</v>
      </c>
      <c r="C41" s="447">
        <f t="shared" si="0"/>
        <v>259863.64217494545</v>
      </c>
      <c r="D41" s="447">
        <f ca="1">SUMIF(G:G,34,K:K)</f>
        <v>78813.615022333455</v>
      </c>
      <c r="E41" s="447">
        <f t="shared" ca="1" si="1"/>
        <v>1499111.2904690239</v>
      </c>
      <c r="F41" s="431"/>
      <c r="G41" s="459">
        <v>3</v>
      </c>
      <c r="H41" s="459">
        <v>34</v>
      </c>
      <c r="I41" s="444">
        <f t="shared" ca="1" si="5"/>
        <v>3791434.8016187814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15797.645006744922</v>
      </c>
      <c r="L41" s="444">
        <f t="shared" ca="1" si="3"/>
        <v>3807232.4466255265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1499111.2904690239</v>
      </c>
      <c r="C42" s="447">
        <f t="shared" si="0"/>
        <v>259863.64217494545</v>
      </c>
      <c r="D42" s="447">
        <f ca="1">SUMIF(G:G,35,K:K)</f>
        <v>69550.752021666471</v>
      </c>
      <c r="E42" s="447">
        <f t="shared" ca="1" si="1"/>
        <v>1308798.4003157448</v>
      </c>
      <c r="F42" s="431"/>
      <c r="G42" s="459">
        <v>3</v>
      </c>
      <c r="H42" s="459">
        <v>35</v>
      </c>
      <c r="I42" s="444">
        <f t="shared" ca="1" si="5"/>
        <v>3807232.4466255265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15863.468527606363</v>
      </c>
      <c r="L42" s="444">
        <f t="shared" ca="1" si="3"/>
        <v>3823095.9151531328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1308798.4003157448</v>
      </c>
      <c r="C43" s="447">
        <f t="shared" si="0"/>
        <v>259863.64217494545</v>
      </c>
      <c r="D43" s="447">
        <f ca="1">SUMIF(G:G,36,K:K)</f>
        <v>59813.983370066861</v>
      </c>
      <c r="E43" s="447">
        <f t="shared" ca="1" si="1"/>
        <v>1108748.7415108662</v>
      </c>
      <c r="F43" s="431"/>
      <c r="G43" s="459">
        <v>3</v>
      </c>
      <c r="H43" s="459">
        <v>36</v>
      </c>
      <c r="I43" s="444">
        <f t="shared" ca="1" si="5"/>
        <v>3823095.9151531328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15929.566313138053</v>
      </c>
      <c r="L43" s="444">
        <f t="shared" ca="1" si="3"/>
        <v>3839025.481466271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1108748.7415108662</v>
      </c>
      <c r="C44" s="447">
        <f t="shared" si="0"/>
        <v>259863.64217494545</v>
      </c>
      <c r="D44" s="447">
        <f ca="1">SUMIF(G:G,37,K:K)</f>
        <v>49579.063155016069</v>
      </c>
      <c r="E44" s="447">
        <f t="shared" ca="1" si="1"/>
        <v>898464.16249093681</v>
      </c>
      <c r="F44" s="431"/>
      <c r="G44" s="459">
        <v>4</v>
      </c>
      <c r="H44" s="459">
        <v>37</v>
      </c>
      <c r="I44" s="444">
        <f t="shared" ca="1" si="5"/>
        <v>3839025.481466271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15995.939506109462</v>
      </c>
      <c r="L44" s="444">
        <f t="shared" ca="1" si="3"/>
        <v>3855021.4209723803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898464.16249093681</v>
      </c>
      <c r="C45" s="447">
        <f t="shared" si="0"/>
        <v>259863.64217494545</v>
      </c>
      <c r="D45" s="447">
        <f ca="1">SUMIF(G:G,38,K:K)</f>
        <v>38820.504997095188</v>
      </c>
      <c r="E45" s="447">
        <f t="shared" ca="1" si="1"/>
        <v>677421.02531308657</v>
      </c>
      <c r="F45" s="431"/>
      <c r="G45" s="459">
        <v>4</v>
      </c>
      <c r="H45" s="459">
        <v>38</v>
      </c>
      <c r="I45" s="444">
        <f t="shared" ca="1" si="5"/>
        <v>3855021.4209723803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16062.589254051585</v>
      </c>
      <c r="L45" s="444">
        <f t="shared" ca="1" si="3"/>
        <v>3871084.0102264318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677421.02531308657</v>
      </c>
      <c r="C46" s="447">
        <f t="shared" si="0"/>
        <v>259863.64217494545</v>
      </c>
      <c r="D46" s="447">
        <f ca="1">SUMIF(G:G,39,K:K)</f>
        <v>27511.518585344074</v>
      </c>
      <c r="E46" s="447">
        <f t="shared" ca="1" si="1"/>
        <v>445068.90172348521</v>
      </c>
      <c r="F46" s="431"/>
      <c r="G46" s="459">
        <v>4</v>
      </c>
      <c r="H46" s="459">
        <v>39</v>
      </c>
      <c r="I46" s="444">
        <f t="shared" ca="1" si="5"/>
        <v>3871084.0102264318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16129.516709276801</v>
      </c>
      <c r="L46" s="444">
        <f t="shared" ca="1" si="3"/>
        <v>3887213.5269357087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445068.90172348521</v>
      </c>
      <c r="C47" s="447">
        <f t="shared" si="0"/>
        <v>259863.64217494545</v>
      </c>
      <c r="D47" s="447">
        <f ca="1">SUMIF(G:G,40,K:K)</f>
        <v>15623.942965649045</v>
      </c>
      <c r="E47" s="447">
        <f t="shared" ca="1" si="1"/>
        <v>200829.2025141888</v>
      </c>
      <c r="F47" s="431"/>
      <c r="G47" s="459">
        <v>4</v>
      </c>
      <c r="H47" s="459">
        <v>40</v>
      </c>
      <c r="I47" s="444">
        <f t="shared" ca="1" si="5"/>
        <v>3887213.5269357087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16196.723028898787</v>
      </c>
      <c r="L47" s="444">
        <f t="shared" ca="1" si="3"/>
        <v>3903410.2499646074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200829.2025141888</v>
      </c>
      <c r="C48" s="447">
        <f t="shared" si="0"/>
        <v>259863.64217494545</v>
      </c>
      <c r="D48" s="447">
        <f ca="1">SUMIF(G:G,41,K:K)</f>
        <v>3128.176416037792</v>
      </c>
      <c r="E48" s="447">
        <f t="shared" ca="1" si="1"/>
        <v>-55906.263244718852</v>
      </c>
      <c r="F48" s="431"/>
      <c r="G48" s="459">
        <v>4</v>
      </c>
      <c r="H48" s="459">
        <v>41</v>
      </c>
      <c r="I48" s="444">
        <f t="shared" ca="1" si="5"/>
        <v>3903410.2499646074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16264.209374852531</v>
      </c>
      <c r="L48" s="444">
        <f t="shared" ca="1" si="3"/>
        <v>3919674.4593394599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-55906.263244718852</v>
      </c>
      <c r="C49" s="447">
        <f t="shared" si="0"/>
        <v>259863.64217494545</v>
      </c>
      <c r="D49" s="447">
        <f ca="1">SUMIF(G:G,42,K:K)</f>
        <v>-10006.897265738651</v>
      </c>
      <c r="E49" s="447">
        <f t="shared" ca="1" si="1"/>
        <v>-325776.80268540292</v>
      </c>
      <c r="F49" s="431"/>
      <c r="G49" s="459">
        <v>4</v>
      </c>
      <c r="H49" s="459">
        <v>42</v>
      </c>
      <c r="I49" s="444">
        <f t="shared" ca="1" si="5"/>
        <v>3919674.4593394599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16331.976913914415</v>
      </c>
      <c r="L49" s="444">
        <f t="shared" ca="1" si="3"/>
        <v>3936006.4362533744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-325776.80268540292</v>
      </c>
      <c r="C50" s="447">
        <f t="shared" si="0"/>
        <v>259863.64217494545</v>
      </c>
      <c r="D50" s="447">
        <f ca="1">SUMIF(G:G,43,K:K)</f>
        <v>-23813.986245891174</v>
      </c>
      <c r="E50" s="447">
        <f t="shared" ca="1" si="1"/>
        <v>-609454.43110623956</v>
      </c>
      <c r="F50" s="431"/>
      <c r="G50" s="459">
        <v>4</v>
      </c>
      <c r="H50" s="459">
        <v>43</v>
      </c>
      <c r="I50" s="444">
        <f t="shared" ca="1" si="5"/>
        <v>3936006.4362533744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16400.026817722392</v>
      </c>
      <c r="L50" s="444">
        <f t="shared" ca="1" si="3"/>
        <v>3952406.4630710967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-609454.43110623956</v>
      </c>
      <c r="C51" s="447">
        <f t="shared" si="0"/>
        <v>259863.64217494545</v>
      </c>
      <c r="D51" s="447">
        <f ca="1">SUMIF(G:G,44,K:K)</f>
        <v>-38327.472102490268</v>
      </c>
      <c r="E51" s="447">
        <f t="shared" ca="1" si="1"/>
        <v>-907645.54538367526</v>
      </c>
      <c r="F51" s="431"/>
      <c r="G51" s="459">
        <v>4</v>
      </c>
      <c r="H51" s="459">
        <v>44</v>
      </c>
      <c r="I51" s="444">
        <f t="shared" ca="1" si="5"/>
        <v>3952406.4630710967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16468.360262796235</v>
      </c>
      <c r="L51" s="444">
        <f t="shared" ca="1" si="3"/>
        <v>3968874.823333893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-907645.54538367526</v>
      </c>
      <c r="C52" s="447">
        <f t="shared" si="0"/>
        <v>259863.64217494545</v>
      </c>
      <c r="D52" s="447">
        <f ca="1">SUMIF(G:G,45,K:K)</f>
        <v>-53583.495440392682</v>
      </c>
      <c r="E52" s="447">
        <f t="shared" ca="1" si="1"/>
        <v>-1221092.6829990135</v>
      </c>
      <c r="F52" s="431"/>
      <c r="G52" s="459">
        <v>4</v>
      </c>
      <c r="H52" s="459">
        <v>45</v>
      </c>
      <c r="I52" s="444">
        <f t="shared" ca="1" si="5"/>
        <v>3968874.823333893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16536.978430557891</v>
      </c>
      <c r="L52" s="444">
        <f t="shared" ca="1" si="3"/>
        <v>3985411.801764451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-1221092.6829990135</v>
      </c>
      <c r="C53" s="447">
        <f t="shared" si="0"/>
        <v>259863.64217494545</v>
      </c>
      <c r="D53" s="447">
        <f ca="1">SUMIF(G:G,46,K:K)</f>
        <v>-69620.045886390231</v>
      </c>
      <c r="E53" s="447">
        <f t="shared" ca="1" si="1"/>
        <v>-1550576.371060349</v>
      </c>
      <c r="F53" s="431"/>
      <c r="G53" s="459">
        <v>4</v>
      </c>
      <c r="H53" s="459">
        <v>46</v>
      </c>
      <c r="I53" s="444">
        <f t="shared" ca="1" si="5"/>
        <v>3985411.801764451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16605.882507351878</v>
      </c>
      <c r="L53" s="444">
        <f t="shared" ca="1" si="3"/>
        <v>4002017.6842718027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-1550576.371060349</v>
      </c>
      <c r="C54" s="447">
        <f t="shared" si="0"/>
        <v>259863.64217494545</v>
      </c>
      <c r="D54" s="447">
        <f ca="1">SUMIF(G:G,47,K:K)</f>
        <v>-86477.056688681158</v>
      </c>
      <c r="E54" s="447">
        <f t="shared" ca="1" si="1"/>
        <v>-1896917.0699239757</v>
      </c>
      <c r="F54" s="431"/>
      <c r="G54" s="459">
        <v>4</v>
      </c>
      <c r="H54" s="459">
        <v>47</v>
      </c>
      <c r="I54" s="444">
        <f t="shared" ca="1" si="5"/>
        <v>4002017.6842718027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16675.073684465846</v>
      </c>
      <c r="L54" s="444">
        <f t="shared" ca="1" si="3"/>
        <v>4018692.7579562687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-1896917.0699239757</v>
      </c>
      <c r="C55" s="447">
        <f t="shared" si="0"/>
        <v>259863.64217494545</v>
      </c>
      <c r="D55" s="447">
        <f ca="1">SUMIF(G:G,48,K:K)</f>
        <v>-104196.50415623015</v>
      </c>
      <c r="E55" s="447">
        <f t="shared" ca="1" si="1"/>
        <v>-2260977.2162551512</v>
      </c>
      <c r="F55" s="431"/>
      <c r="G55" s="459">
        <v>4</v>
      </c>
      <c r="H55" s="459">
        <v>48</v>
      </c>
      <c r="I55" s="444">
        <f t="shared" ca="1" si="5"/>
        <v>4018692.7579562687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16744.55315815112</v>
      </c>
      <c r="L55" s="444">
        <f t="shared" ca="1" si="3"/>
        <v>4035437.3111144197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-2260977.2162551512</v>
      </c>
      <c r="C56" s="447">
        <f t="shared" si="0"/>
        <v>259863.64217494545</v>
      </c>
      <c r="D56" s="447">
        <f ca="1">SUMIF(G:G,49,K:K)</f>
        <v>-122822.51218563464</v>
      </c>
      <c r="E56" s="447">
        <f t="shared" ca="1" si="1"/>
        <v>-2643663.3706157315</v>
      </c>
      <c r="F56" s="431"/>
      <c r="G56" s="459">
        <f>G55+1</f>
        <v>5</v>
      </c>
      <c r="H56" s="459">
        <v>49</v>
      </c>
      <c r="I56" s="444">
        <f t="shared" ca="1" si="5"/>
        <v>4035437.3111144197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16814.322129643417</v>
      </c>
      <c r="L56" s="444">
        <f t="shared" ca="1" si="3"/>
        <v>4052251.6332440632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-2643663.3706157315</v>
      </c>
      <c r="C57" s="447">
        <f t="shared" si="0"/>
        <v>259863.64217494545</v>
      </c>
      <c r="D57" s="447">
        <f ca="1">SUMIF(G:G,50,K:K)</f>
        <v>-142401.46213578386</v>
      </c>
      <c r="E57" s="447">
        <f t="shared" ca="1" si="1"/>
        <v>-3045928.474926461</v>
      </c>
      <c r="F57" s="431"/>
      <c r="G57" s="459">
        <f t="shared" ref="G57:G67" si="8">G56</f>
        <v>5</v>
      </c>
      <c r="H57" s="459">
        <v>50</v>
      </c>
      <c r="I57" s="444">
        <f t="shared" ca="1" si="5"/>
        <v>4052251.6332440632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16884.381805183595</v>
      </c>
      <c r="L57" s="444">
        <f t="shared" ca="1" si="3"/>
        <v>4069136.0150492466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-3045928.474926461</v>
      </c>
      <c r="C58" s="447">
        <f t="shared" si="0"/>
        <v>259863.64217494545</v>
      </c>
      <c r="D58" s="447">
        <f ca="1">SUMIF(G:G,51,K:K)</f>
        <v>-162982.10832391423</v>
      </c>
      <c r="E58" s="447">
        <f t="shared" ca="1" si="1"/>
        <v>-3468774.2254253207</v>
      </c>
      <c r="F58" s="431"/>
      <c r="G58" s="459">
        <f t="shared" si="8"/>
        <v>5</v>
      </c>
      <c r="H58" s="459">
        <v>51</v>
      </c>
      <c r="I58" s="444">
        <f t="shared" ca="1" si="5"/>
        <v>4069136.0150492466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16954.733396038526</v>
      </c>
      <c r="L58" s="444">
        <f t="shared" ca="1" si="3"/>
        <v>4086090.748445285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-3468774.2254253207</v>
      </c>
      <c r="C59" s="447">
        <f t="shared" si="0"/>
        <v>259863.64217494545</v>
      </c>
      <c r="D59" s="447">
        <f ca="1">SUMIF(G:G,52,K:K)</f>
        <v>-184615.6994306618</v>
      </c>
      <c r="E59" s="447">
        <f t="shared" ca="1" si="1"/>
        <v>-3913253.5670309276</v>
      </c>
      <c r="F59" s="431"/>
      <c r="G59" s="459">
        <f t="shared" si="8"/>
        <v>5</v>
      </c>
      <c r="H59" s="459">
        <v>52</v>
      </c>
      <c r="I59" s="444">
        <f t="shared" ca="1" si="5"/>
        <v>4086090.748445285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17025.378118522018</v>
      </c>
      <c r="L59" s="444">
        <f t="shared" ca="1" si="3"/>
        <v>4103116.126563807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-3913253.5670309276</v>
      </c>
      <c r="C60" s="447">
        <f t="shared" si="0"/>
        <v>259863.64217494545</v>
      </c>
      <c r="D60" s="447">
        <f ca="1">SUMIF(G:G,53,K:K)</f>
        <v>-207356.10611642789</v>
      </c>
      <c r="E60" s="447">
        <f t="shared" ca="1" si="1"/>
        <v>-4380473.3153223014</v>
      </c>
      <c r="F60" s="431"/>
      <c r="G60" s="459">
        <f t="shared" si="8"/>
        <v>5</v>
      </c>
      <c r="H60" s="459">
        <v>53</v>
      </c>
      <c r="I60" s="444">
        <f t="shared" ca="1" si="5"/>
        <v>4103116.126563807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17096.317194015861</v>
      </c>
      <c r="L60" s="444">
        <f t="shared" ca="1" si="3"/>
        <v>4120212.4437578227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-4380473.3153223014</v>
      </c>
      <c r="C61" s="447">
        <f t="shared" si="0"/>
        <v>259863.64217494545</v>
      </c>
      <c r="D61" s="447">
        <f ca="1">SUMIF(G:G,54,K:K)</f>
        <v>-231259.95516684005</v>
      </c>
      <c r="E61" s="447">
        <f t="shared" ca="1" si="1"/>
        <v>-4871596.9126640866</v>
      </c>
      <c r="F61" s="431"/>
      <c r="G61" s="459">
        <f t="shared" si="8"/>
        <v>5</v>
      </c>
      <c r="H61" s="459">
        <v>54</v>
      </c>
      <c r="I61" s="444">
        <f t="shared" ca="1" si="5"/>
        <v>4120212.4437578227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17167.551848990926</v>
      </c>
      <c r="L61" s="444">
        <f t="shared" ca="1" si="3"/>
        <v>4137379.9956068136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-4871596.9126640866</v>
      </c>
      <c r="C62" s="447">
        <f t="shared" si="0"/>
        <v>259863.64217494545</v>
      </c>
      <c r="D62" s="447">
        <f ca="1">SUMIF(G:G,55,K:K)</f>
        <v>-256386.77050134959</v>
      </c>
      <c r="E62" s="447">
        <f t="shared" ca="1" si="1"/>
        <v>-5387847.3253403809</v>
      </c>
      <c r="F62" s="431"/>
      <c r="G62" s="459">
        <f t="shared" si="8"/>
        <v>5</v>
      </c>
      <c r="H62" s="459">
        <v>55</v>
      </c>
      <c r="I62" s="444">
        <f t="shared" ca="1" si="5"/>
        <v>4137379.9956068136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17239.083315028387</v>
      </c>
      <c r="L62" s="444">
        <f t="shared" ca="1" si="3"/>
        <v>4154619.0789218419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-5387847.3253403809</v>
      </c>
      <c r="C63" s="447">
        <f t="shared" si="0"/>
        <v>259863.64217494545</v>
      </c>
      <c r="D63" s="447">
        <f ca="1">SUMIF(G:G,56,K:K)</f>
        <v>-282799.1213960966</v>
      </c>
      <c r="E63" s="447">
        <f t="shared" ca="1" si="1"/>
        <v>-5930510.0889114225</v>
      </c>
      <c r="F63" s="431"/>
      <c r="G63" s="459">
        <f t="shared" si="8"/>
        <v>5</v>
      </c>
      <c r="H63" s="459">
        <v>56</v>
      </c>
      <c r="I63" s="444">
        <f t="shared" ca="1" si="5"/>
        <v>4154619.0789218419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17310.91282884101</v>
      </c>
      <c r="L63" s="444">
        <f t="shared" ca="1" si="3"/>
        <v>4171929.9917506827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-5930510.0889114225</v>
      </c>
      <c r="C64" s="447">
        <f t="shared" si="0"/>
        <v>259863.64217494545</v>
      </c>
      <c r="D64" s="447">
        <f ca="1">SUMIF(G:G,57,K:K)</f>
        <v>-310562.77829013712</v>
      </c>
      <c r="E64" s="447">
        <f t="shared" ca="1" si="1"/>
        <v>-6500936.5093765045</v>
      </c>
      <c r="F64" s="431"/>
      <c r="G64" s="459">
        <f t="shared" si="8"/>
        <v>5</v>
      </c>
      <c r="H64" s="459">
        <v>57</v>
      </c>
      <c r="I64" s="444">
        <f t="shared" ca="1" si="5"/>
        <v>4171929.9917506827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17383.041632294509</v>
      </c>
      <c r="L64" s="444">
        <f t="shared" ca="1" si="3"/>
        <v>4189313.0333829774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-6500936.5093765045</v>
      </c>
      <c r="C65" s="447">
        <f t="shared" si="0"/>
        <v>259863.64217494545</v>
      </c>
      <c r="D65" s="447">
        <f ca="1">SUMIF(G:G,58,K:K)</f>
        <v>-339746.87656301411</v>
      </c>
      <c r="E65" s="447">
        <f t="shared" ca="1" si="1"/>
        <v>-7100547.0281144641</v>
      </c>
      <c r="F65" s="431"/>
      <c r="G65" s="459">
        <f t="shared" si="8"/>
        <v>5</v>
      </c>
      <c r="H65" s="459">
        <v>58</v>
      </c>
      <c r="I65" s="444">
        <f t="shared" ca="1" si="5"/>
        <v>4189313.0333829774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17455.470972429073</v>
      </c>
      <c r="L65" s="444">
        <f t="shared" ca="1" si="3"/>
        <v>4206768.5043554064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-7100547.0281144641</v>
      </c>
      <c r="C66" s="447">
        <f t="shared" si="0"/>
        <v>259863.64217494545</v>
      </c>
      <c r="D66" s="447">
        <f ca="1">SUMIF(G:G,59,K:K)</f>
        <v>-370424.0886914985</v>
      </c>
      <c r="E66" s="447">
        <f t="shared" ca="1" si="1"/>
        <v>-7730834.7589809075</v>
      </c>
      <c r="F66" s="431"/>
      <c r="G66" s="459">
        <f t="shared" si="8"/>
        <v>5</v>
      </c>
      <c r="H66" s="459">
        <v>59</v>
      </c>
      <c r="I66" s="444">
        <f t="shared" ca="1" si="5"/>
        <v>4206768.5043554064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17528.20210148086</v>
      </c>
      <c r="L66" s="444">
        <f t="shared" ca="1" si="3"/>
        <v>4224296.7064568875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-7730834.7589809075</v>
      </c>
      <c r="C67" s="447">
        <f t="shared" si="0"/>
        <v>259863.64217494545</v>
      </c>
      <c r="D67" s="447">
        <f t="shared" ref="D67:D71" ca="1" si="9">SUMIF(G:G,60,K:K)</f>
        <v>-402670.80521419668</v>
      </c>
      <c r="E67" s="447">
        <f t="shared" ca="1" si="1"/>
        <v>-8393369.2063700501</v>
      </c>
      <c r="F67" s="431"/>
      <c r="G67" s="459">
        <f t="shared" si="8"/>
        <v>5</v>
      </c>
      <c r="H67" s="459">
        <v>60</v>
      </c>
      <c r="I67" s="444">
        <f t="shared" ca="1" si="5"/>
        <v>4224296.7064568875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17601.236276903699</v>
      </c>
      <c r="L67" s="444">
        <f t="shared" ca="1" si="3"/>
        <v>4241897.9427337917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-8393369.2063700501</v>
      </c>
      <c r="C68" s="447">
        <f t="shared" si="0"/>
        <v>259863.64217494545</v>
      </c>
      <c r="D68" s="447">
        <f t="shared" ca="1" si="9"/>
        <v>-402670.80521419668</v>
      </c>
      <c r="E68" s="447">
        <f t="shared" ca="1" si="1"/>
        <v>-9055903.6537591927</v>
      </c>
      <c r="F68" s="431"/>
      <c r="G68" s="459">
        <f>G67+1</f>
        <v>6</v>
      </c>
      <c r="H68" s="459">
        <v>61</v>
      </c>
      <c r="I68" s="444">
        <f t="shared" ca="1" si="5"/>
        <v>4241897.9427337917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17674.574761390799</v>
      </c>
      <c r="L68" s="444">
        <f t="shared" ca="1" si="3"/>
        <v>4259572.5174951823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-9055903.6537591927</v>
      </c>
      <c r="C69" s="447">
        <f t="shared" si="0"/>
        <v>259863.64217494545</v>
      </c>
      <c r="D69" s="447">
        <f t="shared" ca="1" si="9"/>
        <v>-402670.80521419668</v>
      </c>
      <c r="E69" s="447">
        <f t="shared" ca="1" si="1"/>
        <v>-9718438.1011483353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4259572.5174951823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17748.218822896593</v>
      </c>
      <c r="L69" s="444">
        <f t="shared" ca="1" si="3"/>
        <v>4277320.7363180788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-9718438.1011483353</v>
      </c>
      <c r="C70" s="447">
        <f t="shared" si="0"/>
        <v>259863.64217494545</v>
      </c>
      <c r="D70" s="447">
        <f t="shared" ca="1" si="9"/>
        <v>-402670.80521419668</v>
      </c>
      <c r="E70" s="447">
        <f t="shared" ca="1" si="1"/>
        <v>-10380972.548537478</v>
      </c>
      <c r="F70" s="431"/>
      <c r="G70" s="459">
        <f t="shared" si="10"/>
        <v>6</v>
      </c>
      <c r="H70" s="459">
        <v>63</v>
      </c>
      <c r="I70" s="444">
        <f t="shared" ca="1" si="5"/>
        <v>4277320.7363180788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17822.169734658662</v>
      </c>
      <c r="L70" s="444">
        <f t="shared" ca="1" si="3"/>
        <v>4295142.9060527375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-10380972.548537478</v>
      </c>
      <c r="C71" s="447">
        <f t="shared" si="0"/>
        <v>259863.64217494545</v>
      </c>
      <c r="D71" s="447">
        <f t="shared" ca="1" si="9"/>
        <v>-402670.80521419668</v>
      </c>
      <c r="E71" s="447">
        <f t="shared" ca="1" si="1"/>
        <v>-11043506.99592662</v>
      </c>
      <c r="F71" s="431"/>
      <c r="G71" s="459">
        <f t="shared" si="10"/>
        <v>6</v>
      </c>
      <c r="H71" s="459">
        <v>64</v>
      </c>
      <c r="I71" s="444">
        <f t="shared" ca="1" si="5"/>
        <v>4295142.9060527375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17896.428775219738</v>
      </c>
      <c r="L71" s="444">
        <f t="shared" ca="1" si="3"/>
        <v>4313039.3348279577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4313039.3348279577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17970.997228449822</v>
      </c>
      <c r="L72" s="444">
        <f t="shared" ca="1" si="3"/>
        <v>4331010.3320564078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4331010.3320564078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18045.876383568364</v>
      </c>
      <c r="L73" s="444">
        <f t="shared" ca="1" si="3"/>
        <v>4349056.208439976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4349056.208439976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18121.067535166567</v>
      </c>
      <c r="L74" s="444">
        <f t="shared" ca="1" si="3"/>
        <v>4367177.2759751426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4367177.2759751426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18099.075300252349</v>
      </c>
      <c r="L75" s="444">
        <f t="shared" ca="1" si="3"/>
        <v>4361877.1473608157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4361877.1473608157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18076.991431025985</v>
      </c>
      <c r="L76" s="444">
        <f t="shared" ca="1" si="3"/>
        <v>4356554.9348772625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4356554.9348772625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18054.815545677848</v>
      </c>
      <c r="L77" s="444">
        <f t="shared" ca="1" si="3"/>
        <v>4351210.5465083616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4351210.5465083616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18032.547260807427</v>
      </c>
      <c r="L78" s="444">
        <f t="shared" ca="1" si="3"/>
        <v>4345843.8898545904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4345843.8898545904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18010.186191416713</v>
      </c>
      <c r="L79" s="444">
        <f t="shared" ca="1" si="3"/>
        <v>4340454.8721314277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4340454.8721314277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17987.731950903537</v>
      </c>
      <c r="L80" s="444">
        <f t="shared" ca="1" si="3"/>
        <v>4335043.4001677521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4335043.4001677521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17965.184151054887</v>
      </c>
      <c r="L81" s="444">
        <f t="shared" ca="1" si="3"/>
        <v>4329609.3804042283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4329609.3804042283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17942.542402040206</v>
      </c>
      <c r="L82" s="444">
        <f t="shared" ca="1" si="3"/>
        <v>4324152.7188916896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4324152.7188916896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17919.806312404628</v>
      </c>
      <c r="L83" s="444">
        <f t="shared" ca="1" si="3"/>
        <v>4318673.3212895151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4318673.3212895151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17896.975489062235</v>
      </c>
      <c r="L84" s="444">
        <f t="shared" ca="1" si="3"/>
        <v>4313171.0928639984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4313171.0928639984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17874.049537289247</v>
      </c>
      <c r="L85" s="444">
        <f t="shared" ca="1" si="3"/>
        <v>4307645.9384867083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4307645.9384867083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17851.028060717206</v>
      </c>
      <c r="L86" s="444">
        <f t="shared" ca="1" si="3"/>
        <v>4302097.7626328468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4302097.7626328468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17827.910661326117</v>
      </c>
      <c r="L87" s="444">
        <f t="shared" ca="1" si="3"/>
        <v>4296526.4693795936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4296526.4693795936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17804.696939437559</v>
      </c>
      <c r="L88" s="444">
        <f t="shared" ca="1" si="3"/>
        <v>4290931.9624044523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4290931.9624044523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17781.386493707803</v>
      </c>
      <c r="L89" s="444">
        <f t="shared" ca="1" si="3"/>
        <v>4285314.1449835813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4285314.1449835813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17757.978921120841</v>
      </c>
      <c r="L90" s="444">
        <f t="shared" ca="1" si="3"/>
        <v>4279672.9199901232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4279672.9199901232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17734.473816981434</v>
      </c>
      <c r="L91" s="444">
        <f t="shared" ca="1" si="3"/>
        <v>4274008.1898925258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4274008.1898925258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17710.870774908111</v>
      </c>
      <c r="L92" s="444">
        <f t="shared" ca="1" si="3"/>
        <v>4268319.8567528548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4268319.8567528548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17687.16938682615</v>
      </c>
      <c r="L93" s="444">
        <f t="shared" ca="1" si="3"/>
        <v>4262607.8222251022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4262607.8222251022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17663.369242960514</v>
      </c>
      <c r="L94" s="444">
        <f t="shared" ca="1" si="3"/>
        <v>4256871.9875534838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4256871.9875534838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17639.469931828771</v>
      </c>
      <c r="L95" s="444">
        <f t="shared" ca="1" si="3"/>
        <v>4251112.2535707336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4251112.2535707336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17615.471040233977</v>
      </c>
      <c r="L96" s="444">
        <f t="shared" ca="1" si="3"/>
        <v>4245328.5206963886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4245328.5206963886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17591.37215325754</v>
      </c>
      <c r="L97" s="444">
        <f t="shared" ca="1" si="3"/>
        <v>4239520.6889350675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4239520.6889350675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17567.172854252036</v>
      </c>
      <c r="L98" s="444">
        <f t="shared" ca="1" si="3"/>
        <v>4233688.6578747407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4233688.6578747407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17542.872724834007</v>
      </c>
      <c r="L99" s="444">
        <f t="shared" ca="1" si="3"/>
        <v>4227832.3266849956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4227832.3266849956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17518.471344876736</v>
      </c>
      <c r="L100" s="444">
        <f t="shared" ca="1" si="3"/>
        <v>4221951.5941152936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4221951.5941152936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17493.968292502977</v>
      </c>
      <c r="L101" s="444">
        <f t="shared" ca="1" si="3"/>
        <v>4216046.3584932173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4216046.3584932173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17469.363144077659</v>
      </c>
      <c r="L102" s="444">
        <f t="shared" ca="1" si="3"/>
        <v>4210116.5177227156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4210116.5177227156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17444.655474200568</v>
      </c>
      <c r="L103" s="444">
        <f t="shared" ca="1" si="3"/>
        <v>4204161.9692823375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4204161.9692823375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17419.844855698997</v>
      </c>
      <c r="L104" s="444">
        <f t="shared" ca="1" si="3"/>
        <v>4198182.6102234572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4198182.6102234572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17402.197111286994</v>
      </c>
      <c r="L105" s="444">
        <f t="shared" ca="1" si="3"/>
        <v>4193929.5038201655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4193929.5038201655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17384.475834606612</v>
      </c>
      <c r="L106" s="444">
        <f t="shared" ca="1" si="3"/>
        <v>4189658.6761401934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4189658.6761401934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17366.68071927339</v>
      </c>
      <c r="L107" s="444">
        <f t="shared" ca="1" si="3"/>
        <v>4185370.0533448877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4185370.0533448877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17348.811457626285</v>
      </c>
      <c r="L108" s="444">
        <f t="shared" ca="1" si="3"/>
        <v>4181063.5612879349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4181063.5612879349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17330.867740722315</v>
      </c>
      <c r="L109" s="444">
        <f t="shared" ca="1" si="3"/>
        <v>4176739.1255140784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4176739.1255140784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17312.849258331247</v>
      </c>
      <c r="L110" s="444">
        <f t="shared" ca="1" si="3"/>
        <v>4172396.6712578307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4172396.6712578307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17294.755698930217</v>
      </c>
      <c r="L111" s="444">
        <f t="shared" ca="1" si="3"/>
        <v>4168036.1234421819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4168036.1234421819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17276.586749698345</v>
      </c>
      <c r="L112" s="444">
        <f t="shared" ca="1" si="3"/>
        <v>4163657.4066773015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4163657.4066773015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17258.342096511347</v>
      </c>
      <c r="L113" s="444">
        <f t="shared" ca="1" si="3"/>
        <v>4159260.4452592339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4159260.4452592339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17240.021423936061</v>
      </c>
      <c r="L114" s="444">
        <f t="shared" ca="1" si="3"/>
        <v>4154845.163168591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4154845.163168591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17221.624415225047</v>
      </c>
      <c r="L115" s="444">
        <f t="shared" ca="1" si="3"/>
        <v>4150411.484069237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4150411.484069237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17203.150752311078</v>
      </c>
      <c r="L116" s="444">
        <f t="shared" ca="1" si="3"/>
        <v>4145959.3313069693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4145959.3313069693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17184.600115801626</v>
      </c>
      <c r="L117" s="444">
        <f t="shared" ca="1" si="3"/>
        <v>4141488.6279081921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4141488.6279081921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17165.972184973387</v>
      </c>
      <c r="L118" s="444">
        <f t="shared" ca="1" si="3"/>
        <v>4136999.2965785866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4136999.2965785866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17147.266637766697</v>
      </c>
      <c r="L119" s="444">
        <f t="shared" ca="1" si="3"/>
        <v>4132491.2597017745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4132491.2597017745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17128.483150779983</v>
      </c>
      <c r="L120" s="444">
        <f t="shared" ca="1" si="3"/>
        <v>4127964.4393379758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4127964.4393379758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17109.621399264153</v>
      </c>
      <c r="L121" s="444">
        <f t="shared" ca="1" si="3"/>
        <v>4123418.7572226613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4123418.7572226613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17090.681057117006</v>
      </c>
      <c r="L122" s="444">
        <f t="shared" ca="1" si="3"/>
        <v>4118854.1347651994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4118854.1347651994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17071.661796877586</v>
      </c>
      <c r="L123" s="444">
        <f t="shared" ca="1" si="3"/>
        <v>4114270.4930474982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4114270.4930474982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17052.563289720496</v>
      </c>
      <c r="L124" s="444">
        <f t="shared" ca="1" si="3"/>
        <v>4109667.7528226399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4109667.7528226399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17033.385205450253</v>
      </c>
      <c r="L125" s="444">
        <f t="shared" ca="1" si="3"/>
        <v>4105045.8345135115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4105045.8345135115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17014.127212495554</v>
      </c>
      <c r="L126" s="444">
        <f t="shared" ca="1" si="3"/>
        <v>4100404.6582114282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4100404.6582114282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16994.788977903539</v>
      </c>
      <c r="L127" s="444">
        <f t="shared" ca="1" si="3"/>
        <v>4095744.1436747527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4095744.1436747527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16975.370167334058</v>
      </c>
      <c r="L128" s="444">
        <f t="shared" ca="1" si="3"/>
        <v>4091064.2103275079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4091064.2103275079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16955.870445053872</v>
      </c>
      <c r="L129" s="444">
        <f t="shared" ca="1" si="3"/>
        <v>4086364.7772579831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4086364.7772579831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16936.289473930854</v>
      </c>
      <c r="L130" s="444">
        <f t="shared" ca="1" si="3"/>
        <v>4081645.7632173351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4081645.7632173351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16916.626915428151</v>
      </c>
      <c r="L131" s="444">
        <f t="shared" ca="1" si="3"/>
        <v>4076907.0866181846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4076907.0866181846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16896.882429598358</v>
      </c>
      <c r="L132" s="444">
        <f t="shared" ca="1" si="3"/>
        <v>4072148.6655332041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4072148.6655332041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16877.055675077605</v>
      </c>
      <c r="L133" s="444">
        <f t="shared" ca="1" si="3"/>
        <v>4067370.417693703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4067370.417693703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16857.146309079682</v>
      </c>
      <c r="L134" s="444">
        <f t="shared" ca="1" si="3"/>
        <v>4062572.2604882037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4062572.2604882037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16837.153987390102</v>
      </c>
      <c r="L135" s="444">
        <f t="shared" ca="1" si="3"/>
        <v>4057754.1109610149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4057754.1109610149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16817.07836436015</v>
      </c>
      <c r="L136" s="444">
        <f t="shared" ca="1" si="3"/>
        <v>4052915.8858107962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4052915.8858107962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16796.919092900906</v>
      </c>
      <c r="L137" s="444">
        <f t="shared" ca="1" si="3"/>
        <v>4048057.5013891184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4048057.5013891184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16776.675824477246</v>
      </c>
      <c r="L138" s="444">
        <f t="shared" ca="1" si="3"/>
        <v>4043178.8736990169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4043178.8736990169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16756.348209101823</v>
      </c>
      <c r="L139" s="444">
        <f t="shared" ca="1" si="3"/>
        <v>4038279.9183935397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4038279.9183935397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16735.935895329003</v>
      </c>
      <c r="L140" s="444">
        <f t="shared" ca="1" si="3"/>
        <v>4033360.5507742898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4033360.5507742898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16715.438530248794</v>
      </c>
      <c r="L141" s="444">
        <f t="shared" ca="1" si="3"/>
        <v>4028420.6857899595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4028420.6857899595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16694.855759480753</v>
      </c>
      <c r="L142" s="444">
        <f t="shared" ca="1" si="3"/>
        <v>4023460.2380348616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4023460.2380348616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16674.187227167844</v>
      </c>
      <c r="L143" s="444">
        <f t="shared" ca="1" si="3"/>
        <v>4018479.1217474504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4018479.1217474504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16653.432575970295</v>
      </c>
      <c r="L144" s="444">
        <f t="shared" ca="1" si="3"/>
        <v>4013477.250808842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4013477.250808842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16632.591447059429</v>
      </c>
      <c r="L145" s="444">
        <f t="shared" ca="1" si="3"/>
        <v>4008454.5387413227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4008454.5387413227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16611.663480111434</v>
      </c>
      <c r="L146" s="444">
        <f t="shared" ca="1" si="3"/>
        <v>4003410.8987068553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4003410.8987068553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16590.64831330115</v>
      </c>
      <c r="L147" s="444">
        <f t="shared" ca="1" si="3"/>
        <v>3998346.2435055776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3998346.2435055776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16569.545583295829</v>
      </c>
      <c r="L148" s="444">
        <f t="shared" ca="1" si="3"/>
        <v>3993260.4855742943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3993260.4855742943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16548.354925248816</v>
      </c>
      <c r="L149" s="444">
        <f t="shared" ca="1" si="3"/>
        <v>3988153.5369849643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3988153.5369849643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16527.075972793271</v>
      </c>
      <c r="L150" s="444">
        <f t="shared" ca="1" si="3"/>
        <v>3983025.3094431786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3983025.3094431786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16505.70835803583</v>
      </c>
      <c r="L151" s="444">
        <f t="shared" ca="1" si="3"/>
        <v>3977875.7142866356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3977875.7142866356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16484.251711550238</v>
      </c>
      <c r="L152" s="444">
        <f t="shared" ca="1" si="3"/>
        <v>3972704.662483607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3972704.662483607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16462.70566237095</v>
      </c>
      <c r="L153" s="444">
        <f t="shared" ca="1" si="3"/>
        <v>3967512.0646313992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3967512.0646313992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16441.06983798675</v>
      </c>
      <c r="L154" s="444">
        <f t="shared" ca="1" si="3"/>
        <v>3962297.8309548073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3962297.8309548073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16419.343864334285</v>
      </c>
      <c r="L155" s="444">
        <f t="shared" ca="1" si="3"/>
        <v>3957061.8713045628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3957061.8713045628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16397.5273657916</v>
      </c>
      <c r="L156" s="444">
        <f t="shared" ca="1" si="3"/>
        <v>3951804.0951557755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3951804.0951557755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16375.619965171652</v>
      </c>
      <c r="L157" s="444">
        <f t="shared" ca="1" si="3"/>
        <v>3946524.4116063681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3946524.4116063681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16353.621283715789</v>
      </c>
      <c r="L158" s="444">
        <f t="shared" ca="1" si="3"/>
        <v>3941222.7293755049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3941222.7293755049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16331.530941087192</v>
      </c>
      <c r="L159" s="444">
        <f t="shared" ca="1" si="3"/>
        <v>3935898.9568020133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3935898.9568020133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16309.348555364311</v>
      </c>
      <c r="L160" s="444">
        <f t="shared" ca="1" si="3"/>
        <v>3930553.0018427987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3930553.0018427987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16287.073743034249</v>
      </c>
      <c r="L161" s="444">
        <f t="shared" ca="1" si="3"/>
        <v>3925184.772071254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3925184.772071254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16264.706118986147</v>
      </c>
      <c r="L162" s="444">
        <f t="shared" ca="1" si="3"/>
        <v>3919794.1746756611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3919794.1746756611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16242.245296504509</v>
      </c>
      <c r="L163" s="444">
        <f t="shared" ca="1" si="3"/>
        <v>3914381.1164575866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3914381.1164575866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16219.690887262532</v>
      </c>
      <c r="L164" s="444">
        <f t="shared" ca="1" si="3"/>
        <v>3908945.5038302704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3908945.5038302704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16197.042501315382</v>
      </c>
      <c r="L165" s="444">
        <f t="shared" ca="1" si="3"/>
        <v>3903487.242817007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3903487.242817007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16174.29974709345</v>
      </c>
      <c r="L166" s="444">
        <f t="shared" ca="1" si="3"/>
        <v>3898006.2390495217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3898006.2390495217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16151.462231395595</v>
      </c>
      <c r="L167" s="444">
        <f t="shared" ca="1" si="3"/>
        <v>3892502.3977663387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3892502.3977663387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16128.52955938233</v>
      </c>
      <c r="L168" s="444">
        <f t="shared" ca="1" si="3"/>
        <v>3886975.6238111421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3886975.6238111421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16105.501334569011</v>
      </c>
      <c r="L169" s="444">
        <f t="shared" ca="1" si="3"/>
        <v>3881425.8216311322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3881425.8216311322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16082.37715881897</v>
      </c>
      <c r="L170" s="444">
        <f t="shared" ca="1" si="3"/>
        <v>3875852.8952753721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3875852.8952753721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16059.156632336641</v>
      </c>
      <c r="L171" s="444">
        <f t="shared" ca="1" si="3"/>
        <v>3870256.74839313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3870256.74839313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16035.839353660629</v>
      </c>
      <c r="L172" s="444">
        <f t="shared" ca="1" si="3"/>
        <v>3864637.2842322118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3864637.2842322118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16012.424919656803</v>
      </c>
      <c r="L173" s="444">
        <f t="shared" ca="1" si="3"/>
        <v>3858994.4056372899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3858994.4056372899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15988.912925511293</v>
      </c>
      <c r="L174" s="444">
        <f t="shared" ca="1" si="3"/>
        <v>3853328.0150482222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3853328.0150482222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15965.302964723514</v>
      </c>
      <c r="L175" s="444">
        <f t="shared" ca="1" si="3"/>
        <v>3847638.014498367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3847638.014498367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15941.594629099118</v>
      </c>
      <c r="L176" s="444">
        <f t="shared" ca="1" si="3"/>
        <v>3841924.3056128873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3841924.3056128873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15917.787508742951</v>
      </c>
      <c r="L177" s="444">
        <f t="shared" ca="1" si="3"/>
        <v>3836186.7896070513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3836186.7896070513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15893.881192051967</v>
      </c>
      <c r="L178" s="444">
        <f t="shared" ca="1" si="3"/>
        <v>3830425.3672845243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3830425.3672845243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15869.875265708106</v>
      </c>
      <c r="L179" s="444">
        <f t="shared" ca="1" si="3"/>
        <v>3824639.9390356536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3824639.9390356536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15845.769314671144</v>
      </c>
      <c r="L180" s="444">
        <f t="shared" ca="1" si="3"/>
        <v>3818830.4048357457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3818830.4048357457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15821.562922171528</v>
      </c>
      <c r="L181" s="444">
        <f t="shared" ca="1" si="3"/>
        <v>3812996.6642433382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3812996.6642433382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15797.255669703165</v>
      </c>
      <c r="L182" s="444">
        <f t="shared" ca="1" si="3"/>
        <v>3807138.6163984626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3807138.6163984626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15772.847137016182</v>
      </c>
      <c r="L183" s="444">
        <f t="shared" ca="1" si="3"/>
        <v>3801256.1600209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3801256.1600209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15748.336902109671</v>
      </c>
      <c r="L184" s="444">
        <f t="shared" ca="1" si="3"/>
        <v>3795349.1934084306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3795349.1934084306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15723.724541224385</v>
      </c>
      <c r="L185" s="444">
        <f t="shared" ca="1" si="3"/>
        <v>3789417.6144350762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3789417.6144350762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15699.009628835407</v>
      </c>
      <c r="L186" s="444">
        <f t="shared" ca="1" si="3"/>
        <v>3783461.320549333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3783461.320549333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15674.191737644809</v>
      </c>
      <c r="L187" s="444">
        <f t="shared" ca="1" si="3"/>
        <v>3777480.208772399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3777480.208772399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15649.270438574251</v>
      </c>
      <c r="L188" s="444">
        <f t="shared" ca="1" si="3"/>
        <v>3771474.1756963944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3771474.1756963944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15624.245300757564</v>
      </c>
      <c r="L189" s="444">
        <f t="shared" ca="1" si="3"/>
        <v>3765443.1174825733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3765443.1174825733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15599.115891533309</v>
      </c>
      <c r="L190" s="444">
        <f t="shared" ca="1" si="3"/>
        <v>3759386.9298595279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3759386.9298595279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15573.881776437287</v>
      </c>
      <c r="L191" s="444">
        <f t="shared" ca="1" si="3"/>
        <v>3753305.5081213862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3753305.5081213862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15548.542519195031</v>
      </c>
      <c r="L192" s="444">
        <f t="shared" ca="1" si="3"/>
        <v>3747198.7471260023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3747198.7471260023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15523.097681714264</v>
      </c>
      <c r="L193" s="444">
        <f t="shared" ca="1" si="3"/>
        <v>3741066.5412931377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3741066.5412931377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15497.546824077326</v>
      </c>
      <c r="L194" s="444">
        <f t="shared" ca="1" si="3"/>
        <v>3734908.784602636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3734908.784602636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15471.889504533568</v>
      </c>
      <c r="L195" s="444">
        <f t="shared" ca="1" si="3"/>
        <v>3728725.3705925909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3728725.3705925909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15446.125279491716</v>
      </c>
      <c r="L196" s="444">
        <f t="shared" ca="1" si="3"/>
        <v>3722516.1923575038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3722516.1923575038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15420.253703512188</v>
      </c>
      <c r="L197" s="444">
        <f t="shared" ca="1" si="3"/>
        <v>3716281.1425464372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3716281.1425464372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15394.274329299411</v>
      </c>
      <c r="L198" s="444">
        <f t="shared" ca="1" si="3"/>
        <v>3710020.1133611579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3710020.1133611579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15368.18670769408</v>
      </c>
      <c r="L199" s="444">
        <f t="shared" ca="1" si="3"/>
        <v>3703732.9965542732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3703732.9965542732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15341.990387665395</v>
      </c>
      <c r="L200" s="444">
        <f t="shared" ca="1" si="3"/>
        <v>3697419.6834273599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3697419.6834273599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15315.684916303255</v>
      </c>
      <c r="L201" s="444">
        <f t="shared" ca="1" si="3"/>
        <v>3691080.0648290841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3691080.0648290841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15289.269838810436</v>
      </c>
      <c r="L202" s="444">
        <f t="shared" ca="1" si="3"/>
        <v>3684714.0311533157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3684714.0311533157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15262.744698494735</v>
      </c>
      <c r="L203" s="444">
        <f t="shared" ca="1" si="3"/>
        <v>3678321.4723372315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3678321.4723372315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15236.109036761052</v>
      </c>
      <c r="L204" s="444">
        <f t="shared" ca="1" si="3"/>
        <v>3671902.2778594135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3671902.2778594135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15209.36239310348</v>
      </c>
      <c r="L205" s="444">
        <f t="shared" ca="1" si="3"/>
        <v>3665456.3367379382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3665456.3367379382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15182.504305097331</v>
      </c>
      <c r="L206" s="444">
        <f t="shared" ca="1" si="3"/>
        <v>3658983.5375284567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3658983.5375284567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15155.534308391159</v>
      </c>
      <c r="L207" s="444">
        <f t="shared" ca="1" si="3"/>
        <v>3652483.768322269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3652483.768322269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15128.45193669871</v>
      </c>
      <c r="L208" s="444">
        <f t="shared" ca="1" si="3"/>
        <v>3645956.9167443886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3645956.9167443886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15101.256721790875</v>
      </c>
      <c r="L209" s="444">
        <f t="shared" ca="1" si="3"/>
        <v>3639402.8699516007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3639402.8699516007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15073.948193487593</v>
      </c>
      <c r="L210" s="444">
        <f t="shared" ca="1" si="3"/>
        <v>3632821.5146305095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3632821.5146305095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15046.525879649709</v>
      </c>
      <c r="L211" s="444">
        <f t="shared" ca="1" si="3"/>
        <v>3626212.7369955806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3626212.7369955806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15018.989306170839</v>
      </c>
      <c r="L212" s="444">
        <f t="shared" ca="1" si="3"/>
        <v>3619576.4227871727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3619576.4227871727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14991.337996969143</v>
      </c>
      <c r="L213" s="444">
        <f t="shared" ca="1" si="3"/>
        <v>3612912.4572695629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3612912.4572695629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14963.5714739791</v>
      </c>
      <c r="L214" s="444">
        <f t="shared" ca="1" si="3"/>
        <v>3606220.725228963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3606220.725228963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14935.689257143267</v>
      </c>
      <c r="L215" s="444">
        <f t="shared" ca="1" si="3"/>
        <v>3599501.1109715272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3599501.1109715272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14907.690864403949</v>
      </c>
      <c r="L216" s="444">
        <f t="shared" ca="1" si="3"/>
        <v>3592753.4983213521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3592753.4983213521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14879.575811694887</v>
      </c>
      <c r="L217" s="444">
        <f t="shared" ca="1" si="3"/>
        <v>3585977.7706184681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3585977.7706184681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14851.343612932871</v>
      </c>
      <c r="L218" s="444">
        <f t="shared" ca="1" si="3"/>
        <v>3579173.8107168223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3579173.8107168223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14822.993780009347</v>
      </c>
      <c r="L219" s="444">
        <f t="shared" ca="1" si="3"/>
        <v>3572341.5009822529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3572341.5009822529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14794.525822781974</v>
      </c>
      <c r="L220" s="444">
        <f t="shared" ca="1" si="3"/>
        <v>3565480.723290456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3565480.723290456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14765.939249066152</v>
      </c>
      <c r="L221" s="444">
        <f t="shared" ca="1" si="3"/>
        <v>3558591.3590249433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3558591.3590249433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14737.23356462652</v>
      </c>
      <c r="L222" s="444">
        <f t="shared" ca="1" si="3"/>
        <v>3551673.2890749909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3551673.2890749909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14708.408273168383</v>
      </c>
      <c r="L223" s="444">
        <f t="shared" ca="1" si="3"/>
        <v>3544726.3938335804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3544726.3938335804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14679.462876329173</v>
      </c>
      <c r="L224" s="444">
        <f t="shared" ca="1" si="3"/>
        <v>3537750.5531953308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3537750.5531953308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14650.396873669799</v>
      </c>
      <c r="L225" s="444">
        <f t="shared" ca="1" si="3"/>
        <v>3530745.6465544216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3530745.6465544216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14621.209762666011</v>
      </c>
      <c r="L226" s="444">
        <f t="shared" ca="1" si="3"/>
        <v>3523711.5528025087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3523711.5528025087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14591.901038699705</v>
      </c>
      <c r="L227" s="444">
        <f t="shared" ca="1" si="3"/>
        <v>3516648.1503266296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3516648.1503266296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14562.470195050211</v>
      </c>
      <c r="L228" s="444">
        <f t="shared" ca="1" si="3"/>
        <v>3509555.3170071011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3509555.3170071011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14532.916722885509</v>
      </c>
      <c r="L229" s="444">
        <f t="shared" ca="1" si="3"/>
        <v>3502432.9302154076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3502432.9302154076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14503.240111253454</v>
      </c>
      <c r="L230" s="444">
        <f t="shared" ca="1" si="3"/>
        <v>3495280.866812082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3495280.866812082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14473.439847072932</v>
      </c>
      <c r="L231" s="444">
        <f t="shared" ca="1" si="3"/>
        <v>3488099.0031445762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3488099.0031445762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14443.515415124986</v>
      </c>
      <c r="L232" s="444">
        <f t="shared" ca="1" si="3"/>
        <v>3480887.2150451224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3480887.2150451224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14413.466298043932</v>
      </c>
      <c r="L233" s="444">
        <f t="shared" ca="1" si="3"/>
        <v>3473645.3778285873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3473645.3778285873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14383.291976308368</v>
      </c>
      <c r="L234" s="444">
        <f t="shared" ca="1" si="3"/>
        <v>3466373.3662903169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3466373.3662903169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14352.991928232243</v>
      </c>
      <c r="L235" s="444">
        <f t="shared" ca="1" si="3"/>
        <v>3459071.0547039704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3459071.0547039704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14322.565629955798</v>
      </c>
      <c r="L236" s="444">
        <f t="shared" ca="1" si="3"/>
        <v>3451738.3168193474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3451738.3168193474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14292.012555436535</v>
      </c>
      <c r="L237" s="444">
        <f t="shared" ca="1" si="3"/>
        <v>3444375.0258602053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3444375.0258602053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14261.33217644011</v>
      </c>
      <c r="L238" s="444">
        <f t="shared" ca="1" si="3"/>
        <v>3436981.0545220664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3436981.0545220664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14230.523962531197</v>
      </c>
      <c r="L239" s="444">
        <f t="shared" ca="1" si="3"/>
        <v>3429556.2749700188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3429556.2749700188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14199.587381064333</v>
      </c>
      <c r="L240" s="444">
        <f t="shared" ca="1" si="3"/>
        <v>3422100.5588365044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3422100.5588365044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14168.521897174689</v>
      </c>
      <c r="L241" s="444">
        <f t="shared" ca="1" si="3"/>
        <v>3414613.7772191004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3414613.7772191004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14137.326973768837</v>
      </c>
      <c r="L242" s="444">
        <f t="shared" ca="1" si="3"/>
        <v>3407095.8006782904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3407095.8006782904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14106.002071515464</v>
      </c>
      <c r="L243" s="444">
        <f t="shared" ca="1" si="3"/>
        <v>3399546.4992352272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3399546.4992352272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14074.546648836034</v>
      </c>
      <c r="L244" s="444">
        <f t="shared" ca="1" si="3"/>
        <v>3391965.7423694846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3391965.7423694846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14042.960161895442</v>
      </c>
      <c r="L245" s="444">
        <f t="shared" ca="1" si="3"/>
        <v>3384353.3990168013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3384353.3990168013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14011.242064592596</v>
      </c>
      <c r="L246" s="444">
        <f t="shared" ca="1" si="3"/>
        <v>3376709.3375668149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3376709.3375668149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13979.391808550983</v>
      </c>
      <c r="L247" s="444">
        <f t="shared" ca="1" si="3"/>
        <v>3369033.4258607868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3369033.4258607868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13947.4088431092</v>
      </c>
      <c r="L248" s="444">
        <f t="shared" ca="1" si="3"/>
        <v>3361325.5311893173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3361325.5311893173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13915.292615311411</v>
      </c>
      <c r="L249" s="444">
        <f t="shared" ca="1" si="3"/>
        <v>3353585.5202900497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3353585.5202900497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13883.042569897792</v>
      </c>
      <c r="L250" s="444">
        <f t="shared" ca="1" si="3"/>
        <v>3345813.2593453685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3345813.2593453685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13850.658149294959</v>
      </c>
      <c r="L251" s="444">
        <f t="shared" ca="1" si="3"/>
        <v>3338008.6139800847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3338008.6139800847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13818.138793606275</v>
      </c>
      <c r="L252" s="444">
        <f t="shared" ca="1" si="3"/>
        <v>3330171.4492591121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3330171.4492591121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13785.483940602222</v>
      </c>
      <c r="L253" s="444">
        <f t="shared" ca="1" si="3"/>
        <v>3322301.6296851356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3322301.6296851356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13752.693025710654</v>
      </c>
      <c r="L254" s="444">
        <f t="shared" ca="1" si="3"/>
        <v>3314399.0191962672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3314399.0191962672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13719.765482007035</v>
      </c>
      <c r="L255" s="444">
        <f t="shared" ca="1" si="3"/>
        <v>3306463.4811636955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3306463.4811636955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13686.700740204655</v>
      </c>
      <c r="L256" s="444">
        <f t="shared" ca="1" si="3"/>
        <v>3298494.8783893213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3298494.8783893213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13653.498228644758</v>
      </c>
      <c r="L257" s="444">
        <f t="shared" ca="1" si="3"/>
        <v>3290493.0731033874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3290493.0731033874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13620.1573732867</v>
      </c>
      <c r="L258" s="444">
        <f t="shared" ca="1" si="3"/>
        <v>3282457.9269620953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3282457.9269620953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13586.677597697984</v>
      </c>
      <c r="L259" s="444">
        <f t="shared" ca="1" si="3"/>
        <v>3274389.3010452143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3274389.3010452143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13553.058323044314</v>
      </c>
      <c r="L260" s="444">
        <f t="shared" ca="1" si="3"/>
        <v>3266287.0558536798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3266287.0558536798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13519.298968079587</v>
      </c>
      <c r="L261" s="444">
        <f t="shared" ca="1" si="3"/>
        <v>3258151.0513071804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3258151.0513071804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13485.398949135839</v>
      </c>
      <c r="L262" s="444">
        <f t="shared" ca="1" si="3"/>
        <v>3249981.1467417376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3249981.1467417376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13451.357680113162</v>
      </c>
      <c r="L263" s="444">
        <f t="shared" ref="L263:L517" ca="1" si="28">I263-J263+K263</f>
        <v>3241777.2009072718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3241777.2009072718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13417.174572469554</v>
      </c>
      <c r="L264" s="444">
        <f t="shared" ca="1" si="28"/>
        <v>3233539.0719651626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3233539.0719651626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13382.849035210766</v>
      </c>
      <c r="L265" s="444">
        <f t="shared" ca="1" si="28"/>
        <v>3225266.6174857947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3225266.6174857947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13348.380474880067</v>
      </c>
      <c r="L266" s="444">
        <f t="shared" ca="1" si="28"/>
        <v>3216959.6944460957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3216959.6944460957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13313.768295547987</v>
      </c>
      <c r="L267" s="444">
        <f t="shared" ca="1" si="28"/>
        <v>3208618.1592270648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3208618.1592270648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13279.011898802024</v>
      </c>
      <c r="L268" s="444">
        <f t="shared" ca="1" si="28"/>
        <v>3200241.8676112881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3200241.8676112881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13244.110683736288</v>
      </c>
      <c r="L269" s="444">
        <f t="shared" ca="1" si="28"/>
        <v>3191830.6747804456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3191830.6747804456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13209.064046941112</v>
      </c>
      <c r="L270" s="444">
        <f t="shared" ca="1" si="28"/>
        <v>3183384.435312808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3183384.435312808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13173.871382492622</v>
      </c>
      <c r="L271" s="444">
        <f t="shared" ca="1" si="28"/>
        <v>3174903.0031807218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3174903.0031807218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13138.532081942261</v>
      </c>
      <c r="L272" s="444">
        <f t="shared" ca="1" si="28"/>
        <v>3166386.231748085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3166386.231748085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13103.045534306275</v>
      </c>
      <c r="L273" s="444">
        <f t="shared" ca="1" si="28"/>
        <v>3157833.9737678124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3157833.9737678124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13067.41112605514</v>
      </c>
      <c r="L274" s="444">
        <f t="shared" ca="1" si="28"/>
        <v>3149246.0813792888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3149246.0813792888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13031.628241102959</v>
      </c>
      <c r="L275" s="444">
        <f t="shared" ca="1" si="28"/>
        <v>3140622.4061058131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3140622.4061058131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12995.696260796809</v>
      </c>
      <c r="L276" s="444">
        <f t="shared" ca="1" si="28"/>
        <v>3131962.7988520311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3131962.7988520311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12959.614563906051</v>
      </c>
      <c r="L277" s="444">
        <f t="shared" ca="1" si="28"/>
        <v>3123267.1099013584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3123267.1099013584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12923.382526611582</v>
      </c>
      <c r="L278" s="444">
        <f t="shared" ca="1" si="28"/>
        <v>3114535.188913391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3114535.188913391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12886.999522495051</v>
      </c>
      <c r="L279" s="444">
        <f t="shared" ca="1" si="28"/>
        <v>3105766.8849213072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3105766.8849213072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12850.464922528035</v>
      </c>
      <c r="L280" s="444">
        <f t="shared" ca="1" si="28"/>
        <v>3096962.0463292566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3096962.0463292566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12813.778095061158</v>
      </c>
      <c r="L281" s="444">
        <f t="shared" ca="1" si="28"/>
        <v>3088120.5209097387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3088120.5209097387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12776.938405813165</v>
      </c>
      <c r="L282" s="444">
        <f t="shared" ca="1" si="28"/>
        <v>3079242.1558009731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3079242.1558009731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12739.945217859975</v>
      </c>
      <c r="L283" s="444">
        <f t="shared" ca="1" si="28"/>
        <v>3070326.7975042542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3070326.7975042542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12702.797891623646</v>
      </c>
      <c r="L284" s="444">
        <f t="shared" ca="1" si="28"/>
        <v>3061374.2918812991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3061374.2918812991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12665.495784861334</v>
      </c>
      <c r="L285" s="444">
        <f t="shared" ca="1" si="28"/>
        <v>3052384.4841515818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3052384.4841515818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12628.038252654178</v>
      </c>
      <c r="L286" s="444">
        <f t="shared" ca="1" si="28"/>
        <v>3043357.2188896569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3043357.2188896569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12590.424647396159</v>
      </c>
      <c r="L287" s="444">
        <f t="shared" ca="1" si="28"/>
        <v>3034292.3400224741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3034292.3400224741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12552.654318782897</v>
      </c>
      <c r="L288" s="444">
        <f t="shared" ca="1" si="28"/>
        <v>3025189.6908266782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3025189.6908266782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12514.726613800414</v>
      </c>
      <c r="L289" s="444">
        <f t="shared" ca="1" si="28"/>
        <v>3016049.1139258998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3016049.1139258998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12476.640876713838</v>
      </c>
      <c r="L290" s="444">
        <f t="shared" ca="1" si="28"/>
        <v>3006870.4512880347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3006870.4512880347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12438.396449056067</v>
      </c>
      <c r="L291" s="444">
        <f t="shared" ca="1" si="28"/>
        <v>2997653.5442225118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2997653.5442225118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12399.992669616388</v>
      </c>
      <c r="L292" s="444">
        <f t="shared" ca="1" si="28"/>
        <v>2988398.2333775493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2988398.2333775493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12361.428874429044</v>
      </c>
      <c r="L293" s="444">
        <f t="shared" ca="1" si="28"/>
        <v>2979104.3587373993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2979104.3587373993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12322.704396761752</v>
      </c>
      <c r="L294" s="444">
        <f t="shared" ca="1" si="28"/>
        <v>2969771.7596195824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2969771.7596195824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12283.818567104181</v>
      </c>
      <c r="L295" s="444">
        <f t="shared" ca="1" si="28"/>
        <v>2960400.2746721078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2960400.2746721078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12244.770713156371</v>
      </c>
      <c r="L296" s="444">
        <f t="shared" ca="1" si="28"/>
        <v>2950989.7418706855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2950989.7418706855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12205.560159817111</v>
      </c>
      <c r="L297" s="444">
        <f t="shared" ca="1" si="28"/>
        <v>2941539.998515924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2941539.998515924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12166.186229172272</v>
      </c>
      <c r="L298" s="444">
        <f t="shared" ca="1" si="28"/>
        <v>2932050.8812305173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2932050.8812305173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12126.648240483077</v>
      </c>
      <c r="L299" s="444">
        <f t="shared" ca="1" si="28"/>
        <v>2922522.2259564213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2922522.2259564213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12086.945510174344</v>
      </c>
      <c r="L300" s="444">
        <f t="shared" ca="1" si="28"/>
        <v>2912953.8679520166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2912953.8679520166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12047.077351822658</v>
      </c>
      <c r="L301" s="444">
        <f t="shared" ca="1" si="28"/>
        <v>2903345.6417892603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2903345.6417892603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12007.043076144506</v>
      </c>
      <c r="L302" s="444">
        <f t="shared" ca="1" si="28"/>
        <v>2893697.381350826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2893697.381350826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11966.841990984363</v>
      </c>
      <c r="L303" s="444">
        <f t="shared" ca="1" si="28"/>
        <v>2884008.9198272317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2884008.9198272317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11926.473401302719</v>
      </c>
      <c r="L304" s="444">
        <f t="shared" ca="1" si="28"/>
        <v>2874280.0897139558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2874280.0897139558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11885.93660916407</v>
      </c>
      <c r="L305" s="444">
        <f t="shared" ca="1" si="28"/>
        <v>2864510.7228085408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2864510.7228085408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11845.230913724841</v>
      </c>
      <c r="L306" s="444">
        <f t="shared" ca="1" si="28"/>
        <v>2854700.6502076867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2854700.6502076867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11804.355611221283</v>
      </c>
      <c r="L307" s="444">
        <f t="shared" ca="1" si="28"/>
        <v>2844849.7023043293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2844849.7023043293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11763.309994957293</v>
      </c>
      <c r="L308" s="444">
        <f t="shared" ca="1" si="28"/>
        <v>2834957.7087847078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2834957.7087847078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11722.093355292203</v>
      </c>
      <c r="L309" s="444">
        <f t="shared" ca="1" si="28"/>
        <v>2825024.498625421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2825024.498625421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11680.704979628508</v>
      </c>
      <c r="L310" s="444">
        <f t="shared" ca="1" si="28"/>
        <v>2815049.9000904704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2815049.9000904704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11639.144152399549</v>
      </c>
      <c r="L311" s="444">
        <f t="shared" ca="1" si="28"/>
        <v>2805033.7407282912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2805033.7407282912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11597.410155057134</v>
      </c>
      <c r="L312" s="444">
        <f t="shared" ca="1" si="28"/>
        <v>2794975.8473687693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2794975.8473687693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11555.502266059128</v>
      </c>
      <c r="L313" s="444">
        <f t="shared" ca="1" si="28"/>
        <v>2784876.0461202497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2784876.0461202497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11513.419760856961</v>
      </c>
      <c r="L314" s="444">
        <f t="shared" ca="1" si="28"/>
        <v>2774734.1623665276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2774734.1623665276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11471.16191188312</v>
      </c>
      <c r="L315" s="444">
        <f t="shared" ca="1" si="28"/>
        <v>2764550.0207638317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2764550.0207638317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11428.727988538554</v>
      </c>
      <c r="L316" s="444">
        <f t="shared" ca="1" si="28"/>
        <v>2754323.4452377912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2754323.4452377912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11386.117257180051</v>
      </c>
      <c r="L317" s="444">
        <f t="shared" ca="1" si="28"/>
        <v>2744054.2589803925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2744054.2589803925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11343.328981107557</v>
      </c>
      <c r="L318" s="444">
        <f t="shared" ca="1" si="28"/>
        <v>2733742.2844469212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2733742.2844469212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11300.362420551426</v>
      </c>
      <c r="L319" s="444">
        <f t="shared" ca="1" si="28"/>
        <v>2723387.3433528938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2723387.3433528938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11257.216832659646</v>
      </c>
      <c r="L320" s="444">
        <f t="shared" ca="1" si="28"/>
        <v>2712989.2566709747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2712989.2566709747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11213.891471484982</v>
      </c>
      <c r="L321" s="444">
        <f t="shared" ca="1" si="28"/>
        <v>2702547.844627881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2702547.844627881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11170.385587972092</v>
      </c>
      <c r="L322" s="444">
        <f t="shared" ca="1" si="28"/>
        <v>2692062.9267012742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2692062.9267012742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11126.698429944565</v>
      </c>
      <c r="L323" s="444">
        <f t="shared" ca="1" si="28"/>
        <v>2681534.3216166398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2681534.3216166398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11082.829242091921</v>
      </c>
      <c r="L324" s="444">
        <f t="shared" ca="1" si="28"/>
        <v>2670961.8473441531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2670961.8473441531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11038.77726595656</v>
      </c>
      <c r="L325" s="444">
        <f t="shared" ca="1" si="28"/>
        <v>2660345.3210955309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2660345.3210955309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10994.541739920633</v>
      </c>
      <c r="L326" s="444">
        <f t="shared" ca="1" si="28"/>
        <v>2649684.5593208726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2649684.5593208726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10950.121899192891</v>
      </c>
      <c r="L327" s="444">
        <f t="shared" ca="1" si="28"/>
        <v>2638979.3777054865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2638979.3777054865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10905.516975795448</v>
      </c>
      <c r="L328" s="444">
        <f t="shared" ca="1" si="28"/>
        <v>2628229.591166703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2628229.591166703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10860.726198550517</v>
      </c>
      <c r="L329" s="444">
        <f t="shared" ca="1" si="28"/>
        <v>2617435.0138506745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2617435.0138506745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10815.748793067065</v>
      </c>
      <c r="L330" s="444">
        <f t="shared" ca="1" si="28"/>
        <v>2606595.4591291626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2606595.4591291626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10770.583981727432</v>
      </c>
      <c r="L331" s="444">
        <f t="shared" ca="1" si="28"/>
        <v>2595710.739596311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2595710.739596311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10725.230983673884</v>
      </c>
      <c r="L332" s="444">
        <f t="shared" ca="1" si="28"/>
        <v>2584780.6670654062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2584780.6670654062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10679.689014795114</v>
      </c>
      <c r="L333" s="444">
        <f t="shared" ca="1" si="28"/>
        <v>2573805.0525656226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2573805.0525656226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10633.957287712683</v>
      </c>
      <c r="L334" s="444">
        <f t="shared" ca="1" si="28"/>
        <v>2562783.7063387563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2562783.7063387563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10588.035011767406</v>
      </c>
      <c r="L335" s="444">
        <f t="shared" ca="1" si="28"/>
        <v>2551716.4378359448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2551716.4378359448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10541.921393005692</v>
      </c>
      <c r="L336" s="444">
        <f t="shared" ca="1" si="28"/>
        <v>2540603.0557143716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2540603.0557143716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10495.615634165802</v>
      </c>
      <c r="L337" s="444">
        <f t="shared" ca="1" si="28"/>
        <v>2529443.3678339585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2529443.3678339585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10449.116934664082</v>
      </c>
      <c r="L338" s="444">
        <f t="shared" ca="1" si="28"/>
        <v>2518237.1812540437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2518237.1812540437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10402.424490581103</v>
      </c>
      <c r="L339" s="444">
        <f t="shared" ca="1" si="28"/>
        <v>2506984.3022300461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2506984.3022300461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10355.53749464778</v>
      </c>
      <c r="L340" s="444">
        <f t="shared" ca="1" si="28"/>
        <v>2495684.5362101151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2495684.5362101151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10308.455136231401</v>
      </c>
      <c r="L341" s="444">
        <f t="shared" ca="1" si="28"/>
        <v>2484337.6878317678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2484337.6878317678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10261.17660132162</v>
      </c>
      <c r="L342" s="444">
        <f t="shared" ca="1" si="28"/>
        <v>2472943.5609185104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2472943.5609185104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10213.701072516382</v>
      </c>
      <c r="L343" s="444">
        <f t="shared" ca="1" si="28"/>
        <v>2461501.958476448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2461501.958476448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10166.027729007788</v>
      </c>
      <c r="L344" s="444">
        <f t="shared" ca="1" si="28"/>
        <v>2450012.682690877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2450012.682690877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10118.155746567909</v>
      </c>
      <c r="L345" s="444">
        <f t="shared" ca="1" si="28"/>
        <v>2438475.5349228662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2438475.5349228662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10070.084297534529</v>
      </c>
      <c r="L346" s="444">
        <f t="shared" ca="1" si="28"/>
        <v>2426890.3157058218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2426890.3157058218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10021.812550796845</v>
      </c>
      <c r="L347" s="444">
        <f t="shared" ca="1" si="28"/>
        <v>2415256.8247420397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2415256.8247420397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9973.3396717810865</v>
      </c>
      <c r="L348" s="444">
        <f t="shared" ca="1" si="28"/>
        <v>2403574.8608992421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2403574.8608992421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9924.6648224360961</v>
      </c>
      <c r="L349" s="444">
        <f t="shared" ca="1" si="28"/>
        <v>2391844.2222070992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2391844.2222070992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9875.7871612188355</v>
      </c>
      <c r="L350" s="444">
        <f t="shared" ca="1" si="28"/>
        <v>2380064.7058537393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2380064.7058537393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9826.7058430798352</v>
      </c>
      <c r="L351" s="444">
        <f t="shared" ca="1" si="28"/>
        <v>2368236.1081822403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2368236.1081822403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9777.4200194485893</v>
      </c>
      <c r="L352" s="444">
        <f t="shared" ca="1" si="28"/>
        <v>2356358.2246871102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2356358.2246871102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9727.9288382188806</v>
      </c>
      <c r="L353" s="444">
        <f t="shared" ca="1" si="28"/>
        <v>2344430.8500107503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2344430.8500107503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9678.2314437340483</v>
      </c>
      <c r="L354" s="444">
        <f t="shared" ca="1" si="28"/>
        <v>2332453.7779399054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2332453.7779399054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9628.326976772194</v>
      </c>
      <c r="L355" s="444">
        <f t="shared" ca="1" si="28"/>
        <v>2320426.801402099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2320426.801402099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9578.2145745313337</v>
      </c>
      <c r="L356" s="444">
        <f t="shared" ca="1" si="28"/>
        <v>2308349.7124620513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2308349.7124620513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9527.8933706144689</v>
      </c>
      <c r="L357" s="444">
        <f t="shared" ca="1" si="28"/>
        <v>2296222.3023180868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2296222.3023180868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9477.3624950146168</v>
      </c>
      <c r="L358" s="444">
        <f t="shared" ca="1" si="28"/>
        <v>2284044.3612985224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2284044.3612985224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9426.6210740997649</v>
      </c>
      <c r="L359" s="444">
        <f t="shared" ca="1" si="28"/>
        <v>2271815.6788580432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2271815.6788580432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9375.6682305977683</v>
      </c>
      <c r="L360" s="444">
        <f t="shared" ca="1" si="28"/>
        <v>2259536.0435740622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2259536.0435740622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9324.5030835811813</v>
      </c>
      <c r="L361" s="444">
        <f t="shared" ca="1" si="28"/>
        <v>2247205.2431430644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2247205.2431430644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9273.1247484520227</v>
      </c>
      <c r="L362" s="444">
        <f t="shared" ca="1" si="28"/>
        <v>2234823.0643769377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2234823.0643769377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9221.5323369264952</v>
      </c>
      <c r="L363" s="444">
        <f t="shared" ca="1" si="28"/>
        <v>2222389.2931992854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2222389.2931992854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9169.7249570196109</v>
      </c>
      <c r="L364" s="444">
        <f t="shared" ca="1" si="28"/>
        <v>2209903.7146417261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2209903.7146417261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9117.7017130297809</v>
      </c>
      <c r="L365" s="444">
        <f t="shared" ca="1" si="28"/>
        <v>2197366.112840177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2197366.112840177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9065.4617055233248</v>
      </c>
      <c r="L366" s="444">
        <f t="shared" ca="1" si="28"/>
        <v>2184776.2710311217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2184776.2710311217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9013.0040313189293</v>
      </c>
      <c r="L367" s="444">
        <f t="shared" ca="1" si="28"/>
        <v>2172133.9715478616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2172133.9715478616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8960.327783472012</v>
      </c>
      <c r="L368" s="444">
        <f t="shared" ca="1" si="28"/>
        <v>2159438.9958167546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2159438.9958167546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8907.4320512590657</v>
      </c>
      <c r="L369" s="444">
        <f t="shared" ca="1" si="28"/>
        <v>2146691.1243534349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2146691.1243534349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8854.3159201619001</v>
      </c>
      <c r="L370" s="444">
        <f t="shared" ca="1" si="28"/>
        <v>2133890.1367590181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2133890.1367590181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8800.9784718518295</v>
      </c>
      <c r="L371" s="444">
        <f t="shared" ca="1" si="28"/>
        <v>2121035.8117162911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2121035.8117162911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8747.4187841738003</v>
      </c>
      <c r="L372" s="444">
        <f t="shared" ca="1" si="28"/>
        <v>2108127.9269858859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2108127.9269858859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8693.6359311304459</v>
      </c>
      <c r="L373" s="444">
        <f t="shared" ca="1" si="28"/>
        <v>2095166.2594024376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2095166.2594024376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8639.6289828660774</v>
      </c>
      <c r="L374" s="444">
        <f t="shared" ca="1" si="28"/>
        <v>2082150.5848707249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2082150.5848707249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8585.3970056506096</v>
      </c>
      <c r="L375" s="444">
        <f t="shared" ca="1" si="28"/>
        <v>2069080.6783617968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2069080.6783617968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8530.9390618634079</v>
      </c>
      <c r="L376" s="444">
        <f t="shared" ca="1" si="28"/>
        <v>2055956.3139090813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2055956.3139090813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8476.2542099770944</v>
      </c>
      <c r="L377" s="444">
        <f t="shared" ca="1" si="28"/>
        <v>2042777.2646044795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2042777.2646044795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8421.341504541253</v>
      </c>
      <c r="L378" s="444">
        <f t="shared" ca="1" si="28"/>
        <v>2029543.3025944419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2029543.3025944419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8366.1999961660968</v>
      </c>
      <c r="L379" s="444">
        <f t="shared" ca="1" si="28"/>
        <v>2016254.1990760292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2016254.1990760292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8310.8287315060425</v>
      </c>
      <c r="L380" s="444">
        <f t="shared" ca="1" si="28"/>
        <v>2002909.7242929565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2002909.7242929565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8255.2267532432397</v>
      </c>
      <c r="L381" s="444">
        <f t="shared" ca="1" si="28"/>
        <v>1989509.6475316209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1989509.6475316209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8199.393100071009</v>
      </c>
      <c r="L382" s="444">
        <f t="shared" ca="1" si="28"/>
        <v>1976053.7371171131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1976053.7371171131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8143.3268066772262</v>
      </c>
      <c r="L383" s="444">
        <f t="shared" ca="1" si="28"/>
        <v>1962541.7604092115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1962541.7604092115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8087.0269037276357</v>
      </c>
      <c r="L384" s="444">
        <f t="shared" ca="1" si="28"/>
        <v>1948973.4837983602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1948973.4837983602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8030.4924178490883</v>
      </c>
      <c r="L385" s="444">
        <f t="shared" ca="1" si="28"/>
        <v>1935348.6727016305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1935348.6727016305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7973.7223716127155</v>
      </c>
      <c r="L386" s="444">
        <f t="shared" ca="1" si="28"/>
        <v>1921667.0915586643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1921667.0915586643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7916.7157835170237</v>
      </c>
      <c r="L387" s="444">
        <f t="shared" ca="1" si="28"/>
        <v>1907928.5038276026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1907928.5038276026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7859.4716679709309</v>
      </c>
      <c r="L388" s="444">
        <f t="shared" ca="1" si="28"/>
        <v>1894132.6719809948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1894132.6719809948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7801.9890352767316</v>
      </c>
      <c r="L389" s="444">
        <f t="shared" ca="1" si="28"/>
        <v>1880279.3575016926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1880279.3575016926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7744.2668916129742</v>
      </c>
      <c r="L390" s="444">
        <f t="shared" ca="1" si="28"/>
        <v>1866368.3208787267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1866368.3208787267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7686.3042390172823</v>
      </c>
      <c r="L391" s="444">
        <f t="shared" ca="1" si="28"/>
        <v>1852399.321603165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1852399.321603165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7628.1000753691087</v>
      </c>
      <c r="L392" s="444">
        <f t="shared" ca="1" si="28"/>
        <v>1838372.1181639552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1838372.1181639552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7569.6533943724016</v>
      </c>
      <c r="L393" s="444">
        <f t="shared" ca="1" si="28"/>
        <v>1824286.4680437488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1824286.4680437488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7510.9631855382086</v>
      </c>
      <c r="L394" s="444">
        <f t="shared" ca="1" si="28"/>
        <v>1810142.1277147082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1810142.1277147082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7452.028434167205</v>
      </c>
      <c r="L395" s="444">
        <f t="shared" ca="1" si="28"/>
        <v>1795938.8526342965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1795938.8526342965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7392.8481213321566</v>
      </c>
      <c r="L396" s="444">
        <f t="shared" ca="1" si="28"/>
        <v>1781676.3972410499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1781676.3972410499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7333.421223860295</v>
      </c>
      <c r="L397" s="444">
        <f t="shared" ca="1" si="28"/>
        <v>1767354.5149503313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1767354.5149503313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7273.7467143156355</v>
      </c>
      <c r="L398" s="444">
        <f t="shared" ca="1" si="28"/>
        <v>1752972.9581500681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1752972.9581500681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7213.8235609812045</v>
      </c>
      <c r="L399" s="444">
        <f t="shared" ca="1" si="28"/>
        <v>1738531.4781964705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1738531.4781964705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7153.6507278412155</v>
      </c>
      <c r="L400" s="444">
        <f t="shared" ca="1" si="28"/>
        <v>1724029.825409733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1724029.825409733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7093.2271745631424</v>
      </c>
      <c r="L401" s="444">
        <f t="shared" ca="1" si="28"/>
        <v>1709467.7490697172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1709467.7490697172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7032.5518564797421</v>
      </c>
      <c r="L402" s="444">
        <f t="shared" ca="1" si="28"/>
        <v>1694844.9974116182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1694844.9974116182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6971.6237245709963</v>
      </c>
      <c r="L403" s="444">
        <f t="shared" ca="1" si="28"/>
        <v>1680161.3176216104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1680161.3176216104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6910.4417254459649</v>
      </c>
      <c r="L404" s="444">
        <f t="shared" ca="1" si="28"/>
        <v>1665416.4558324774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1665416.4558324774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6849.0048013245769</v>
      </c>
      <c r="L405" s="444">
        <f t="shared" ca="1" si="28"/>
        <v>1650610.1571192231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1650610.1571192231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6787.3118900193513</v>
      </c>
      <c r="L406" s="444">
        <f t="shared" ca="1" si="28"/>
        <v>1635742.1654946636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1635742.1654946636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6725.3619249170197</v>
      </c>
      <c r="L407" s="444">
        <f t="shared" ca="1" si="28"/>
        <v>1620812.2239050018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1620812.2239050018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6663.1538349600951</v>
      </c>
      <c r="L408" s="444">
        <f t="shared" ca="1" si="28"/>
        <v>1605820.0742253831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1605820.0742253831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6600.6865446283509</v>
      </c>
      <c r="L409" s="444">
        <f t="shared" ca="1" si="28"/>
        <v>1590765.4572554326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1590765.4572554326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6537.9589739202238</v>
      </c>
      <c r="L410" s="444">
        <f t="shared" ca="1" si="28"/>
        <v>1575648.112714774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1575648.112714774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6474.970038334146</v>
      </c>
      <c r="L411" s="444">
        <f t="shared" ca="1" si="28"/>
        <v>1560467.7792385293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1560467.7792385293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6411.7186488497937</v>
      </c>
      <c r="L412" s="444">
        <f t="shared" ca="1" si="28"/>
        <v>1545224.1943728002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1545224.1943728002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6348.2037119092556</v>
      </c>
      <c r="L413" s="444">
        <f t="shared" ca="1" si="28"/>
        <v>1529917.0945701306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1529917.0945701306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6284.4241293981322</v>
      </c>
      <c r="L414" s="444">
        <f t="shared" ca="1" si="28"/>
        <v>1514546.2151849498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1514546.2151849498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6220.3787986265452</v>
      </c>
      <c r="L415" s="444">
        <f t="shared" ca="1" si="28"/>
        <v>1499111.2904689976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1499111.2904689976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6156.0666123100782</v>
      </c>
      <c r="L416" s="444">
        <f t="shared" ca="1" si="28"/>
        <v>1483612.0535667287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1483612.0535667287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6091.4864585506248</v>
      </c>
      <c r="L417" s="444">
        <f t="shared" ca="1" si="28"/>
        <v>1468048.2365107005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1468048.2365107005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6026.6372208171733</v>
      </c>
      <c r="L418" s="444">
        <f t="shared" ca="1" si="28"/>
        <v>1452419.5702169389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1452419.5702169389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5961.5177779264995</v>
      </c>
      <c r="L419" s="444">
        <f t="shared" ca="1" si="28"/>
        <v>1436725.7844802865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1436725.7844802865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5896.1270040237823</v>
      </c>
      <c r="L420" s="444">
        <f t="shared" ca="1" si="28"/>
        <v>1420966.6079697316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1420966.6079697316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5830.463768563136</v>
      </c>
      <c r="L421" s="444">
        <f t="shared" ca="1" si="28"/>
        <v>1405141.7682237159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1405141.7682237159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5764.5269362880708</v>
      </c>
      <c r="L422" s="444">
        <f t="shared" ca="1" si="28"/>
        <v>1389250.9916454251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1389250.9916454251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5698.3153672118597</v>
      </c>
      <c r="L423" s="444">
        <f t="shared" ca="1" si="28"/>
        <v>1373294.0034980581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1373294.0034980581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5631.8279165978302</v>
      </c>
      <c r="L424" s="444">
        <f t="shared" ca="1" si="28"/>
        <v>1357270.5279000769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1357270.5279000769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5565.063434939575</v>
      </c>
      <c r="L425" s="444">
        <f t="shared" ca="1" si="28"/>
        <v>1341180.2878204377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1341180.2878204377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5498.0207679410787</v>
      </c>
      <c r="L426" s="444">
        <f t="shared" ca="1" si="28"/>
        <v>1325023.0050738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1325023.0050738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5430.6987564967549</v>
      </c>
      <c r="L427" s="444">
        <f t="shared" ca="1" si="28"/>
        <v>1308798.4003157178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1308798.4003157178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5363.096236671412</v>
      </c>
      <c r="L428" s="444">
        <f t="shared" ca="1" si="28"/>
        <v>1292506.1930378103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1292506.1930378103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5295.2120396801311</v>
      </c>
      <c r="L429" s="444">
        <f t="shared" ca="1" si="28"/>
        <v>1276146.1015629116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1276146.1015629116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5227.0449918680533</v>
      </c>
      <c r="L430" s="444">
        <f t="shared" ca="1" si="28"/>
        <v>1259717.8430402009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1259717.8430402009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5158.5939146900919</v>
      </c>
      <c r="L431" s="444">
        <f t="shared" ca="1" si="28"/>
        <v>1243221.1334403122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1243221.1334403122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5089.8576246905559</v>
      </c>
      <c r="L432" s="444">
        <f t="shared" ca="1" si="28"/>
        <v>1226655.6875504239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1226655.6875504239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5020.834933482688</v>
      </c>
      <c r="L433" s="444">
        <f t="shared" ca="1" si="28"/>
        <v>1210021.2189693276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1210021.2189693276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4951.5246477281198</v>
      </c>
      <c r="L434" s="444">
        <f t="shared" ca="1" si="28"/>
        <v>1193317.4401024769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1193317.4401024769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4881.9255691162416</v>
      </c>
      <c r="L435" s="444">
        <f t="shared" ca="1" si="28"/>
        <v>1176544.0621570142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1176544.0621570142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4812.0364943434806</v>
      </c>
      <c r="L436" s="444">
        <f t="shared" ca="1" si="28"/>
        <v>1159700.7951367788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1159700.7951367788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4741.8562150925</v>
      </c>
      <c r="L437" s="444">
        <f t="shared" ca="1" si="28"/>
        <v>1142787.3478372926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1142787.3478372926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4671.3835180113074</v>
      </c>
      <c r="L438" s="444">
        <f t="shared" ca="1" si="28"/>
        <v>1125803.4278407251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1125803.4278407251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4600.6171846922762</v>
      </c>
      <c r="L439" s="444">
        <f t="shared" ca="1" si="28"/>
        <v>1108748.7415108385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1108748.7415108385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4529.555991651082</v>
      </c>
      <c r="L440" s="444">
        <f t="shared" ca="1" si="28"/>
        <v>1091622.9939879107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1091622.9939879107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4458.198710305549</v>
      </c>
      <c r="L441" s="444">
        <f t="shared" ca="1" si="28"/>
        <v>1074425.8891836375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1074425.8891836375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4386.5441069544104</v>
      </c>
      <c r="L442" s="444">
        <f t="shared" ca="1" si="28"/>
        <v>1057157.1297760131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1057157.1297760131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4314.5909427559754</v>
      </c>
      <c r="L443" s="444">
        <f t="shared" ca="1" si="28"/>
        <v>1039816.4172041902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1039816.4172041902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4242.3379737067144</v>
      </c>
      <c r="L444" s="444">
        <f t="shared" ca="1" si="28"/>
        <v>1022403.4516633181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1022403.4516633181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4169.783950619747</v>
      </c>
      <c r="L445" s="444">
        <f t="shared" ca="1" si="28"/>
        <v>1004917.932099359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1004917.932099359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4096.9276191032513</v>
      </c>
      <c r="L446" s="444">
        <f t="shared" ca="1" si="28"/>
        <v>987359.55620388349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987359.55620388349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4023.7677195387696</v>
      </c>
      <c r="L447" s="444">
        <f t="shared" ca="1" si="28"/>
        <v>969728.02040884353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969728.02040884353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3950.3029870594369</v>
      </c>
      <c r="L448" s="444">
        <f t="shared" ca="1" si="28"/>
        <v>952023.01988132426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952023.01988132426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3876.5321515281062</v>
      </c>
      <c r="L449" s="444">
        <f t="shared" ca="1" si="28"/>
        <v>934244.24851827358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934244.24851827358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3802.453937515395</v>
      </c>
      <c r="L450" s="444">
        <f t="shared" ca="1" si="28"/>
        <v>916391.39894121024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916391.39894121024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3728.0670642776304</v>
      </c>
      <c r="L451" s="444">
        <f t="shared" ca="1" si="28"/>
        <v>898464.16249090899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898464.16249090899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3653.3702457347085</v>
      </c>
      <c r="L452" s="444">
        <f t="shared" ca="1" si="28"/>
        <v>880462.22922206484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880462.22922206484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3578.3621904478587</v>
      </c>
      <c r="L453" s="444">
        <f t="shared" ca="1" si="28"/>
        <v>862385.28789793386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862385.28789793386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3503.0416015973128</v>
      </c>
      <c r="L454" s="444">
        <f t="shared" ca="1" si="28"/>
        <v>844233.02598495246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844233.02598495246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3427.4071769598904</v>
      </c>
      <c r="L455" s="444">
        <f t="shared" ca="1" si="28"/>
        <v>826005.12964733352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826005.12964733352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3351.4576088864783</v>
      </c>
      <c r="L456" s="444">
        <f t="shared" ca="1" si="28"/>
        <v>807701.28374164132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807701.28374164132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3275.1915842794269</v>
      </c>
      <c r="L457" s="444">
        <f t="shared" ca="1" si="28"/>
        <v>789321.17181134189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789321.17181134189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3198.6077845698464</v>
      </c>
      <c r="L458" s="444">
        <f t="shared" ca="1" si="28"/>
        <v>770864.47608133301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770864.47608133301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3121.7048856948095</v>
      </c>
      <c r="L459" s="444">
        <f t="shared" ca="1" si="28"/>
        <v>752330.87745244906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752330.87745244906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3044.4815580744598</v>
      </c>
      <c r="L460" s="444">
        <f t="shared" ca="1" si="28"/>
        <v>733720.05549594481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733720.05549594481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2966.9364665890248</v>
      </c>
      <c r="L461" s="444">
        <f t="shared" ca="1" si="28"/>
        <v>715031.68844795495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715031.68844795495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2889.0682705557342</v>
      </c>
      <c r="L462" s="444">
        <f t="shared" ca="1" si="28"/>
        <v>696265.45320393192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696265.45320393192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2810.8756237056377</v>
      </c>
      <c r="L463" s="444">
        <f t="shared" ca="1" si="28"/>
        <v>677421.02531305875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677421.02531305875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2732.3571741603332</v>
      </c>
      <c r="L464" s="444">
        <f t="shared" ca="1" si="28"/>
        <v>658498.07897264033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658498.07897264033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2653.5115644085899</v>
      </c>
      <c r="L465" s="444">
        <f t="shared" ca="1" si="28"/>
        <v>639496.28702247015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639496.28702247015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2574.337431282881</v>
      </c>
      <c r="L466" s="444">
        <f t="shared" ca="1" si="28"/>
        <v>620415.32093917427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620415.32093917427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2494.8334059358149</v>
      </c>
      <c r="L467" s="444">
        <f t="shared" ca="1" si="28"/>
        <v>601254.85083053133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601254.85083053133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2414.998113816469</v>
      </c>
      <c r="L468" s="444">
        <f t="shared" ca="1" si="28"/>
        <v>582014.54542976909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582014.54542976909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2334.8301746466263</v>
      </c>
      <c r="L469" s="444">
        <f t="shared" ca="1" si="28"/>
        <v>562694.07208983693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562694.07208983693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2254.3282023969086</v>
      </c>
      <c r="L470" s="444">
        <f t="shared" ca="1" si="28"/>
        <v>543293.09677765495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543293.09677765495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2173.4908052628175</v>
      </c>
      <c r="L471" s="444">
        <f t="shared" ca="1" si="28"/>
        <v>523811.28406833898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523811.28406833898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2092.3165856406677</v>
      </c>
      <c r="L472" s="444">
        <f t="shared" ca="1" si="28"/>
        <v>504248.29713940085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504248.29713940085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2010.8041401034252</v>
      </c>
      <c r="L473" s="444">
        <f t="shared" ca="1" si="28"/>
        <v>484603.79776492546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484603.79776492546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1928.9520593764444</v>
      </c>
      <c r="L474" s="444">
        <f t="shared" ca="1" si="28"/>
        <v>464877.44630972313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464877.44630972313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1846.7589283131015</v>
      </c>
      <c r="L475" s="444">
        <f t="shared" ca="1" si="28"/>
        <v>445068.90172345744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445068.90172345744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1764.2233258703277</v>
      </c>
      <c r="L476" s="444">
        <f t="shared" ca="1" si="28"/>
        <v>425177.821534749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425177.821534749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1681.3438250840425</v>
      </c>
      <c r="L477" s="444">
        <f t="shared" ca="1" si="28"/>
        <v>405203.86184525426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405203.86184525426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1598.1189930444812</v>
      </c>
      <c r="L478" s="444">
        <f t="shared" ca="1" si="28"/>
        <v>385146.67732371995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385146.67732371995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1514.5473908714216</v>
      </c>
      <c r="L479" s="444">
        <f t="shared" ca="1" si="28"/>
        <v>365005.92120001261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365005.92120001261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1430.6275736893076</v>
      </c>
      <c r="L480" s="444">
        <f t="shared" ca="1" si="28"/>
        <v>344781.24525912316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344781.24525912316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1346.3580906022682</v>
      </c>
      <c r="L481" s="444">
        <f t="shared" ca="1" si="28"/>
        <v>324472.29983514664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324472.29983514664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1261.7374846690327</v>
      </c>
      <c r="L482" s="444">
        <f t="shared" ca="1" si="28"/>
        <v>304078.73380523687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304078.73380523687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1176.764292877742</v>
      </c>
      <c r="L483" s="444">
        <f t="shared" ca="1" si="28"/>
        <v>283600.19458353583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283600.19458353583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1091.4370461206543</v>
      </c>
      <c r="L484" s="444">
        <f t="shared" ca="1" si="28"/>
        <v>263036.32811507769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263036.32811507769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1005.7542691687454</v>
      </c>
      <c r="L485" s="444">
        <f t="shared" ca="1" si="28"/>
        <v>242386.77886966764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242386.77886966764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919.7144806462037</v>
      </c>
      <c r="L486" s="444">
        <f t="shared" ca="1" si="28"/>
        <v>221651.18983573507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221651.18983573507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833.31619300481782</v>
      </c>
      <c r="L487" s="444">
        <f t="shared" ca="1" si="28"/>
        <v>200829.20251416109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200829.20251416109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746.55791249825961</v>
      </c>
      <c r="L488" s="444">
        <f t="shared" ca="1" si="28"/>
        <v>179920.45691208055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179920.45691208055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659.43813915625731</v>
      </c>
      <c r="L489" s="444">
        <f t="shared" ca="1" si="28"/>
        <v>158924.59153665803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158924.59153665803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571.95536675866356</v>
      </c>
      <c r="L490" s="444">
        <f t="shared" ca="1" si="28"/>
        <v>137841.2433888379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137841.2433888379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484.10808280941296</v>
      </c>
      <c r="L491" s="444">
        <f t="shared" ca="1" si="28"/>
        <v>116670.04795706853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116670.04795706853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395.89476851037392</v>
      </c>
      <c r="L492" s="444">
        <f t="shared" ca="1" si="28"/>
        <v>95410.639211000118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95410.639211000118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307.31389873508886</v>
      </c>
      <c r="L493" s="444">
        <f t="shared" ca="1" si="28"/>
        <v>74062.649595156414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74062.649595156414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218.36394200240673</v>
      </c>
      <c r="L494" s="444">
        <f t="shared" ca="1" si="28"/>
        <v>52625.710022580031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52625.710022580031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129.0433604500052</v>
      </c>
      <c r="L495" s="444">
        <f t="shared" ca="1" si="28"/>
        <v>31099.449868451251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31099.449868451251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39.350609807801931</v>
      </c>
      <c r="L496" s="444">
        <f t="shared" ca="1" si="28"/>
        <v>9483.4969636802653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9483.4969636802653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-50.71586062874384</v>
      </c>
      <c r="L497" s="444">
        <f t="shared" ca="1" si="28"/>
        <v>-12222.522411527265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-12222.522411527265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-141.15760802544187</v>
      </c>
      <c r="L498" s="444">
        <f t="shared" ca="1" si="28"/>
        <v>-34018.983534131497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-34018.983534131497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-231.97619603629286</v>
      </c>
      <c r="L499" s="444">
        <f t="shared" ca="1" si="28"/>
        <v>-55906.26324474658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-55906.26324474658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-323.17319483052233</v>
      </c>
      <c r="L500" s="444">
        <f t="shared" ca="1" si="28"/>
        <v>-77884.739954155884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-77884.739954155884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-414.75018111972781</v>
      </c>
      <c r="L501" s="444">
        <f t="shared" ca="1" si="28"/>
        <v>-99954.7936498544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-99954.7936498544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-506.70873818513826</v>
      </c>
      <c r="L502" s="444">
        <f t="shared" ca="1" si="28"/>
        <v>-122116.80590261833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-122116.80590261833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-599.05045590498798</v>
      </c>
      <c r="L503" s="444">
        <f t="shared" ca="1" si="28"/>
        <v>-144371.15987310212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-144371.15987310212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-691.77693078200377</v>
      </c>
      <c r="L504" s="444">
        <f t="shared" ca="1" si="28"/>
        <v>-166718.24031846292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-166718.24031846292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-784.88976597100714</v>
      </c>
      <c r="L505" s="444">
        <f t="shared" ca="1" si="28"/>
        <v>-189158.43359901273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-189158.43359901273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-878.39057130663127</v>
      </c>
      <c r="L506" s="444">
        <f t="shared" ca="1" si="28"/>
        <v>-211692.12768489815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-211692.12768489815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-972.280963331154</v>
      </c>
      <c r="L507" s="444">
        <f t="shared" ca="1" si="28"/>
        <v>-234319.71216280808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-234319.71216280808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-1066.5625653224452</v>
      </c>
      <c r="L508" s="444">
        <f t="shared" ca="1" si="28"/>
        <v>-257041.57824270931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-257041.57824270931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-1161.2370073220338</v>
      </c>
      <c r="L509" s="444">
        <f t="shared" ca="1" si="28"/>
        <v>-279858.11876461015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-279858.11876461015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-1256.3059261632873</v>
      </c>
      <c r="L510" s="444">
        <f t="shared" ca="1" si="28"/>
        <v>-302769.72820535221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-302769.72820535221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-1351.7709654997125</v>
      </c>
      <c r="L511" s="444">
        <f t="shared" ca="1" si="28"/>
        <v>-325776.80268543068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-325776.80268543068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-1447.6337758333727</v>
      </c>
      <c r="L512" s="444">
        <f t="shared" ca="1" si="28"/>
        <v>-348879.73997584282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-348879.73997584282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-1543.8960145434235</v>
      </c>
      <c r="L513" s="444">
        <f t="shared" ca="1" si="28"/>
        <v>-372078.93950496503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-372078.93950496503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-1640.5593459147658</v>
      </c>
      <c r="L514" s="444">
        <f t="shared" ca="1" si="28"/>
        <v>-395374.80236545857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-395374.80236545857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-1737.6254411668224</v>
      </c>
      <c r="L515" s="444">
        <f t="shared" ca="1" si="28"/>
        <v>-418767.73132120416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-418767.73132120416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-1835.095978482429</v>
      </c>
      <c r="L516" s="444">
        <f t="shared" ca="1" si="28"/>
        <v>-442258.1308142654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-442258.1308142654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-1932.9726430368505</v>
      </c>
      <c r="L517" s="444">
        <f t="shared" ca="1" si="28"/>
        <v>-465846.40697188105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-465846.40697188105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-2031.2571270269159</v>
      </c>
      <c r="L518" s="444">
        <f t="shared" ref="L518:L772" ca="1" si="54">I518-J518+K518</f>
        <v>-489532.96761348675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-489532.96761348675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-2129.9511297002732</v>
      </c>
      <c r="L519" s="444">
        <f t="shared" ca="1" si="54"/>
        <v>-513318.22225776582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-513318.22225776582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-2229.0563573847689</v>
      </c>
      <c r="L520" s="444">
        <f t="shared" ca="1" si="54"/>
        <v>-537202.58212972933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-537202.58212972933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-2328.5745235179502</v>
      </c>
      <c r="L521" s="444">
        <f t="shared" ca="1" si="54"/>
        <v>-561186.46016782604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-561186.46016782604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-2428.5073486766864</v>
      </c>
      <c r="L522" s="444">
        <f t="shared" ca="1" si="54"/>
        <v>-585270.27103108144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-585270.27103108144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-2528.8565606069178</v>
      </c>
      <c r="L523" s="444">
        <f t="shared" ca="1" si="54"/>
        <v>-609454.43110626726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-609454.43110626726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-2629.6238942535256</v>
      </c>
      <c r="L524" s="444">
        <f t="shared" ca="1" si="54"/>
        <v>-633739.35851509962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-633739.35851509962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-2730.8110917903268</v>
      </c>
      <c r="L525" s="444">
        <f t="shared" ca="1" si="54"/>
        <v>-658125.47312146879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-658125.47312146879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-2832.4199026501979</v>
      </c>
      <c r="L526" s="444">
        <f t="shared" ca="1" si="54"/>
        <v>-682613.1965386977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-682613.1965386977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-2934.4520835553189</v>
      </c>
      <c r="L527" s="444">
        <f t="shared" ca="1" si="54"/>
        <v>-707202.95213683182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-707202.95213683182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-3036.9093985475442</v>
      </c>
      <c r="L528" s="444">
        <f t="shared" ca="1" si="54"/>
        <v>-731895.16504995816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-731895.16504995816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-3139.7936190189039</v>
      </c>
      <c r="L529" s="444">
        <f t="shared" ca="1" si="54"/>
        <v>-756690.26218355575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-756690.26218355575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-3243.1065237422272</v>
      </c>
      <c r="L530" s="444">
        <f t="shared" ca="1" si="54"/>
        <v>-781588.67222187668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-781588.67222187668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-3346.8498989018981</v>
      </c>
      <c r="L531" s="444">
        <f t="shared" ca="1" si="54"/>
        <v>-806590.82563535741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-806590.82563535741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-3451.0255381247339</v>
      </c>
      <c r="L532" s="444">
        <f t="shared" ca="1" si="54"/>
        <v>-831697.15468806087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-831697.15468806087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-3555.6352425109981</v>
      </c>
      <c r="L533" s="444">
        <f t="shared" ca="1" si="54"/>
        <v>-856908.09344515065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-856908.09344515065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-3660.6808206655396</v>
      </c>
      <c r="L534" s="444">
        <f t="shared" ca="1" si="54"/>
        <v>-882224.07778039505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-882224.07778039505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-3766.1640887290578</v>
      </c>
      <c r="L535" s="444">
        <f t="shared" ca="1" si="54"/>
        <v>-907645.54538370296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-907645.54538370296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-3872.0868704095074</v>
      </c>
      <c r="L536" s="444">
        <f t="shared" ca="1" si="54"/>
        <v>-933172.93576869136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-933172.93576869136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-3978.450997013626</v>
      </c>
      <c r="L537" s="444">
        <f t="shared" ca="1" si="54"/>
        <v>-958806.6902802838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-958806.6902802838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-4085.2583074785944</v>
      </c>
      <c r="L538" s="444">
        <f t="shared" ca="1" si="54"/>
        <v>-984547.25210234127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-984547.25210234127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-4192.5106484038333</v>
      </c>
      <c r="L539" s="444">
        <f t="shared" ca="1" si="54"/>
        <v>-1010395.0662653239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-1010395.0662653239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-4300.2098740829279</v>
      </c>
      <c r="L540" s="444">
        <f t="shared" ca="1" si="54"/>
        <v>-1036350.5796539857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-1036350.5796539857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-4408.357846535685</v>
      </c>
      <c r="L541" s="444">
        <f t="shared" ca="1" si="54"/>
        <v>-1062414.2410151002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-1062414.2410151002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-4516.956435540329</v>
      </c>
      <c r="L542" s="444">
        <f t="shared" ca="1" si="54"/>
        <v>-1088586.5009652192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-1088586.5009652192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-4626.007518665825</v>
      </c>
      <c r="L543" s="444">
        <f t="shared" ca="1" si="54"/>
        <v>-1114867.8119984639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-1114867.8119984639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-4735.512981304345</v>
      </c>
      <c r="L544" s="444">
        <f t="shared" ca="1" si="54"/>
        <v>-1141258.6284943472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-1141258.6284943472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-4845.4747167038586</v>
      </c>
      <c r="L545" s="444">
        <f t="shared" ca="1" si="54"/>
        <v>-1167759.4067256299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-1167759.4067256299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-4955.8946260008697</v>
      </c>
      <c r="L546" s="444">
        <f t="shared" ca="1" si="54"/>
        <v>-1194370.6048662097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-1194370.6048662097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-5066.7746182532856</v>
      </c>
      <c r="L547" s="444">
        <f t="shared" ca="1" si="54"/>
        <v>-1221092.6829990419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-1221092.6829990419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-5178.1166104734193</v>
      </c>
      <c r="L548" s="444">
        <f t="shared" ca="1" si="54"/>
        <v>-1247926.1031240942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-1247926.1031240942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-5289.9225276611378</v>
      </c>
      <c r="L549" s="444">
        <f t="shared" ca="1" si="54"/>
        <v>-1274871.3291663341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-1274871.3291663341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-5402.194302837137</v>
      </c>
      <c r="L550" s="444">
        <f t="shared" ca="1" si="54"/>
        <v>-1301928.8269837501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-1301928.8269837501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-5514.9338770763707</v>
      </c>
      <c r="L551" s="444">
        <f t="shared" ca="1" si="54"/>
        <v>-1329099.0643754052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-1329099.0643754052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-5628.1431995416006</v>
      </c>
      <c r="L552" s="444">
        <f t="shared" ca="1" si="54"/>
        <v>-1356382.5110895257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-1356382.5110895257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-5741.8242275171024</v>
      </c>
      <c r="L553" s="444">
        <f t="shared" ca="1" si="54"/>
        <v>-1383779.6388316215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-1383779.6388316215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-5855.9789264425017</v>
      </c>
      <c r="L554" s="444">
        <f t="shared" ca="1" si="54"/>
        <v>-1411290.9212726429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-1411290.9212726429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-5970.6092699467572</v>
      </c>
      <c r="L555" s="444">
        <f t="shared" ca="1" si="54"/>
        <v>-1438916.8340571686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-1438916.8340571686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-6085.7172398822804</v>
      </c>
      <c r="L556" s="444">
        <f t="shared" ca="1" si="54"/>
        <v>-1466657.8548116297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-1466657.8548116297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-6201.3048263592027</v>
      </c>
      <c r="L557" s="444">
        <f t="shared" ca="1" si="54"/>
        <v>-1494514.4631525679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-1494514.4631525679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-6317.3740277797779</v>
      </c>
      <c r="L558" s="444">
        <f t="shared" ca="1" si="54"/>
        <v>-1522487.1406949265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-1522487.1406949265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-6433.9268508729392</v>
      </c>
      <c r="L559" s="444">
        <f t="shared" ca="1" si="54"/>
        <v>-1550576.3710603784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-1550576.3710603784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-6550.9653107289887</v>
      </c>
      <c r="L560" s="444">
        <f t="shared" ca="1" si="54"/>
        <v>-1578782.6398856861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-1578782.6398856861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-6668.4914308344369</v>
      </c>
      <c r="L561" s="444">
        <f t="shared" ca="1" si="54"/>
        <v>-1607106.4348310994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-1607106.4348310994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-6786.5072431069921</v>
      </c>
      <c r="L562" s="444">
        <f t="shared" ca="1" si="54"/>
        <v>-1635548.2455887853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-1635548.2455887853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-6905.0147879306833</v>
      </c>
      <c r="L563" s="444">
        <f t="shared" ca="1" si="54"/>
        <v>-1664108.5638912949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-1664108.5638912949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-7024.0161141911403</v>
      </c>
      <c r="L564" s="444">
        <f t="shared" ca="1" si="54"/>
        <v>-1692787.8835200649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-1692787.8835200649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-7143.5132793110142</v>
      </c>
      <c r="L565" s="444">
        <f t="shared" ca="1" si="54"/>
        <v>-1721586.7003139548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-1721586.7003139548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-7263.5083492855565</v>
      </c>
      <c r="L566" s="444">
        <f t="shared" ca="1" si="54"/>
        <v>-1750505.5121778192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-1750505.5121778192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-7384.0033987183251</v>
      </c>
      <c r="L567" s="444">
        <f t="shared" ca="1" si="54"/>
        <v>-1779544.8190911163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-1779544.8190911163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-7505.0005108570622</v>
      </c>
      <c r="L568" s="444">
        <f t="shared" ca="1" si="54"/>
        <v>-1808705.1231165521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-1808705.1231165521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-7626.5017776297136</v>
      </c>
      <c r="L569" s="444">
        <f t="shared" ca="1" si="54"/>
        <v>-1837986.9284087606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-1837986.9284087606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-7748.5092996805815</v>
      </c>
      <c r="L570" s="444">
        <f t="shared" ca="1" si="54"/>
        <v>-1867390.74122302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-1867390.74122302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-7871.0251864066622</v>
      </c>
      <c r="L571" s="444">
        <f t="shared" ca="1" si="54"/>
        <v>-1896917.0699240055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-1896917.0699240055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-7994.0515559941014</v>
      </c>
      <c r="L572" s="444">
        <f t="shared" ca="1" si="54"/>
        <v>-1926566.4249945786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-1926566.4249945786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-8117.5905354548222</v>
      </c>
      <c r="L573" s="444">
        <f t="shared" ca="1" si="54"/>
        <v>-1956339.3190446123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-1956339.3190446123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-8241.6442606632972</v>
      </c>
      <c r="L574" s="444">
        <f t="shared" ca="1" si="54"/>
        <v>-1986236.2668198545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-1986236.2668198545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-8366.2148763934729</v>
      </c>
      <c r="L575" s="444">
        <f t="shared" ca="1" si="54"/>
        <v>-2016257.7852108269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-2016257.7852108269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-8491.3045363558576</v>
      </c>
      <c r="L576" s="444">
        <f t="shared" ca="1" si="54"/>
        <v>-2046404.3932617616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-2046404.3932617616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-8616.9154032347506</v>
      </c>
      <c r="L577" s="444">
        <f t="shared" ca="1" si="54"/>
        <v>-2076676.6121795753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-2076676.6121795753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-8743.0496487256405</v>
      </c>
      <c r="L578" s="444">
        <f t="shared" ca="1" si="54"/>
        <v>-2107074.9653428793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-2107074.9653428793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-8869.7094535727429</v>
      </c>
      <c r="L579" s="444">
        <f t="shared" ca="1" si="54"/>
        <v>-2137599.9783110307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-2137599.9783110307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-8996.8970076067053</v>
      </c>
      <c r="L580" s="444">
        <f t="shared" ca="1" si="54"/>
        <v>-2168252.1788332164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-2168252.1788332164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-9124.614509782481</v>
      </c>
      <c r="L581" s="444">
        <f t="shared" ca="1" si="54"/>
        <v>-2199032.0968575776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-2199032.0968575776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-9252.8641682173184</v>
      </c>
      <c r="L582" s="444">
        <f t="shared" ca="1" si="54"/>
        <v>-2229940.2645403738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-2229940.2645403738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-9381.6482002289686</v>
      </c>
      <c r="L583" s="444">
        <f t="shared" ca="1" si="54"/>
        <v>-2260977.2162551815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-2260977.2162551815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-9510.9688323740011</v>
      </c>
      <c r="L584" s="444">
        <f t="shared" ca="1" si="54"/>
        <v>-2292143.4886021344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-2292143.4886021344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-9640.8283004863042</v>
      </c>
      <c r="L585" s="444">
        <f t="shared" ca="1" si="54"/>
        <v>-2323439.6204171996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-2323439.6204171996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-9771.2288497157424</v>
      </c>
      <c r="L586" s="444">
        <f t="shared" ca="1" si="54"/>
        <v>-2354866.152781494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-2354866.152781494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-9902.1727345669697</v>
      </c>
      <c r="L587" s="444">
        <f t="shared" ca="1" si="54"/>
        <v>-2386423.6290306398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-2386423.6290306398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-10033.662218938411</v>
      </c>
      <c r="L588" s="444">
        <f t="shared" ca="1" si="54"/>
        <v>-2418112.5947641572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-2418112.5947641572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-10165.6995761614</v>
      </c>
      <c r="L589" s="444">
        <f t="shared" ca="1" si="54"/>
        <v>-2449933.5978548974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-2449933.5978548974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-10298.287089039484</v>
      </c>
      <c r="L590" s="444">
        <f t="shared" ca="1" si="54"/>
        <v>-2481887.1884585158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-2481887.1884585158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-10431.427049887894</v>
      </c>
      <c r="L591" s="444">
        <f t="shared" ca="1" si="54"/>
        <v>-2513973.9190229825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-2513973.9190229825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-10565.121760573173</v>
      </c>
      <c r="L592" s="444">
        <f t="shared" ca="1" si="54"/>
        <v>-2546194.3442981346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-2546194.3442981346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-10699.373532552972</v>
      </c>
      <c r="L593" s="444">
        <f t="shared" ca="1" si="54"/>
        <v>-2578549.0213452666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-2578549.0213452666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-10834.184686916022</v>
      </c>
      <c r="L594" s="444">
        <f t="shared" ca="1" si="54"/>
        <v>-2611038.5095467614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-2611038.5095467614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-10969.55755442225</v>
      </c>
      <c r="L595" s="444">
        <f t="shared" ca="1" si="54"/>
        <v>-2643663.3706157627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-2643663.3706157627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-11105.49447554309</v>
      </c>
      <c r="L596" s="444">
        <f t="shared" ca="1" si="54"/>
        <v>-2676424.1686058845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-2676424.1686058845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-11241.997800501931</v>
      </c>
      <c r="L597" s="444">
        <f t="shared" ca="1" si="54"/>
        <v>-2709321.4699209654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-2709321.4699209654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-11379.069889314767</v>
      </c>
      <c r="L598" s="444">
        <f t="shared" ca="1" si="54"/>
        <v>-2742355.8433248592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-2742355.8433248592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-11516.713111830992</v>
      </c>
      <c r="L599" s="444">
        <f t="shared" ca="1" si="54"/>
        <v>-2775527.8599512689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-2775527.8599512689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-11654.929847774365</v>
      </c>
      <c r="L600" s="444">
        <f t="shared" ca="1" si="54"/>
        <v>-2808838.0933136223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-2808838.0933136223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-11793.722486784171</v>
      </c>
      <c r="L601" s="444">
        <f t="shared" ca="1" si="54"/>
        <v>-2842287.1193149853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-2842287.1193149853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-11933.093428456517</v>
      </c>
      <c r="L602" s="444">
        <f t="shared" ca="1" si="54"/>
        <v>-2875875.5162580209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-2875875.5162580209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-12073.045082385832</v>
      </c>
      <c r="L603" s="444">
        <f t="shared" ca="1" si="54"/>
        <v>-2909603.8648549854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-2909603.8648549854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-12213.579868206518</v>
      </c>
      <c r="L604" s="444">
        <f t="shared" ca="1" si="54"/>
        <v>-2943472.7482377705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-2943472.7482377705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-12354.700215634788</v>
      </c>
      <c r="L605" s="444">
        <f t="shared" ca="1" si="54"/>
        <v>-2977482.7519679843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-2977482.7519679843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-12496.408564510679</v>
      </c>
      <c r="L606" s="444">
        <f t="shared" ca="1" si="54"/>
        <v>-3011634.4640470739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-3011634.4640470739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-12638.70736484022</v>
      </c>
      <c r="L607" s="444">
        <f t="shared" ca="1" si="54"/>
        <v>-3045928.4749264931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-3045928.4749264931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-12781.5990768378</v>
      </c>
      <c r="L608" s="444">
        <f t="shared" ca="1" si="54"/>
        <v>-3080365.3775179097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-3080365.3775179097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-12925.086170968701</v>
      </c>
      <c r="L609" s="444">
        <f t="shared" ca="1" si="54"/>
        <v>-3114945.7672034572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-3114945.7672034572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-13069.171127991816</v>
      </c>
      <c r="L610" s="444">
        <f t="shared" ca="1" si="54"/>
        <v>-3149670.2418460278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-3149670.2418460278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-13213.856439002528</v>
      </c>
      <c r="L611" s="444">
        <f t="shared" ca="1" si="54"/>
        <v>-3184539.401799609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-3184539.401799609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-13359.144605475782</v>
      </c>
      <c r="L612" s="444">
        <f t="shared" ca="1" si="54"/>
        <v>-3219553.8499196637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-3219553.8499196637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-13505.038139309343</v>
      </c>
      <c r="L613" s="444">
        <f t="shared" ca="1" si="54"/>
        <v>-3254714.1915735519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-3254714.1915735519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-13651.539562867209</v>
      </c>
      <c r="L614" s="444">
        <f t="shared" ca="1" si="54"/>
        <v>-3290021.0346509977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-3290021.0346509977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-13798.651409023236</v>
      </c>
      <c r="L615" s="444">
        <f t="shared" ca="1" si="54"/>
        <v>-3325474.9895746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-3325474.9895746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-13946.376221204913</v>
      </c>
      <c r="L616" s="444">
        <f t="shared" ca="1" si="54"/>
        <v>-3361076.669310384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-3361076.669310384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-14094.716553437345</v>
      </c>
      <c r="L617" s="444">
        <f t="shared" ca="1" si="54"/>
        <v>-3396826.6893784003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-3396826.6893784003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-14243.67497038741</v>
      </c>
      <c r="L618" s="444">
        <f t="shared" ca="1" si="54"/>
        <v>-3432725.6678633667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-3432725.6678633667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-14393.254047408105</v>
      </c>
      <c r="L619" s="444">
        <f t="shared" ca="1" si="54"/>
        <v>-3468774.2254253537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-3468774.2254253537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-14543.456370583051</v>
      </c>
      <c r="L620" s="444">
        <f t="shared" ca="1" si="54"/>
        <v>-3504972.9853105159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-3504972.9853105159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-14694.284536771229</v>
      </c>
      <c r="L621" s="444">
        <f t="shared" ca="1" si="54"/>
        <v>-3541322.5733618657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-3541322.5733618657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-14845.74115365185</v>
      </c>
      <c r="L622" s="444">
        <f t="shared" ca="1" si="54"/>
        <v>-3577823.6180300964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-3577823.6180300964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-14997.82883976948</v>
      </c>
      <c r="L623" s="444">
        <f t="shared" ca="1" si="54"/>
        <v>-3614476.7503844448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-3614476.7503844448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-15150.550224579265</v>
      </c>
      <c r="L624" s="444">
        <f t="shared" ca="1" si="54"/>
        <v>-3651282.6041236031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-3651282.6041236031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-15303.907948492424</v>
      </c>
      <c r="L625" s="444">
        <f t="shared" ca="1" si="54"/>
        <v>-3688241.8155866745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-3688241.8155866745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-15457.904662921888</v>
      </c>
      <c r="L626" s="444">
        <f t="shared" ca="1" si="54"/>
        <v>-3725355.0237641754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-3725355.0237641754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-15612.543030328145</v>
      </c>
      <c r="L627" s="444">
        <f t="shared" ca="1" si="54"/>
        <v>-3762622.8703090823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-3762622.8703090823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-15767.825724265254</v>
      </c>
      <c r="L628" s="444">
        <f t="shared" ca="1" si="54"/>
        <v>-3800045.9995479262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-3800045.9995479262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-15923.755429427105</v>
      </c>
      <c r="L629" s="444">
        <f t="shared" ca="1" si="54"/>
        <v>-3837625.0584919322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-3837625.0584919322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-16080.334841693797</v>
      </c>
      <c r="L630" s="444">
        <f t="shared" ca="1" si="54"/>
        <v>-3875360.6968482048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-3875360.6968482048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-16237.566668178266</v>
      </c>
      <c r="L631" s="444">
        <f t="shared" ca="1" si="54"/>
        <v>-3913253.5670309621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-3913253.5670309621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-16395.453627273087</v>
      </c>
      <c r="L632" s="444">
        <f t="shared" ca="1" si="54"/>
        <v>-3951304.3241728139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-3951304.3241728139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-16553.998448697468</v>
      </c>
      <c r="L633" s="444">
        <f t="shared" ca="1" si="54"/>
        <v>-3989513.6261360901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-3989513.6261360901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-16713.203873544455</v>
      </c>
      <c r="L634" s="444">
        <f t="shared" ca="1" si="54"/>
        <v>-4027882.1335242135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-4027882.1335242135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-16873.072654328302</v>
      </c>
      <c r="L635" s="444">
        <f t="shared" ca="1" si="54"/>
        <v>-4066410.5096931206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-4066410.5096931206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-17033.607555032082</v>
      </c>
      <c r="L636" s="444">
        <f t="shared" ca="1" si="54"/>
        <v>-4105099.4207627317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-4105099.4207627317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-17194.811351155462</v>
      </c>
      <c r="L637" s="444">
        <f t="shared" ca="1" si="54"/>
        <v>-4143949.5356284659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-4143949.5356284659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-17356.686829762686</v>
      </c>
      <c r="L638" s="444">
        <f t="shared" ca="1" si="54"/>
        <v>-4182961.5259728073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-4182961.5259728073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-17519.236789530776</v>
      </c>
      <c r="L639" s="444">
        <f t="shared" ca="1" si="54"/>
        <v>-4222136.0662769172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-4222136.0662769172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-17682.464040797899</v>
      </c>
      <c r="L640" s="444">
        <f t="shared" ca="1" si="54"/>
        <v>-4261473.8338322937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-4261473.8338322937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-17846.371405611968</v>
      </c>
      <c r="L641" s="444">
        <f t="shared" ca="1" si="54"/>
        <v>-4300975.5087524839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-4300975.5087524839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-18010.961717779424</v>
      </c>
      <c r="L642" s="444">
        <f t="shared" ca="1" si="54"/>
        <v>-4340641.773984842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-4340641.773984842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-18176.237822914252</v>
      </c>
      <c r="L643" s="444">
        <f t="shared" ca="1" si="54"/>
        <v>-4380473.3153223349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-4380473.3153223349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-18342.202578487137</v>
      </c>
      <c r="L644" s="444">
        <f t="shared" ca="1" si="54"/>
        <v>-4420470.8214154001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-4420470.8214154001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-18508.85885387491</v>
      </c>
      <c r="L645" s="444">
        <f t="shared" ca="1" si="54"/>
        <v>-4460634.9837838532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-4460634.9837838532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-18676.209530410131</v>
      </c>
      <c r="L646" s="444">
        <f t="shared" ca="1" si="54"/>
        <v>-4500966.496828842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-4500966.496828842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-18844.257501430919</v>
      </c>
      <c r="L647" s="444">
        <f t="shared" ca="1" si="54"/>
        <v>-4541466.0578448512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-4541466.0578448512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-19013.005672330957</v>
      </c>
      <c r="L648" s="444">
        <f t="shared" ca="1" si="54"/>
        <v>-4582134.3670317605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-4582134.3670317605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-19182.456960609747</v>
      </c>
      <c r="L649" s="444">
        <f t="shared" ca="1" si="54"/>
        <v>-4622972.127506949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-4622972.127506949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-19352.614295923031</v>
      </c>
      <c r="L650" s="444">
        <f t="shared" ca="1" si="54"/>
        <v>-4663980.0453174505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-4663980.0453174505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-19523.480620133454</v>
      </c>
      <c r="L651" s="444">
        <f t="shared" ca="1" si="54"/>
        <v>-4705158.8294521626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-4705158.8294521626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-19695.058887361422</v>
      </c>
      <c r="L652" s="444">
        <f t="shared" ca="1" si="54"/>
        <v>-4746509.1918541025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-4746509.1918541025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-19867.352064036171</v>
      </c>
      <c r="L653" s="444">
        <f t="shared" ca="1" si="54"/>
        <v>-4788031.8474327167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-4788031.8474327167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-20040.363128947061</v>
      </c>
      <c r="L654" s="444">
        <f t="shared" ca="1" si="54"/>
        <v>-4829727.5140762422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-4829727.5140762422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-20214.095073295084</v>
      </c>
      <c r="L655" s="444">
        <f t="shared" ca="1" si="54"/>
        <v>-4871596.9126641154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-4871596.9126641154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-20388.550900744558</v>
      </c>
      <c r="L656" s="444">
        <f t="shared" ca="1" si="54"/>
        <v>-4913640.7670794381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-4913640.7670794381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-20563.733627475067</v>
      </c>
      <c r="L657" s="444">
        <f t="shared" ca="1" si="54"/>
        <v>-4955859.8042214913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-4955859.8042214913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-20739.646282233625</v>
      </c>
      <c r="L658" s="444">
        <f t="shared" ca="1" si="54"/>
        <v>-4998254.754018303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-4998254.754018303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-20916.291906387007</v>
      </c>
      <c r="L659" s="444">
        <f t="shared" ca="1" si="54"/>
        <v>-5040826.349439268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-5040826.349439268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-21093.67355397436</v>
      </c>
      <c r="L660" s="444">
        <f t="shared" ca="1" si="54"/>
        <v>-5083575.3265078207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-5083575.3265078207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-21271.794291759998</v>
      </c>
      <c r="L661" s="444">
        <f t="shared" ca="1" si="54"/>
        <v>-5126502.424314159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-5126502.424314159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-21450.657199286405</v>
      </c>
      <c r="L662" s="444">
        <f t="shared" ca="1" si="54"/>
        <v>-5169608.3850280242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-5169608.3850280242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-21630.26536892751</v>
      </c>
      <c r="L663" s="444">
        <f t="shared" ca="1" si="54"/>
        <v>-5212893.9539115299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-5212893.9539115299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-21810.621905942116</v>
      </c>
      <c r="L664" s="444">
        <f t="shared" ca="1" si="54"/>
        <v>-5256359.8793320507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-5256359.8793320507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-21991.72992852762</v>
      </c>
      <c r="L665" s="444">
        <f t="shared" ca="1" si="54"/>
        <v>-5300006.912775157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-5300006.912775157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-22173.592567873897</v>
      </c>
      <c r="L666" s="444">
        <f t="shared" ca="1" si="54"/>
        <v>-5343835.8088576095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-5343835.8088576095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-22356.212968217449</v>
      </c>
      <c r="L667" s="444">
        <f t="shared" ca="1" si="54"/>
        <v>-5387847.3253404051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-5387847.3253404051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-22539.594286895765</v>
      </c>
      <c r="L668" s="444">
        <f t="shared" ca="1" si="54"/>
        <v>-5432042.2231418788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-5432042.2231418788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-22723.739694401906</v>
      </c>
      <c r="L669" s="444">
        <f t="shared" ca="1" si="54"/>
        <v>-5476421.2663508588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-5476421.2663508588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-22908.65237443932</v>
      </c>
      <c r="L670" s="444">
        <f t="shared" ca="1" si="54"/>
        <v>-5520985.2222398762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-5520985.2222398762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-23094.335523976893</v>
      </c>
      <c r="L671" s="444">
        <f t="shared" ca="1" si="54"/>
        <v>-5565734.8612784315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-5565734.8612784315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-23280.792353304209</v>
      </c>
      <c r="L672" s="444">
        <f t="shared" ca="1" si="54"/>
        <v>-5610670.957146314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-5610670.957146314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-23468.026086087051</v>
      </c>
      <c r="L673" s="444">
        <f t="shared" ca="1" si="54"/>
        <v>-5655794.2867469797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-5655794.2867469797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-23656.039959423157</v>
      </c>
      <c r="L674" s="444">
        <f t="shared" ca="1" si="54"/>
        <v>-5701105.6302209813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-5701105.6302209813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-23844.837223898165</v>
      </c>
      <c r="L675" s="444">
        <f t="shared" ca="1" si="54"/>
        <v>-5746605.7709594583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-5746605.7709594583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-24034.421143641819</v>
      </c>
      <c r="L676" s="444">
        <f t="shared" ca="1" si="54"/>
        <v>-5792295.4956176784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-5792295.4956176784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-24224.794996384404</v>
      </c>
      <c r="L677" s="444">
        <f t="shared" ca="1" si="54"/>
        <v>-5838175.5941286413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-5838175.5941286413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-24415.962073513416</v>
      </c>
      <c r="L678" s="444">
        <f t="shared" ca="1" si="54"/>
        <v>-5884246.859716733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-5884246.859716733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-24607.925680130465</v>
      </c>
      <c r="L679" s="444">
        <f t="shared" ca="1" si="54"/>
        <v>-5930510.0889114421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-5930510.0889114421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-24800.68913510842</v>
      </c>
      <c r="L680" s="444">
        <f t="shared" ca="1" si="54"/>
        <v>-5976966.0815611286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-5976966.0815611286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-24994.255771148779</v>
      </c>
      <c r="L681" s="444">
        <f t="shared" ca="1" si="54"/>
        <v>-6023615.6408468559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-6023615.6408468559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-25188.628934839311</v>
      </c>
      <c r="L682" s="444">
        <f t="shared" ca="1" si="54"/>
        <v>-6070459.5732962741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-6070459.5732962741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-25383.811986711884</v>
      </c>
      <c r="L683" s="444">
        <f t="shared" ca="1" si="54"/>
        <v>-6117498.6887975642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-6117498.6887975642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-25579.808301300593</v>
      </c>
      <c r="L684" s="444">
        <f t="shared" ca="1" si="54"/>
        <v>-6164733.8006134434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-6164733.8006134434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-25776.621267200091</v>
      </c>
      <c r="L685" s="444">
        <f t="shared" ca="1" si="54"/>
        <v>-6212165.7253952222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-6212165.7253952222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-25974.254287124168</v>
      </c>
      <c r="L686" s="444">
        <f t="shared" ca="1" si="54"/>
        <v>-6259795.2831969252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-6259795.2831969252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-26172.710777964599</v>
      </c>
      <c r="L687" s="444">
        <f t="shared" ca="1" si="54"/>
        <v>-6307623.297489468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-6307623.297489468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-26371.994170850194</v>
      </c>
      <c r="L688" s="444">
        <f t="shared" ca="1" si="54"/>
        <v>-6355650.5951748965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-6355650.5951748965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-26572.107911206145</v>
      </c>
      <c r="L689" s="444">
        <f t="shared" ca="1" si="54"/>
        <v>-6403878.0066006808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-6403878.0066006808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-26773.055458813578</v>
      </c>
      <c r="L690" s="444">
        <f t="shared" ca="1" si="54"/>
        <v>-6452306.365574073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-6452306.365574073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-26974.840287869381</v>
      </c>
      <c r="L691" s="444">
        <f t="shared" ca="1" si="54"/>
        <v>-6500936.5093765212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-6500936.5093765212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-27177.465887046248</v>
      </c>
      <c r="L692" s="444">
        <f t="shared" ca="1" si="54"/>
        <v>-6549769.278778146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-6549769.278778146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-27380.935759553016</v>
      </c>
      <c r="L693" s="444">
        <f t="shared" ca="1" si="54"/>
        <v>-6598805.5180522772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-6598805.5180522772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-27585.25342319523</v>
      </c>
      <c r="L694" s="444">
        <f t="shared" ca="1" si="54"/>
        <v>-6648046.0749900509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-6648046.0749900509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-27790.42241043596</v>
      </c>
      <c r="L695" s="444">
        <f t="shared" ca="1" si="54"/>
        <v>-6697491.8009150652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-6697491.8009150652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-27996.446268456846</v>
      </c>
      <c r="L696" s="444">
        <f t="shared" ca="1" si="54"/>
        <v>-6747143.5506981006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-6747143.5506981006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-28203.328559219495</v>
      </c>
      <c r="L697" s="444">
        <f t="shared" ca="1" si="54"/>
        <v>-6797002.1827718988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-6797002.1827718988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-28411.072859526987</v>
      </c>
      <c r="L698" s="444">
        <f t="shared" ca="1" si="54"/>
        <v>-6847068.5591460038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-6847068.5591460038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-28619.682761085754</v>
      </c>
      <c r="L699" s="444">
        <f t="shared" ca="1" si="54"/>
        <v>-6897343.5454216683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-6897343.5454216683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-28829.161870567692</v>
      </c>
      <c r="L700" s="444">
        <f t="shared" ca="1" si="54"/>
        <v>-6947828.0108068148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-6947828.0108068148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-29039.513809672473</v>
      </c>
      <c r="L701" s="444">
        <f t="shared" ca="1" si="54"/>
        <v>-6998522.8281310657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-6998522.8281310657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-29250.742215190188</v>
      </c>
      <c r="L702" s="444">
        <f t="shared" ca="1" si="54"/>
        <v>-7049428.8738608342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-7049428.8738608342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-29462.850739064219</v>
      </c>
      <c r="L703" s="444">
        <f t="shared" ca="1" si="54"/>
        <v>-7100547.0281144772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-7100547.0281144772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-29675.843048454397</v>
      </c>
      <c r="L704" s="444">
        <f t="shared" ca="1" si="54"/>
        <v>-7151878.1746775098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-7151878.1746775098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-29889.722825800367</v>
      </c>
      <c r="L705" s="444">
        <f t="shared" ca="1" si="54"/>
        <v>-7203423.2010178883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-7203423.2010178883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-30104.493768885273</v>
      </c>
      <c r="L706" s="444">
        <f t="shared" ca="1" si="54"/>
        <v>-7255182.9983013524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-7255182.9983013524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-30320.159590899711</v>
      </c>
      <c r="L707" s="444">
        <f t="shared" ca="1" si="54"/>
        <v>-7307158.4614068307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-7307158.4614068307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-30536.72402050587</v>
      </c>
      <c r="L708" s="444">
        <f t="shared" ca="1" si="54"/>
        <v>-7359350.4889419153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-7359350.4889419153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-30754.190801902056</v>
      </c>
      <c r="L709" s="444">
        <f t="shared" ca="1" si="54"/>
        <v>-7411759.9832583955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-7411759.9832583955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-30972.563694887387</v>
      </c>
      <c r="L710" s="444">
        <f t="shared" ca="1" si="54"/>
        <v>-7464387.8504678616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-7464387.8504678616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-31191.846474926835</v>
      </c>
      <c r="L711" s="444">
        <f t="shared" ca="1" si="54"/>
        <v>-7517235.0004573669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-7517235.0004573669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-31412.042933216439</v>
      </c>
      <c r="L712" s="444">
        <f t="shared" ca="1" si="54"/>
        <v>-7570302.3469051616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-7570302.3469051616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-31633.156876748915</v>
      </c>
      <c r="L713" s="444">
        <f t="shared" ca="1" si="54"/>
        <v>-7623590.8072964894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-7623590.8072964894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-31855.192128379451</v>
      </c>
      <c r="L714" s="444">
        <f t="shared" ca="1" si="54"/>
        <v>-7677101.3029394476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-7677101.3029394476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-32078.152526891776</v>
      </c>
      <c r="L715" s="444">
        <f t="shared" ca="1" si="54"/>
        <v>-7730834.7589809177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-7730834.7589809177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-32302.041927064565</v>
      </c>
      <c r="L716" s="444">
        <f t="shared" ca="1" si="54"/>
        <v>-7784792.1044225609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-7784792.1044225609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-32526.86419973808</v>
      </c>
      <c r="L717" s="444">
        <f t="shared" ca="1" si="54"/>
        <v>-7838974.2721368773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-7838974.2721368773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-32752.623231881065</v>
      </c>
      <c r="L718" s="444">
        <f t="shared" ca="1" si="54"/>
        <v>-7893382.198883337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-7893382.198883337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-32979.322926657987</v>
      </c>
      <c r="L719" s="444">
        <f t="shared" ca="1" si="54"/>
        <v>-7948016.8253245736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-7948016.8253245736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-33206.967203496468</v>
      </c>
      <c r="L720" s="444">
        <f t="shared" ca="1" si="54"/>
        <v>-8002879.096042648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-8002879.096042648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-33435.559998155106</v>
      </c>
      <c r="L721" s="444">
        <f t="shared" ca="1" si="54"/>
        <v>-8057969.9595553819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-8057969.9595553819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-33665.105262791498</v>
      </c>
      <c r="L722" s="444">
        <f t="shared" ca="1" si="54"/>
        <v>-8113290.368332752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-8113290.368332752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-33895.606966030544</v>
      </c>
      <c r="L723" s="444">
        <f t="shared" ca="1" si="54"/>
        <v>-8168841.2788133612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-8168841.2788133612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-34127.069093033082</v>
      </c>
      <c r="L724" s="444">
        <f t="shared" ca="1" si="54"/>
        <v>-8224623.6514209723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-8224623.6514209723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-34359.495645564792</v>
      </c>
      <c r="L725" s="444">
        <f t="shared" ca="1" si="54"/>
        <v>-8280638.4505811157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-8280638.4505811157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-34592.890642065395</v>
      </c>
      <c r="L726" s="444">
        <f t="shared" ca="1" si="54"/>
        <v>-8336886.6447377596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-8336886.6447377596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-34827.258117718076</v>
      </c>
      <c r="L727" s="444">
        <f t="shared" ca="1" si="54"/>
        <v>-8393369.2063700557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-8393369.2063700557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-35062.602124519311</v>
      </c>
      <c r="L728" s="444">
        <f t="shared" ca="1" si="54"/>
        <v>-8450087.1120091546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-8450087.1120091546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-35298.926731348889</v>
      </c>
      <c r="L729" s="444">
        <f t="shared" ca="1" si="54"/>
        <v>-8507041.342255082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-8507041.342255082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-35536.236024040256</v>
      </c>
      <c r="L730" s="444">
        <f t="shared" ca="1" si="54"/>
        <v>-8564232.881793702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-8564232.881793702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-35774.534105451174</v>
      </c>
      <c r="L731" s="444">
        <f t="shared" ca="1" si="54"/>
        <v>-8621662.7194137331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-8621662.7194137331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-36013.825095534638</v>
      </c>
      <c r="L732" s="444">
        <f t="shared" ca="1" si="54"/>
        <v>-8679331.8480238467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-8679331.8480238467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-36254.113131410108</v>
      </c>
      <c r="L733" s="444">
        <f t="shared" ca="1" si="54"/>
        <v>-8737241.2646698356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-8737241.2646698356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-36495.402367435061</v>
      </c>
      <c r="L734" s="444">
        <f t="shared" ca="1" si="54"/>
        <v>-8795391.9705518503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-8795391.9705518503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-36737.696975276791</v>
      </c>
      <c r="L735" s="444">
        <f t="shared" ca="1" si="54"/>
        <v>-8853784.9710417055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-8853784.9710417055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-36981.001143984518</v>
      </c>
      <c r="L736" s="444">
        <f t="shared" ca="1" si="54"/>
        <v>-8912421.2757002693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-8912421.2757002693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-37225.319080061869</v>
      </c>
      <c r="L737" s="444">
        <f t="shared" ca="1" si="54"/>
        <v>-8971301.8982949108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-8971301.8982949108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-37470.655007539543</v>
      </c>
      <c r="L738" s="444">
        <f t="shared" ca="1" si="54"/>
        <v>-9030427.8568170294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-9030427.8568170294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-37717.013168048368</v>
      </c>
      <c r="L739" s="444">
        <f t="shared" ca="1" si="54"/>
        <v>-9089800.1734996568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-9089800.1734996568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-37964.397820892649</v>
      </c>
      <c r="L740" s="444">
        <f t="shared" ca="1" si="54"/>
        <v>-9149419.874835128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-9149419.874835128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-38212.813243123783</v>
      </c>
      <c r="L741" s="444">
        <f t="shared" ca="1" si="54"/>
        <v>-9209287.9915928319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-9209287.9915928319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-38462.263729614213</v>
      </c>
      <c r="L742" s="444">
        <f t="shared" ca="1" si="54"/>
        <v>-9269405.5588370264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-9269405.5588370264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-38712.753593131689</v>
      </c>
      <c r="L743" s="444">
        <f t="shared" ca="1" si="54"/>
        <v>-9329773.6159447376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-9329773.6159447376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-38964.287164413821</v>
      </c>
      <c r="L744" s="444">
        <f t="shared" ca="1" si="54"/>
        <v>-9390393.2066237312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-9390393.2066237312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-39216.86879224296</v>
      </c>
      <c r="L745" s="444">
        <f t="shared" ca="1" si="54"/>
        <v>-9451265.3789305538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-9451265.3789305538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-39470.50284352139</v>
      </c>
      <c r="L746" s="444">
        <f t="shared" ca="1" si="54"/>
        <v>-9512391.1852886546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-9512391.1852886546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-39725.193703346806</v>
      </c>
      <c r="L747" s="444">
        <f t="shared" ca="1" si="54"/>
        <v>-9573771.6825065799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-9573771.6825065799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-39980.945775088163</v>
      </c>
      <c r="L748" s="444">
        <f t="shared" ca="1" si="54"/>
        <v>-9635407.9317962471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-9635407.9317962471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-40237.763480461777</v>
      </c>
      <c r="L749" s="444">
        <f t="shared" ca="1" si="54"/>
        <v>-9697300.9987912886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-9697300.9987912886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-40495.651259607781</v>
      </c>
      <c r="L750" s="444">
        <f t="shared" ca="1" si="54"/>
        <v>-9759451.9535654765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-9759451.9535654765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-40754.613571166898</v>
      </c>
      <c r="L751" s="444">
        <f t="shared" ca="1" si="54"/>
        <v>-9821861.8706512228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-9821861.8706512228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-41014.65489235751</v>
      </c>
      <c r="L752" s="444">
        <f t="shared" ca="1" si="54"/>
        <v>-9884531.8290581591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-9884531.8290581591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-41275.779719053076</v>
      </c>
      <c r="L753" s="444">
        <f t="shared" ca="1" si="54"/>
        <v>-9947462.9122917913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-9947462.9122917913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-41537.99256585988</v>
      </c>
      <c r="L754" s="444">
        <f t="shared" ca="1" si="54"/>
        <v>-10010656.20837223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-10010656.20837223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-41801.297966195038</v>
      </c>
      <c r="L755" s="444">
        <f t="shared" ca="1" si="54"/>
        <v>-10074112.809853004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-10074112.809853004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-42065.70047236493</v>
      </c>
      <c r="L756" s="444">
        <f t="shared" ca="1" si="54"/>
        <v>-10137833.813839948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-10137833.813839948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-42331.204655643865</v>
      </c>
      <c r="L757" s="444">
        <f t="shared" ca="1" si="54"/>
        <v>-10201820.322010171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-10201820.322010171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-42597.815106353126</v>
      </c>
      <c r="L758" s="444">
        <f t="shared" ca="1" si="54"/>
        <v>-10266073.440631103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-10266073.440631103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-42865.536433940339</v>
      </c>
      <c r="L759" s="444">
        <f t="shared" ca="1" si="54"/>
        <v>-10330594.280579623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-10330594.280579623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-43134.373267059178</v>
      </c>
      <c r="L760" s="444">
        <f t="shared" ca="1" si="54"/>
        <v>-10395383.95736126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-10395383.95736126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-43404.330253649328</v>
      </c>
      <c r="L761" s="444">
        <f t="shared" ca="1" si="54"/>
        <v>-10460443.591129489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-10460443.591129489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-43675.412061016948</v>
      </c>
      <c r="L762" s="444">
        <f t="shared" ca="1" si="54"/>
        <v>-10525774.306705086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-10525774.306705086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-43947.623375915267</v>
      </c>
      <c r="L763" s="444">
        <f t="shared" ca="1" si="54"/>
        <v>-10591377.23359558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-10591377.23359558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-44220.968904625661</v>
      </c>
      <c r="L764" s="444">
        <f t="shared" ca="1" si="54"/>
        <v>-10657253.506014785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-10657253.506014785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-44495.453373039018</v>
      </c>
      <c r="L765" s="444">
        <f t="shared" ca="1" si="54"/>
        <v>-10723404.262902403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-10723404.262902403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-44771.081526737427</v>
      </c>
      <c r="L766" s="444">
        <f t="shared" ca="1" si="54"/>
        <v>-10789830.64794372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-10789830.64794372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-45047.858131076246</v>
      </c>
      <c r="L767" s="444">
        <f t="shared" ca="1" si="54"/>
        <v>-10856533.809589377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-10856533.809589377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-45325.78797126648</v>
      </c>
      <c r="L768" s="444">
        <f t="shared" ca="1" si="54"/>
        <v>-10923514.901075222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-10923514.901075222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-45604.875852457502</v>
      </c>
      <c r="L769" s="444">
        <f t="shared" ca="1" si="54"/>
        <v>-10990775.080442259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-10990775.080442259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-45885.126599820156</v>
      </c>
      <c r="L770" s="444">
        <f t="shared" ca="1" si="54"/>
        <v>-11058315.510556659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-11058315.510556659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-46166.545058630159</v>
      </c>
      <c r="L771" s="444">
        <f t="shared" ca="1" si="54"/>
        <v>-11126137.359129868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-11126137.359129868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-46449.136094351867</v>
      </c>
      <c r="L772" s="444">
        <f t="shared" ca="1" si="54"/>
        <v>-11194241.7987388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-11194241.7987388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-46732.904592722414</v>
      </c>
      <c r="L773" s="444">
        <f t="shared" ref="L773:L1027" ca="1" si="80">I773-J773+K773</f>
        <v>-11262630.006846102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-11262630.006846102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-47017.855459836173</v>
      </c>
      <c r="L774" s="444">
        <f t="shared" ca="1" si="80"/>
        <v>-11331303.165820517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-11331303.165820517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-47303.993622229566</v>
      </c>
      <c r="L775" s="444">
        <f t="shared" ca="1" si="80"/>
        <v>-11400262.462957326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-11400262.462957326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-47591.324026966271</v>
      </c>
      <c r="L776" s="444">
        <f t="shared" ca="1" si="80"/>
        <v>-11469509.090498872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-11469509.090498872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-47879.851641722715</v>
      </c>
      <c r="L777" s="444">
        <f t="shared" ca="1" si="80"/>
        <v>-11539044.245655173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-11539044.245655173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-48169.581454873973</v>
      </c>
      <c r="L778" s="444">
        <f t="shared" ca="1" si="80"/>
        <v>-11608869.130624626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-11608869.130624626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-48460.518475580022</v>
      </c>
      <c r="L779" s="444">
        <f t="shared" ca="1" si="80"/>
        <v>-11678984.952614784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-11678984.952614784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-48752.667733872346</v>
      </c>
      <c r="L780" s="444">
        <f t="shared" ca="1" si="80"/>
        <v>-11749392.923863236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-11749392.923863236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-49046.034280740896</v>
      </c>
      <c r="L781" s="444">
        <f t="shared" ca="1" si="80"/>
        <v>-11820094.261658557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-11820094.261658557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-49340.623188221398</v>
      </c>
      <c r="L782" s="444">
        <f t="shared" ca="1" si="80"/>
        <v>-11891090.188361358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-11891090.188361358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-49636.439549483068</v>
      </c>
      <c r="L783" s="444">
        <f t="shared" ca="1" si="80"/>
        <v>-11962381.931425421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-11962381.931425421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-49933.488478916668</v>
      </c>
      <c r="L784" s="444">
        <f t="shared" ca="1" si="80"/>
        <v>-12033970.723418916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-12033970.723418916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-50231.775112222895</v>
      </c>
      <c r="L785" s="444">
        <f t="shared" ca="1" si="80"/>
        <v>-12105857.802045718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-12105857.802045718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-50531.304606501239</v>
      </c>
      <c r="L786" s="444">
        <f t="shared" ca="1" si="80"/>
        <v>-12178044.410166798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-12178044.410166798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-50832.082140339073</v>
      </c>
      <c r="L787" s="444">
        <f t="shared" ca="1" si="80"/>
        <v>-12250531.795821717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-12250531.795821717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-51134.112913901234</v>
      </c>
      <c r="L788" s="444">
        <f t="shared" ca="1" si="80"/>
        <v>-12323321.212250197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-12323321.212250197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-51437.402149019901</v>
      </c>
      <c r="L789" s="444">
        <f t="shared" ca="1" si="80"/>
        <v>-12396413.917913796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-12396413.917913796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-51741.9550892849</v>
      </c>
      <c r="L790" s="444">
        <f t="shared" ca="1" si="80"/>
        <v>-12469811.17651766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-12469811.17651766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-52047.777000134331</v>
      </c>
      <c r="L791" s="444">
        <f t="shared" ca="1" si="80"/>
        <v>-12543514.257032374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-12543514.257032374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-52354.87316894564</v>
      </c>
      <c r="L792" s="444">
        <f t="shared" ca="1" si="80"/>
        <v>-12617524.433715899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-12617524.433715899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-52663.248905126988</v>
      </c>
      <c r="L793" s="444">
        <f t="shared" ca="1" si="80"/>
        <v>-12691842.986135606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-12691842.986135606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-52972.909540209104</v>
      </c>
      <c r="L794" s="444">
        <f t="shared" ca="1" si="80"/>
        <v>-12766471.199190395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-12766471.199190395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-53283.86042793739</v>
      </c>
      <c r="L795" s="444">
        <f t="shared" ca="1" si="80"/>
        <v>-12841410.363132911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-12841410.363132911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-53596.106944364539</v>
      </c>
      <c r="L796" s="444">
        <f t="shared" ca="1" si="80"/>
        <v>-12916661.773591856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-12916661.773591856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-53909.65448794348</v>
      </c>
      <c r="L797" s="444">
        <f t="shared" ca="1" si="80"/>
        <v>-12992226.731594378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-12992226.731594378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-54224.508479620657</v>
      </c>
      <c r="L798" s="444">
        <f t="shared" ca="1" si="80"/>
        <v>-13068106.543588579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-13068106.543588579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-54540.674362929814</v>
      </c>
      <c r="L799" s="444">
        <f t="shared" ca="1" si="80"/>
        <v>-13144302.521466088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-13144302.521466088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-54858.157604086111</v>
      </c>
      <c r="L800" s="444">
        <f t="shared" ca="1" si="80"/>
        <v>-13220815.982584752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-13220815.982584752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-55176.96369208055</v>
      </c>
      <c r="L801" s="444">
        <f t="shared" ca="1" si="80"/>
        <v>-13297648.249791412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-13297648.249791412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-55497.098138774971</v>
      </c>
      <c r="L802" s="444">
        <f t="shared" ca="1" si="80"/>
        <v>-13374800.651444767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-13374800.651444767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-55818.56647899728</v>
      </c>
      <c r="L803" s="444">
        <f t="shared" ca="1" si="80"/>
        <v>-13452274.521438343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-13452274.521438343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-56141.374270637185</v>
      </c>
      <c r="L804" s="444">
        <f t="shared" ca="1" si="80"/>
        <v>-13530071.199223559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-13530071.199223559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-56465.527094742247</v>
      </c>
      <c r="L805" s="444">
        <f t="shared" ca="1" si="80"/>
        <v>-13608192.029832881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-13608192.029832881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-56791.030555614409</v>
      </c>
      <c r="L806" s="444">
        <f t="shared" ca="1" si="80"/>
        <v>-13686638.363903075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-13686638.363903075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-57117.890280906897</v>
      </c>
      <c r="L807" s="444">
        <f t="shared" ca="1" si="80"/>
        <v>-13765411.557698561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-13765411.557698561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-57446.111921721407</v>
      </c>
      <c r="L808" s="444">
        <f t="shared" ca="1" si="80"/>
        <v>-13844512.973134862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-13844512.973134862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-57775.701152706002</v>
      </c>
      <c r="L809" s="444">
        <f t="shared" ca="1" si="80"/>
        <v>-13923943.977802148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-13923943.977802148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-58106.66367215303</v>
      </c>
      <c r="L810" s="444">
        <f t="shared" ca="1" si="80"/>
        <v>-14003705.94498888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-14003705.94498888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-58439.005202097745</v>
      </c>
      <c r="L811" s="444">
        <f t="shared" ca="1" si="80"/>
        <v>-14083800.253705557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-14083800.253705557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-58772.731488417237</v>
      </c>
      <c r="L812" s="444">
        <f t="shared" ca="1" si="80"/>
        <v>-14164228.288708555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-14164228.288708555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-59107.848300929734</v>
      </c>
      <c r="L813" s="444">
        <f t="shared" ca="1" si="80"/>
        <v>-14244991.440524064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-14244991.440524064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-59444.361433494349</v>
      </c>
      <c r="L814" s="444">
        <f t="shared" ca="1" si="80"/>
        <v>-14326091.105472138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-14326091.105472138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-59782.276704111311</v>
      </c>
      <c r="L815" s="444">
        <f t="shared" ca="1" si="80"/>
        <v>-14407528.68569083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-14407528.68569083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-60121.599955022539</v>
      </c>
      <c r="L816" s="444">
        <f t="shared" ca="1" si="80"/>
        <v>-14489305.589160431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-14489305.589160431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-60462.337052812545</v>
      </c>
      <c r="L817" s="444">
        <f t="shared" ca="1" si="80"/>
        <v>-14571423.229727823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-14571423.229727823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-60804.493888510013</v>
      </c>
      <c r="L818" s="444">
        <f t="shared" ca="1" si="80"/>
        <v>-14653883.027130913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-14653883.027130913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-61148.07637768954</v>
      </c>
      <c r="L819" s="444">
        <f t="shared" ca="1" si="80"/>
        <v>-14736686.407023182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-14736686.407023182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-61493.090460574007</v>
      </c>
      <c r="L820" s="444">
        <f t="shared" ca="1" si="80"/>
        <v>-14819834.800998336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-14819834.800998336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-61839.542102137137</v>
      </c>
      <c r="L821" s="444">
        <f t="shared" ca="1" si="80"/>
        <v>-14903329.646615053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-14903329.646615053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-62187.437292206807</v>
      </c>
      <c r="L822" s="444">
        <f t="shared" ca="1" si="80"/>
        <v>-14987172.387421839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-14987172.387421839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-62536.78204556842</v>
      </c>
      <c r="L823" s="444">
        <f t="shared" ca="1" si="80"/>
        <v>-15071364.472981988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-15071364.472981988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-62887.582402069027</v>
      </c>
      <c r="L824" s="444">
        <f t="shared" ca="1" si="80"/>
        <v>-15155907.358898636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-15155907.358898636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-63239.844426721727</v>
      </c>
      <c r="L825" s="444">
        <f t="shared" ca="1" si="80"/>
        <v>-15240802.506839937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-15240802.506839937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-63593.574209810475</v>
      </c>
      <c r="L826" s="444">
        <f t="shared" ca="1" si="80"/>
        <v>-15326051.384564327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-15326051.384564327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-63948.77786699545</v>
      </c>
      <c r="L827" s="444">
        <f t="shared" ca="1" si="80"/>
        <v>-15411655.465945901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-15411655.465945901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-64305.461539418669</v>
      </c>
      <c r="L828" s="444">
        <f t="shared" ca="1" si="80"/>
        <v>-15497616.2309999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-15497616.2309999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-64663.631393810319</v>
      </c>
      <c r="L829" s="444">
        <f t="shared" ca="1" si="80"/>
        <v>-15583935.16590829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-15583935.16590829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-65023.293622595287</v>
      </c>
      <c r="L830" s="444">
        <f t="shared" ca="1" si="80"/>
        <v>-15670613.763045466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-15670613.763045466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-65384.454444000192</v>
      </c>
      <c r="L831" s="444">
        <f t="shared" ca="1" si="80"/>
        <v>-15757653.521004045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-15757653.521004045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-65747.12010216093</v>
      </c>
      <c r="L832" s="444">
        <f t="shared" ca="1" si="80"/>
        <v>-15845055.944620786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-15845055.944620786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-66111.296867230689</v>
      </c>
      <c r="L833" s="444">
        <f t="shared" ca="1" si="80"/>
        <v>-15932822.545002596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-15932822.545002596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-66476.991035488245</v>
      </c>
      <c r="L834" s="444">
        <f t="shared" ca="1" si="80"/>
        <v>-16020954.839552663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-16020954.839552663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-66844.208929446846</v>
      </c>
      <c r="L835" s="444">
        <f t="shared" ca="1" si="80"/>
        <v>-16109454.35199669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-16109454.35199669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-67212.95689796361</v>
      </c>
      <c r="L836" s="444">
        <f t="shared" ca="1" si="80"/>
        <v>-16198322.612409232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-16198322.612409232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-67583.241316349217</v>
      </c>
      <c r="L837" s="444">
        <f t="shared" ca="1" si="80"/>
        <v>-16287561.15724016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-16287561.15724016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-67955.068586478083</v>
      </c>
      <c r="L838" s="444">
        <f t="shared" ca="1" si="80"/>
        <v>-16377171.529341217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-16377171.529341217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-68328.445136899158</v>
      </c>
      <c r="L839" s="444">
        <f t="shared" ca="1" si="80"/>
        <v>-16467155.277992696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-16467155.277992696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-68703.377422946971</v>
      </c>
      <c r="L840" s="444">
        <f t="shared" ca="1" si="80"/>
        <v>-16557513.958930222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-16557513.958930222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-69079.871926853331</v>
      </c>
      <c r="L841" s="444">
        <f t="shared" ca="1" si="80"/>
        <v>-16648249.134371655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-16648249.134371655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-69457.935157859305</v>
      </c>
      <c r="L842" s="444">
        <f t="shared" ca="1" si="80"/>
        <v>-16739362.373044094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-16739362.373044094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-69837.573652327803</v>
      </c>
      <c r="L843" s="444">
        <f t="shared" ca="1" si="80"/>
        <v>-16830855.250211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-16830855.250211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-70218.793973856576</v>
      </c>
      <c r="L844" s="444">
        <f t="shared" ca="1" si="80"/>
        <v>-16922729.347699434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-16922729.347699434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-70601.602713391709</v>
      </c>
      <c r="L845" s="444">
        <f t="shared" ca="1" si="80"/>
        <v>-17014986.253927402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-17014986.253927402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-70986.006489341584</v>
      </c>
      <c r="L846" s="444">
        <f t="shared" ca="1" si="80"/>
        <v>-17107627.56393132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-17107627.56393132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-71372.011947691237</v>
      </c>
      <c r="L847" s="444">
        <f t="shared" ca="1" si="80"/>
        <v>-17200654.879393589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-17200654.879393589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-71759.625762117357</v>
      </c>
      <c r="L848" s="444">
        <f t="shared" ca="1" si="80"/>
        <v>-17294069.808670282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-17294069.808670282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-72148.854634103584</v>
      </c>
      <c r="L849" s="444">
        <f t="shared" ca="1" si="80"/>
        <v>-17387873.966818962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-17387873.966818962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-72539.70529305641</v>
      </c>
      <c r="L850" s="444">
        <f t="shared" ca="1" si="80"/>
        <v>-17482068.975626595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-17482068.975626595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-72932.184496421556</v>
      </c>
      <c r="L851" s="444">
        <f t="shared" ca="1" si="80"/>
        <v>-17576656.463637594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-17576656.463637594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-73326.299029800721</v>
      </c>
      <c r="L852" s="444">
        <f t="shared" ca="1" si="80"/>
        <v>-17671638.066181973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-17671638.066181973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-73722.055707068954</v>
      </c>
      <c r="L853" s="444">
        <f t="shared" ca="1" si="80"/>
        <v>-17767015.425403617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-17767015.425403617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-74119.46137049247</v>
      </c>
      <c r="L854" s="444">
        <f t="shared" ca="1" si="80"/>
        <v>-17862790.190288689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-17862790.190288689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-74518.522890846943</v>
      </c>
      <c r="L855" s="444">
        <f t="shared" ca="1" si="80"/>
        <v>-17958964.016694114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-17958964.016694114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-74919.247167536218</v>
      </c>
      <c r="L856" s="444">
        <f t="shared" ca="1" si="80"/>
        <v>-18055538.567376226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-18055538.567376226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-75321.641128711679</v>
      </c>
      <c r="L857" s="444">
        <f t="shared" ca="1" si="80"/>
        <v>-18152515.512019515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-18152515.512019515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-75725.711731392046</v>
      </c>
      <c r="L858" s="444">
        <f t="shared" ca="1" si="80"/>
        <v>-18249896.527265485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-18249896.527265485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-76131.465961583599</v>
      </c>
      <c r="L859" s="444">
        <f t="shared" ca="1" si="80"/>
        <v>-18347683.296741646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-18347683.296741646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-76538.910834400929</v>
      </c>
      <c r="L860" s="444">
        <f t="shared" ca="1" si="80"/>
        <v>-18445877.511090625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-18445877.511090625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-76948.053394188348</v>
      </c>
      <c r="L861" s="444">
        <f t="shared" ca="1" si="80"/>
        <v>-18544480.86799939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-18544480.86799939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-77358.900714641524</v>
      </c>
      <c r="L862" s="444">
        <f t="shared" ca="1" si="80"/>
        <v>-18643495.072228611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-18643495.072228611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-77771.459898929956</v>
      </c>
      <c r="L863" s="444">
        <f t="shared" ca="1" si="80"/>
        <v>-18742921.835642118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-18742921.835642118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-78185.738079819566</v>
      </c>
      <c r="L864" s="444">
        <f t="shared" ca="1" si="80"/>
        <v>-18842762.877236515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-18842762.877236515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-78601.742419796225</v>
      </c>
      <c r="L865" s="444">
        <f t="shared" ca="1" si="80"/>
        <v>-18943019.923170891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-18943019.923170891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-79019.480111189449</v>
      </c>
      <c r="L866" s="444">
        <f t="shared" ca="1" si="80"/>
        <v>-19043694.706796657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-19043694.706796657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-79438.95837629681</v>
      </c>
      <c r="L867" s="444">
        <f t="shared" ca="1" si="80"/>
        <v>-19144788.968687531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-19144788.968687531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-79860.184467508778</v>
      </c>
      <c r="L868" s="444">
        <f t="shared" ca="1" si="80"/>
        <v>-19246304.456669617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-19246304.456669617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-80283.16566743415</v>
      </c>
      <c r="L869" s="444">
        <f t="shared" ca="1" si="80"/>
        <v>-19348242.925851628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-19348242.925851628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-80707.909289025862</v>
      </c>
      <c r="L870" s="444">
        <f t="shared" ca="1" si="80"/>
        <v>-19450606.13865523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-19450606.13865523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-81134.422675707538</v>
      </c>
      <c r="L871" s="444">
        <f t="shared" ca="1" si="80"/>
        <v>-19553395.864845514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-19553395.864845514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-81562.713201500388</v>
      </c>
      <c r="L872" s="444">
        <f t="shared" ca="1" si="80"/>
        <v>-19656613.881561592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-19656613.881561592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-81992.788271150712</v>
      </c>
      <c r="L873" s="444">
        <f t="shared" ca="1" si="80"/>
        <v>-19760261.973347321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-19760261.973347321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-82424.655320257909</v>
      </c>
      <c r="L874" s="444">
        <f t="shared" ca="1" si="80"/>
        <v>-19864341.932182156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-19864341.932182156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-82858.321815403047</v>
      </c>
      <c r="L875" s="444">
        <f t="shared" ca="1" si="80"/>
        <v>-19968855.557512134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-19968855.557512134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-83293.795254277968</v>
      </c>
      <c r="L876" s="444">
        <f t="shared" ca="1" si="80"/>
        <v>-20073804.656280991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-20073804.656280991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-83731.083165814867</v>
      </c>
      <c r="L877" s="444">
        <f t="shared" ca="1" si="80"/>
        <v>-20179191.042961381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-20179191.042961381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-84170.193110316497</v>
      </c>
      <c r="L878" s="444">
        <f t="shared" ca="1" si="80"/>
        <v>-20285016.539586276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-20285016.539586276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-84611.132679586881</v>
      </c>
      <c r="L879" s="444">
        <f t="shared" ca="1" si="80"/>
        <v>-20391282.975780439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-20391282.975780439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-85053.909497062559</v>
      </c>
      <c r="L880" s="444">
        <f t="shared" ca="1" si="80"/>
        <v>-20497992.18879208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-20497992.18879208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-85498.531217944401</v>
      </c>
      <c r="L881" s="444">
        <f t="shared" ca="1" si="80"/>
        <v>-20605146.023524601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-20605146.023524601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-85945.005529329908</v>
      </c>
      <c r="L882" s="444">
        <f t="shared" ca="1" si="80"/>
        <v>-20712746.332568508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-20712746.332568508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-86393.340150346194</v>
      </c>
      <c r="L883" s="444">
        <f t="shared" ca="1" si="80"/>
        <v>-20820794.97623343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-20820794.97623343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-86843.542832283361</v>
      </c>
      <c r="L884" s="444">
        <f t="shared" ca="1" si="80"/>
        <v>-20929293.822580293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-20929293.822580293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-87295.621358728618</v>
      </c>
      <c r="L885" s="444">
        <f t="shared" ca="1" si="80"/>
        <v>-21038244.7474536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-21038244.7474536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-87749.583545700734</v>
      </c>
      <c r="L886" s="444">
        <f t="shared" ca="1" si="80"/>
        <v>-21147649.634513877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-21147649.634513877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-88205.437241785228</v>
      </c>
      <c r="L887" s="444">
        <f t="shared" ca="1" si="80"/>
        <v>-21257510.37527024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-21257510.37527024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-88663.190328270066</v>
      </c>
      <c r="L888" s="444">
        <f t="shared" ca="1" si="80"/>
        <v>-21367828.869113088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-21367828.869113088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-89122.850719281938</v>
      </c>
      <c r="L889" s="444">
        <f t="shared" ca="1" si="80"/>
        <v>-21478607.023346946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-21478607.023346946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-89584.426361923019</v>
      </c>
      <c r="L890" s="444">
        <f t="shared" ca="1" si="80"/>
        <v>-21589846.753223445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-21589846.753223445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-90047.925236408424</v>
      </c>
      <c r="L891" s="444">
        <f t="shared" ca="1" si="80"/>
        <v>-21701549.98197443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-21701549.98197443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-90513.355356204193</v>
      </c>
      <c r="L892" s="444">
        <f t="shared" ca="1" si="80"/>
        <v>-21813718.640845213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-21813718.640845213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-90980.72476816579</v>
      </c>
      <c r="L893" s="444">
        <f t="shared" ca="1" si="80"/>
        <v>-21926354.669127956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-21926354.669127956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-91450.041552677227</v>
      </c>
      <c r="L894" s="444">
        <f t="shared" ca="1" si="80"/>
        <v>-22039460.014195211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-22039460.014195211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-91921.313823790784</v>
      </c>
      <c r="L895" s="444">
        <f t="shared" ca="1" si="80"/>
        <v>-22153036.631533578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-22153036.631533578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-92394.549729367311</v>
      </c>
      <c r="L896" s="444">
        <f t="shared" ca="1" si="80"/>
        <v>-22267086.484777521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-22267086.484777521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-92869.757451217083</v>
      </c>
      <c r="L897" s="444">
        <f t="shared" ca="1" si="80"/>
        <v>-22381611.545743316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-22381611.545743316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-93346.945205241223</v>
      </c>
      <c r="L898" s="444">
        <f t="shared" ca="1" si="80"/>
        <v>-22496613.794463135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-22496613.794463135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-93826.121241573797</v>
      </c>
      <c r="L899" s="444">
        <f t="shared" ca="1" si="80"/>
        <v>-22612095.219219286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-22612095.219219286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-94307.293844724423</v>
      </c>
      <c r="L900" s="444">
        <f t="shared" ca="1" si="80"/>
        <v>-22728057.816578589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-22728057.816578589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-94790.471333721522</v>
      </c>
      <c r="L901" s="444">
        <f t="shared" ca="1" si="80"/>
        <v>-22844503.591426887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-22844503.591426887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-95275.662062256102</v>
      </c>
      <c r="L902" s="444">
        <f t="shared" ca="1" si="80"/>
        <v>-22961434.557003722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-22961434.557003722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-95762.87441882625</v>
      </c>
      <c r="L903" s="444">
        <f t="shared" ca="1" si="80"/>
        <v>-23078852.734937124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-23078852.734937124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-96252.116826882091</v>
      </c>
      <c r="L904" s="444">
        <f t="shared" ca="1" si="80"/>
        <v>-23196760.155278582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-23196760.155278582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-96743.397744971502</v>
      </c>
      <c r="L905" s="444">
        <f t="shared" ca="1" si="80"/>
        <v>-23315158.856538132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-23315158.856538132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-97236.725666886283</v>
      </c>
      <c r="L906" s="444">
        <f t="shared" ca="1" si="80"/>
        <v>-23434050.885719597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-23434050.885719597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-97732.109121809059</v>
      </c>
      <c r="L907" s="444">
        <f t="shared" ca="1" si="80"/>
        <v>-23553438.298355985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-23553438.298355985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-98229.556674460677</v>
      </c>
      <c r="L908" s="444">
        <f t="shared" ca="1" si="80"/>
        <v>-23673323.158545025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-23673323.158545025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-98729.076925248344</v>
      </c>
      <c r="L909" s="444">
        <f t="shared" ca="1" si="80"/>
        <v>-23793707.53898485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-23793707.53898485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-99230.678510414276</v>
      </c>
      <c r="L910" s="444">
        <f t="shared" ca="1" si="80"/>
        <v>-23914593.52100984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-23914593.52100984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-99734.370102185072</v>
      </c>
      <c r="L911" s="444">
        <f t="shared" ca="1" si="80"/>
        <v>-24035983.194626603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-24035983.194626603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-100240.16040892158</v>
      </c>
      <c r="L912" s="444">
        <f t="shared" ca="1" si="80"/>
        <v>-24157878.658550102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-24157878.658550102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-100748.0581752695</v>
      </c>
      <c r="L913" s="444">
        <f t="shared" ca="1" si="80"/>
        <v>-24280282.020239949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-24280282.020239949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-101258.07218231053</v>
      </c>
      <c r="L914" s="444">
        <f t="shared" ca="1" si="80"/>
        <v>-24403195.395936836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-24403195.395936836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-101770.21124771422</v>
      </c>
      <c r="L915" s="444">
        <f t="shared" ca="1" si="80"/>
        <v>-24526620.910699125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-24526620.910699125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-102284.48422589042</v>
      </c>
      <c r="L916" s="444">
        <f t="shared" ca="1" si="80"/>
        <v>-24650560.698439594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-24650560.698439594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-102800.90000814239</v>
      </c>
      <c r="L917" s="444">
        <f t="shared" ca="1" si="80"/>
        <v>-24775016.901962314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-24775016.901962314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-103319.46752282039</v>
      </c>
      <c r="L918" s="444">
        <f t="shared" ca="1" si="80"/>
        <v>-24899991.67299971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-24899991.67299971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-103840.1957354762</v>
      </c>
      <c r="L919" s="444">
        <f t="shared" ca="1" si="80"/>
        <v>-25025487.172249764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-25025487.172249764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-104363.09364901809</v>
      </c>
      <c r="L920" s="444">
        <f t="shared" ca="1" si="80"/>
        <v>-25151505.56941336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-25151505.56941336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-104888.17030386641</v>
      </c>
      <c r="L921" s="444">
        <f t="shared" ca="1" si="80"/>
        <v>-25278049.043231804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-25278049.043231804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-105415.43477810992</v>
      </c>
      <c r="L922" s="444">
        <f t="shared" ca="1" si="80"/>
        <v>-25405119.781524491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-25405119.781524491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-105944.89618766279</v>
      </c>
      <c r="L923" s="444">
        <f t="shared" ca="1" si="80"/>
        <v>-25532719.981226731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-25532719.981226731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-106476.56368642212</v>
      </c>
      <c r="L924" s="444">
        <f t="shared" ca="1" si="80"/>
        <v>-25660851.848427732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-25660851.848427732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-107010.44646642629</v>
      </c>
      <c r="L925" s="444">
        <f t="shared" ca="1" si="80"/>
        <v>-25789517.598408736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-25789517.598408736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-107546.5537580138</v>
      </c>
      <c r="L926" s="444">
        <f t="shared" ca="1" si="80"/>
        <v>-25918719.455681328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-25918719.455681328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-108084.89482998294</v>
      </c>
      <c r="L927" s="444">
        <f t="shared" ca="1" si="80"/>
        <v>-26048459.65402589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-26048459.65402589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-108625.47898975195</v>
      </c>
      <c r="L928" s="444">
        <f t="shared" ca="1" si="80"/>
        <v>-26178740.436530218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-26178740.436530218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-109168.31558351997</v>
      </c>
      <c r="L929" s="444">
        <f t="shared" ca="1" si="80"/>
        <v>-26309564.055628315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-26309564.055628315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-109713.41399642873</v>
      </c>
      <c r="L930" s="444">
        <f t="shared" ca="1" si="80"/>
        <v>-26440932.77313932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-26440932.77313932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-110260.78365272455</v>
      </c>
      <c r="L931" s="444">
        <f t="shared" ca="1" si="80"/>
        <v>-26572848.860306621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-26572848.860306621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-110810.43401592165</v>
      </c>
      <c r="L932" s="444">
        <f t="shared" ca="1" si="80"/>
        <v>-26705314.59783712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-26705314.59783712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-111362.37458896542</v>
      </c>
      <c r="L933" s="444">
        <f t="shared" ca="1" si="80"/>
        <v>-26838332.275940664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-26838332.275940664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-111916.61491439684</v>
      </c>
      <c r="L934" s="444">
        <f t="shared" ca="1" si="80"/>
        <v>-26971904.19436964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-26971904.19436964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-112473.16457451756</v>
      </c>
      <c r="L935" s="444">
        <f t="shared" ca="1" si="80"/>
        <v>-27106032.662458736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-27106032.662458736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-113032.03319155547</v>
      </c>
      <c r="L936" s="444">
        <f t="shared" ca="1" si="80"/>
        <v>-27240719.999164868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-27240719.999164868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-113593.23042783102</v>
      </c>
      <c r="L937" s="444">
        <f t="shared" ca="1" si="80"/>
        <v>-27375968.533107277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-27375968.533107277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-114156.76598592439</v>
      </c>
      <c r="L938" s="444">
        <f t="shared" ca="1" si="80"/>
        <v>-27511780.602607779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-27511780.602607779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-114722.64960884313</v>
      </c>
      <c r="L939" s="444">
        <f t="shared" ca="1" si="80"/>
        <v>-27648158.5557312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-27648158.5557312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-115290.89108019073</v>
      </c>
      <c r="L940" s="444">
        <f t="shared" ca="1" si="80"/>
        <v>-27785104.750325967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-27785104.750325967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-115861.5002243356</v>
      </c>
      <c r="L941" s="444">
        <f t="shared" ca="1" si="80"/>
        <v>-27922621.554064881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-27922621.554064881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-116434.48690658108</v>
      </c>
      <c r="L942" s="444">
        <f t="shared" ca="1" si="80"/>
        <v>-28060711.344486039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-28060711.344486039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-117009.8610333359</v>
      </c>
      <c r="L943" s="444">
        <f t="shared" ca="1" si="80"/>
        <v>-28199376.509033952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-28199376.509033952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-117587.63255228553</v>
      </c>
      <c r="L944" s="444">
        <f t="shared" ca="1" si="80"/>
        <v>-28338619.445100814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-28338619.445100814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-118167.81145256413</v>
      </c>
      <c r="L945" s="444">
        <f t="shared" ca="1" si="80"/>
        <v>-28478442.560067955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-28478442.560067955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-118750.40776492724</v>
      </c>
      <c r="L946" s="444">
        <f t="shared" ca="1" si="80"/>
        <v>-28618848.271347459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-28618848.271347459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-119335.43156192514</v>
      </c>
      <c r="L947" s="444">
        <f t="shared" ca="1" si="80"/>
        <v>-28759839.006423961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-28759839.006423961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-119922.89295807724</v>
      </c>
      <c r="L948" s="444">
        <f t="shared" ca="1" si="80"/>
        <v>-28901417.202896617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-28901417.202896617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-120512.80211004664</v>
      </c>
      <c r="L949" s="444">
        <f t="shared" ca="1" si="80"/>
        <v>-29043585.308521241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-29043585.308521241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-121105.16921681591</v>
      </c>
      <c r="L950" s="444">
        <f t="shared" ca="1" si="80"/>
        <v>-29186345.781252634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-29186345.781252634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-121700.00451986337</v>
      </c>
      <c r="L951" s="444">
        <f t="shared" ca="1" si="80"/>
        <v>-29329701.089287076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-29329701.089287076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-122297.31830334022</v>
      </c>
      <c r="L952" s="444">
        <f t="shared" ca="1" si="80"/>
        <v>-29473653.711104993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-29473653.711104993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-122897.1208942482</v>
      </c>
      <c r="L953" s="444">
        <f t="shared" ca="1" si="80"/>
        <v>-29618206.13551382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-29618206.13551382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-123499.42266261832</v>
      </c>
      <c r="L954" s="444">
        <f t="shared" ca="1" si="80"/>
        <v>-29763360.861691017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-29763360.861691017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-124104.23402168998</v>
      </c>
      <c r="L955" s="444">
        <f t="shared" ca="1" si="80"/>
        <v>-29909120.399227284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-29909120.399227284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-124711.56542809108</v>
      </c>
      <c r="L956" s="444">
        <f t="shared" ca="1" si="80"/>
        <v>-30055487.268169951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-30055487.268169951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-125321.42738201885</v>
      </c>
      <c r="L957" s="444">
        <f t="shared" ca="1" si="80"/>
        <v>-30202463.999066547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-30202463.999066547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-125933.83042742134</v>
      </c>
      <c r="L958" s="444">
        <f t="shared" ca="1" si="80"/>
        <v>-30350053.133008547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-30350053.133008547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-126548.78515217968</v>
      </c>
      <c r="L959" s="444">
        <f t="shared" ca="1" si="80"/>
        <v>-30498257.221675303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-30498257.221675303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-127166.30218829116</v>
      </c>
      <c r="L960" s="444">
        <f t="shared" ca="1" si="80"/>
        <v>-30647078.827378172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-30647078.827378172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-127786.39221205312</v>
      </c>
      <c r="L961" s="444">
        <f t="shared" ca="1" si="80"/>
        <v>-30796520.523104802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-30796520.523104802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-128409.06594424741</v>
      </c>
      <c r="L962" s="444">
        <f t="shared" ca="1" si="80"/>
        <v>-30946584.892563626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-30946584.892563626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-129034.33415032584</v>
      </c>
      <c r="L963" s="444">
        <f t="shared" ca="1" si="80"/>
        <v>-31097274.530228529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-31097274.530228529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-129662.20764059627</v>
      </c>
      <c r="L964" s="444">
        <f t="shared" ca="1" si="80"/>
        <v>-31248592.041383702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-31248592.041383702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-130292.69727040948</v>
      </c>
      <c r="L965" s="444">
        <f t="shared" ca="1" si="80"/>
        <v>-31400540.042168688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-31400540.042168688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-130925.81394034695</v>
      </c>
      <c r="L966" s="444">
        <f t="shared" ca="1" si="80"/>
        <v>-31553121.159623612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-31553121.159623612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-131561.56859640911</v>
      </c>
      <c r="L967" s="444">
        <f t="shared" ca="1" si="80"/>
        <v>-31706338.031734597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-31706338.031734597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-132199.9722302049</v>
      </c>
      <c r="L968" s="444">
        <f t="shared" ca="1" si="80"/>
        <v>-31860193.307479378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-31860193.307479378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-132841.03587914148</v>
      </c>
      <c r="L969" s="444">
        <f t="shared" ca="1" si="80"/>
        <v>-32014689.646873098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-32014689.646873098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-133484.77062661533</v>
      </c>
      <c r="L970" s="444">
        <f t="shared" ca="1" si="80"/>
        <v>-32169829.721014291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-32169829.721014291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-134131.18760220363</v>
      </c>
      <c r="L971" s="444">
        <f t="shared" ca="1" si="80"/>
        <v>-32325616.212131072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-32325616.212131072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-134780.29798185686</v>
      </c>
      <c r="L972" s="444">
        <f t="shared" ca="1" si="80"/>
        <v>-32482051.813627508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-32482051.813627508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-135432.11298809203</v>
      </c>
      <c r="L973" s="444">
        <f t="shared" ca="1" si="80"/>
        <v>-32639139.230130177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-32639139.230130177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-136086.64389018647</v>
      </c>
      <c r="L974" s="444">
        <f t="shared" ca="1" si="80"/>
        <v>-32796881.177534942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-32796881.177534942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-136743.902004373</v>
      </c>
      <c r="L975" s="444">
        <f t="shared" ca="1" si="80"/>
        <v>-32955280.383053891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-32955280.383053891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-137403.89869403528</v>
      </c>
      <c r="L976" s="444">
        <f t="shared" ca="1" si="80"/>
        <v>-33114339.585262503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-33114339.585262503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-138066.64536990449</v>
      </c>
      <c r="L977" s="444">
        <f t="shared" ca="1" si="80"/>
        <v>-33274061.534146987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-33274061.534146987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-138732.15349025652</v>
      </c>
      <c r="L978" s="444">
        <f t="shared" ca="1" si="80"/>
        <v>-33434448.991151821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-33434448.991151821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-139400.43456110999</v>
      </c>
      <c r="L979" s="444">
        <f t="shared" ca="1" si="80"/>
        <v>-33595504.729227506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-33595504.729227506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-140071.50013642534</v>
      </c>
      <c r="L980" s="444">
        <f t="shared" ca="1" si="80"/>
        <v>-33757231.532878511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-33757231.532878511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-140745.36181830452</v>
      </c>
      <c r="L981" s="444">
        <f t="shared" ca="1" si="80"/>
        <v>-33919632.198211394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-33919632.198211394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-141422.03125719156</v>
      </c>
      <c r="L982" s="444">
        <f t="shared" ca="1" si="80"/>
        <v>-34082709.532983162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-34082709.532983162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-142101.52015207391</v>
      </c>
      <c r="L983" s="444">
        <f t="shared" ca="1" si="80"/>
        <v>-34246466.356649816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-34246466.356649816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-142783.84025068497</v>
      </c>
      <c r="L984" s="444">
        <f t="shared" ca="1" si="80"/>
        <v>-34410905.500415079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-34410905.500415079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-143469.00334970691</v>
      </c>
      <c r="L985" s="444">
        <f t="shared" ca="1" si="80"/>
        <v>-34576029.807279363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-34576029.807279363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-144157.02129497475</v>
      </c>
      <c r="L986" s="444">
        <f t="shared" ca="1" si="80"/>
        <v>-34741842.132088915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-34741842.132088915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-144847.90598168122</v>
      </c>
      <c r="L987" s="444">
        <f t="shared" ca="1" si="80"/>
        <v>-34908345.341585174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-34908345.341585174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-145541.66935458229</v>
      </c>
      <c r="L988" s="444">
        <f t="shared" ca="1" si="80"/>
        <v>-35075542.314454332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-35075542.314454332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-146238.32340820378</v>
      </c>
      <c r="L989" s="444">
        <f t="shared" ca="1" si="80"/>
        <v>-35243435.941377111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-35243435.941377111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-146937.88018704869</v>
      </c>
      <c r="L990" s="444">
        <f t="shared" ca="1" si="80"/>
        <v>-35412029.125078738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-35412029.125078738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-147640.35178580548</v>
      </c>
      <c r="L991" s="444">
        <f t="shared" ca="1" si="80"/>
        <v>-35581324.780379124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-35581324.780379124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-148345.75034955709</v>
      </c>
      <c r="L992" s="444">
        <f t="shared" ca="1" si="80"/>
        <v>-35751325.83424326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-35751325.83424326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-149054.08807399098</v>
      </c>
      <c r="L993" s="444">
        <f t="shared" ca="1" si="80"/>
        <v>-35922035.225831829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-35922035.225831829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-149765.37720561001</v>
      </c>
      <c r="L994" s="444">
        <f t="shared" ca="1" si="80"/>
        <v>-36093455.906552017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-36093455.906552017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-150479.63004194415</v>
      </c>
      <c r="L995" s="444">
        <f t="shared" ca="1" si="80"/>
        <v>-36265590.840108536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-36265590.840108536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-151196.85893176298</v>
      </c>
      <c r="L996" s="444">
        <f t="shared" ca="1" si="80"/>
        <v>-36438443.002554879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-36438443.002554879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-151917.07627528941</v>
      </c>
      <c r="L997" s="444">
        <f t="shared" ca="1" si="80"/>
        <v>-36612015.382344745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-36612015.382344745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-152640.29452441385</v>
      </c>
      <c r="L998" s="444">
        <f t="shared" ca="1" si="80"/>
        <v>-36786310.980383739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-36786310.980383739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-153366.52618290964</v>
      </c>
      <c r="L999" s="444">
        <f t="shared" ca="1" si="80"/>
        <v>-36961332.810081229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-36961332.810081229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-154095.78380664918</v>
      </c>
      <c r="L1000" s="444">
        <f t="shared" ca="1" si="80"/>
        <v>-37137083.897402458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-37137083.897402458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-154828.08000382097</v>
      </c>
      <c r="L1001" s="444">
        <f t="shared" ca="1" si="80"/>
        <v>-37313567.280920856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-37313567.280920856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-155563.42743514763</v>
      </c>
      <c r="L1002" s="444">
        <f t="shared" ca="1" si="80"/>
        <v>-37490786.011870578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-37490786.011870578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-156301.83881410482</v>
      </c>
      <c r="L1003" s="444">
        <f t="shared" ca="1" si="80"/>
        <v>-37668743.154199257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-37668743.154199257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-157043.32690714099</v>
      </c>
      <c r="L1004" s="444">
        <f t="shared" ca="1" si="80"/>
        <v>-37847441.784620978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-37847441.784620978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-157787.90453389814</v>
      </c>
      <c r="L1005" s="444">
        <f t="shared" ca="1" si="80"/>
        <v>-38026884.992669456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-38026884.992669456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-158535.58456743346</v>
      </c>
      <c r="L1006" s="444">
        <f t="shared" ca="1" si="80"/>
        <v>-38207075.880751468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-38207075.880751468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-159286.37993444185</v>
      </c>
      <c r="L1007" s="444">
        <f t="shared" ca="1" si="80"/>
        <v>-38388017.564200491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-38388017.564200491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-160040.30361547944</v>
      </c>
      <c r="L1008" s="444">
        <f t="shared" ca="1" si="80"/>
        <v>-38569713.171330549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-38569713.171330549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-160797.36864518802</v>
      </c>
      <c r="L1009" s="444">
        <f t="shared" ca="1" si="80"/>
        <v>-38752165.843490317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-38752165.843490317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-161557.5881125204</v>
      </c>
      <c r="L1010" s="444">
        <f t="shared" ca="1" si="80"/>
        <v>-38935378.735117413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-38935378.735117413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-162320.97516096663</v>
      </c>
      <c r="L1011" s="444">
        <f t="shared" ca="1" si="80"/>
        <v>-39119355.013792954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-39119355.013792954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-163087.54298878138</v>
      </c>
      <c r="L1012" s="444">
        <f t="shared" ca="1" si="80"/>
        <v>-39304097.860296316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-39304097.860296316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-163857.30484921206</v>
      </c>
      <c r="L1013" s="444">
        <f t="shared" ca="1" si="80"/>
        <v>-39489610.468660109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-39489610.468660109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-164630.27405072786</v>
      </c>
      <c r="L1014" s="444">
        <f t="shared" ca="1" si="80"/>
        <v>-39675896.046225414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-39675896.046225414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-165406.46395724997</v>
      </c>
      <c r="L1015" s="444">
        <f t="shared" ca="1" si="80"/>
        <v>-39862957.813697241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-39862957.813697241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-166185.88798838257</v>
      </c>
      <c r="L1016" s="444">
        <f t="shared" ca="1" si="80"/>
        <v>-40050799.0052002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-40050799.0052002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-166968.55961964489</v>
      </c>
      <c r="L1017" s="444">
        <f t="shared" ca="1" si="80"/>
        <v>-40239422.86833442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-40239422.86833442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-167754.49238270416</v>
      </c>
      <c r="L1018" s="444">
        <f t="shared" ca="1" si="80"/>
        <v>-40428832.664231703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-40428832.664231703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-168543.69986560949</v>
      </c>
      <c r="L1019" s="444">
        <f t="shared" ca="1" si="80"/>
        <v>-40619031.66761189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-40619031.66761189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-169336.19571302694</v>
      </c>
      <c r="L1020" s="444">
        <f t="shared" ca="1" si="80"/>
        <v>-40810023.166839495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-40810023.166839495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-170131.99362647531</v>
      </c>
      <c r="L1021" s="444">
        <f t="shared" ca="1" si="80"/>
        <v>-41001810.463980548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-41001810.463980548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-170931.10736456301</v>
      </c>
      <c r="L1022" s="444">
        <f t="shared" ca="1" si="80"/>
        <v>-41194396.874859691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-41194396.874859691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-171733.55074322611</v>
      </c>
      <c r="L1023" s="444">
        <f t="shared" ca="1" si="80"/>
        <v>-41387785.729117498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-41387785.729117498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-172539.33763596698</v>
      </c>
      <c r="L1024" s="444">
        <f t="shared" ca="1" si="80"/>
        <v>-41581980.370268039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-41581980.370268039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-173348.48197409423</v>
      </c>
      <c r="L1025" s="444">
        <f t="shared" ca="1" si="80"/>
        <v>-41776984.155756712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-41776984.155756712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-174160.99774696369</v>
      </c>
      <c r="L1026" s="444">
        <f t="shared" ca="1" si="80"/>
        <v>-41972800.457018256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-41972800.457018256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-174976.89900222013</v>
      </c>
      <c r="L1027" s="444">
        <f t="shared" ca="1" si="80"/>
        <v>-42169432.65953505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-42169432.65953505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-175796.19984604011</v>
      </c>
      <c r="L1028" s="444">
        <f t="shared" ref="L1028:L1282" ca="1" si="104">I1028-J1028+K1028</f>
        <v>-42366884.162895665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-42366884.162895665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-176618.91444337601</v>
      </c>
      <c r="L1029" s="444">
        <f t="shared" ca="1" si="104"/>
        <v>-42565158.380853616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-42565158.380853616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-177445.05701820081</v>
      </c>
      <c r="L1030" s="444">
        <f t="shared" ca="1" si="104"/>
        <v>-42764258.741386391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-42764258.741386391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-178274.64185375403</v>
      </c>
      <c r="L1031" s="444">
        <f t="shared" ca="1" si="104"/>
        <v>-42964188.686754726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-42964188.686754726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-179107.68329278877</v>
      </c>
      <c r="L1032" s="444">
        <f t="shared" ca="1" si="104"/>
        <v>-43164951.673562095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-43164951.673562095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-179944.19573781948</v>
      </c>
      <c r="L1033" s="444">
        <f t="shared" ca="1" si="104"/>
        <v>-43366551.172814488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-43366551.172814488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-180784.19365137111</v>
      </c>
      <c r="L1034" s="444">
        <f t="shared" ca="1" si="104"/>
        <v>-43568990.669980437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-43568990.669980437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-181627.69155622923</v>
      </c>
      <c r="L1035" s="444">
        <f t="shared" ca="1" si="104"/>
        <v>-43772273.665051244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-43772273.665051244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-182474.70403569093</v>
      </c>
      <c r="L1036" s="444">
        <f t="shared" ca="1" si="104"/>
        <v>-43976403.672601514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-43976403.672601514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-183325.24573381705</v>
      </c>
      <c r="L1037" s="444">
        <f t="shared" ca="1" si="104"/>
        <v>-44181384.221849911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-44181384.221849911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-184179.33135568537</v>
      </c>
      <c r="L1038" s="444">
        <f t="shared" ca="1" si="104"/>
        <v>-44387218.856720172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-44387218.856720172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-185036.97566764479</v>
      </c>
      <c r="L1039" s="444">
        <f t="shared" ca="1" si="104"/>
        <v>-44593911.135902397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-44593911.135902397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-185898.19349757073</v>
      </c>
      <c r="L1040" s="444">
        <f t="shared" ca="1" si="104"/>
        <v>-44801464.632914543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-44801464.632914543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-186762.99973512132</v>
      </c>
      <c r="L1041" s="444">
        <f t="shared" ca="1" si="104"/>
        <v>-45009882.936164245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-45009882.936164245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-187631.40933199509</v>
      </c>
      <c r="L1042" s="444">
        <f t="shared" ca="1" si="104"/>
        <v>-45219169.649010815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-45219169.649010815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-188503.43730218912</v>
      </c>
      <c r="L1043" s="444">
        <f t="shared" ca="1" si="104"/>
        <v>-45429328.389827579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-45429328.389827579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-189379.09872225899</v>
      </c>
      <c r="L1044" s="444">
        <f t="shared" ca="1" si="104"/>
        <v>-45640362.792064413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-45640362.792064413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-190258.40873157914</v>
      </c>
      <c r="L1045" s="444">
        <f t="shared" ca="1" si="104"/>
        <v>-45852276.504310571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-45852276.504310571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-191141.3825326048</v>
      </c>
      <c r="L1046" s="444">
        <f t="shared" ca="1" si="104"/>
        <v>-46065073.190357752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-46065073.190357752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-192028.0353911347</v>
      </c>
      <c r="L1047" s="444">
        <f t="shared" ca="1" si="104"/>
        <v>-46278756.529263467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-46278756.529263467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-192918.38263657517</v>
      </c>
      <c r="L1048" s="444">
        <f t="shared" ca="1" si="104"/>
        <v>-46493330.215414621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-46493330.215414621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-193812.439662205</v>
      </c>
      <c r="L1049" s="444">
        <f t="shared" ca="1" si="104"/>
        <v>-46708797.958591402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-46708797.958591402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-194710.22192544158</v>
      </c>
      <c r="L1050" s="444">
        <f t="shared" ca="1" si="104"/>
        <v>-46925163.484031424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-46925163.484031424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-195611.74494810833</v>
      </c>
      <c r="L1051" s="444">
        <f t="shared" ca="1" si="104"/>
        <v>-47142430.532494113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-47142430.532494113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-196517.02431670288</v>
      </c>
      <c r="L1052" s="444">
        <f t="shared" ca="1" si="104"/>
        <v>-47360602.860325396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-47360602.860325396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-197426.07568266656</v>
      </c>
      <c r="L1053" s="444">
        <f t="shared" ca="1" si="104"/>
        <v>-47579684.239522643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-47579684.239522643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-198338.9147626551</v>
      </c>
      <c r="L1054" s="444">
        <f t="shared" ca="1" si="104"/>
        <v>-47799678.457799874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-47799678.457799874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-199255.55733881021</v>
      </c>
      <c r="L1055" s="444">
        <f t="shared" ca="1" si="104"/>
        <v>-48020589.318653263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-48020589.318653263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-200176.01925903268</v>
      </c>
      <c r="L1056" s="444">
        <f t="shared" ca="1" si="104"/>
        <v>-48242420.641426876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-48242420.641426876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-201100.31643725606</v>
      </c>
      <c r="L1057" s="444">
        <f t="shared" ca="1" si="104"/>
        <v>-48465176.261378713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-48465176.261378713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-202028.46485372205</v>
      </c>
      <c r="L1058" s="444">
        <f t="shared" ca="1" si="104"/>
        <v>-48688860.029747009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-48688860.029747009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-202960.4805552566</v>
      </c>
      <c r="L1059" s="444">
        <f t="shared" ca="1" si="104"/>
        <v>-48913475.813816845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-48913475.813816845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-203896.37965554759</v>
      </c>
      <c r="L1060" s="444">
        <f t="shared" ca="1" si="104"/>
        <v>-49139027.49698697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-49139027.49698697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-204836.17833542312</v>
      </c>
      <c r="L1061" s="444">
        <f t="shared" ca="1" si="104"/>
        <v>-49365518.978836969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-49365518.978836969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-205779.89284313144</v>
      </c>
      <c r="L1062" s="444">
        <f t="shared" ca="1" si="104"/>
        <v>-49592954.175194681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-49592954.175194681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-206727.53949462192</v>
      </c>
      <c r="L1063" s="444">
        <f t="shared" ca="1" si="104"/>
        <v>-49821337.018203877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-49821337.018203877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-207679.13467382689</v>
      </c>
      <c r="L1064" s="444">
        <f t="shared" ca="1" si="104"/>
        <v>-50050671.456392281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-50050671.456392281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-208634.69483294524</v>
      </c>
      <c r="L1065" s="444">
        <f t="shared" ca="1" si="104"/>
        <v>-50280961.454739802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-50280961.454739802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-209594.23649272657</v>
      </c>
      <c r="L1066" s="444">
        <f t="shared" ca="1" si="104"/>
        <v>-50512210.994747102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-50512210.994747102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-210557.77624275698</v>
      </c>
      <c r="L1067" s="444">
        <f t="shared" ca="1" si="104"/>
        <v>-50744424.074504435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-50744424.074504435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-211525.33074174589</v>
      </c>
      <c r="L1068" s="444">
        <f t="shared" ca="1" si="104"/>
        <v>-50977604.708760761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-50977604.708760761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-212496.9167178139</v>
      </c>
      <c r="L1069" s="444">
        <f t="shared" ca="1" si="104"/>
        <v>-51211756.928993151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-51211756.928993151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-213472.55096878219</v>
      </c>
      <c r="L1070" s="444">
        <f t="shared" ca="1" si="104"/>
        <v>-51446884.783476509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-51446884.783476509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-214452.25036246286</v>
      </c>
      <c r="L1071" s="444">
        <f t="shared" ca="1" si="104"/>
        <v>-51682992.33735355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-51682992.33735355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-215436.03183695054</v>
      </c>
      <c r="L1072" s="444">
        <f t="shared" ca="1" si="104"/>
        <v>-51920083.672705077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-51920083.672705077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-216423.91240091523</v>
      </c>
      <c r="L1073" s="444">
        <f t="shared" ca="1" si="104"/>
        <v>-52158162.88862057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-52158162.88862057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-217415.90913389644</v>
      </c>
      <c r="L1074" s="444">
        <f t="shared" ca="1" si="104"/>
        <v>-52397234.101269044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-52397234.101269044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-218412.03918659841</v>
      </c>
      <c r="L1075" s="444">
        <f t="shared" ca="1" si="104"/>
        <v>-52637301.443970218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-52637301.443970218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-219412.31978118667</v>
      </c>
      <c r="L1076" s="444">
        <f t="shared" ca="1" si="104"/>
        <v>-52878369.06726598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-52878369.06726598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-220416.76821158564</v>
      </c>
      <c r="L1077" s="444">
        <f t="shared" ca="1" si="104"/>
        <v>-53120441.138992146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-53120441.138992146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-221425.401843778</v>
      </c>
      <c r="L1078" s="444">
        <f t="shared" ca="1" si="104"/>
        <v>-53363521.844350502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-53363521.844350502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-222438.23811610451</v>
      </c>
      <c r="L1079" s="444">
        <f t="shared" ca="1" si="104"/>
        <v>-53607615.385981187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-53607615.385981187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-223455.29453956569</v>
      </c>
      <c r="L1080" s="444">
        <f t="shared" ca="1" si="104"/>
        <v>-53852725.984035328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-53852725.984035328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-224476.5886981246</v>
      </c>
      <c r="L1081" s="444">
        <f t="shared" ca="1" si="104"/>
        <v>-54098857.876248032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-54098857.876248032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-225502.13824901084</v>
      </c>
      <c r="L1082" s="444">
        <f t="shared" ca="1" si="104"/>
        <v>-54346015.318011619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-54346015.318011619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-226531.96092302582</v>
      </c>
      <c r="L1083" s="444">
        <f t="shared" ca="1" si="104"/>
        <v>-54594202.58244922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-54594202.58244922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-227566.07452484916</v>
      </c>
      <c r="L1084" s="444">
        <f t="shared" ca="1" si="104"/>
        <v>-54843423.960488647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-54843423.960488647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-228604.49693334676</v>
      </c>
      <c r="L1085" s="444">
        <f t="shared" ca="1" si="104"/>
        <v>-55093683.760936573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-55093683.760936573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-229647.24610187978</v>
      </c>
      <c r="L1086" s="444">
        <f t="shared" ca="1" si="104"/>
        <v>-55344986.310553029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-55344986.310553029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-230694.34005861505</v>
      </c>
      <c r="L1087" s="444">
        <f t="shared" ca="1" si="104"/>
        <v>-55597335.954126224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-55597335.954126224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-231745.79690683665</v>
      </c>
      <c r="L1088" s="444">
        <f t="shared" ca="1" si="104"/>
        <v>-55850737.054547638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-55850737.054547638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-232801.63482525924</v>
      </c>
      <c r="L1089" s="444">
        <f t="shared" ca="1" si="104"/>
        <v>-56105193.992887475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-56105193.992887475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-233861.87206834188</v>
      </c>
      <c r="L1090" s="444">
        <f t="shared" ca="1" si="104"/>
        <v>-56360711.168470398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-56360711.168470398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-234926.52696660408</v>
      </c>
      <c r="L1091" s="444">
        <f t="shared" ca="1" si="104"/>
        <v>-56617292.998951577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-56617292.998951577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-235995.6179269423</v>
      </c>
      <c r="L1092" s="444">
        <f t="shared" ca="1" si="104"/>
        <v>-56874943.920393094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-56874943.920393094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-237069.16343294864</v>
      </c>
      <c r="L1093" s="444">
        <f t="shared" ca="1" si="104"/>
        <v>-57133668.38734062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-57133668.38734062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-238147.18204523003</v>
      </c>
      <c r="L1094" s="444">
        <f t="shared" ca="1" si="104"/>
        <v>-57393470.872900426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-57393470.872900426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-239229.69240172915</v>
      </c>
      <c r="L1095" s="444">
        <f t="shared" ca="1" si="104"/>
        <v>-57654355.868816733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-57654355.868816733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-240316.71321804714</v>
      </c>
      <c r="L1096" s="444">
        <f t="shared" ca="1" si="104"/>
        <v>-57916327.885549359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-57916327.885549359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-241408.26328776643</v>
      </c>
      <c r="L1097" s="444">
        <f t="shared" ca="1" si="104"/>
        <v>-58179391.452351704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-58179391.452351704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-242504.36148277618</v>
      </c>
      <c r="L1098" s="444">
        <f t="shared" ca="1" si="104"/>
        <v>-58443551.117349058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-58443551.117349058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-243605.02675359845</v>
      </c>
      <c r="L1099" s="444">
        <f t="shared" ca="1" si="104"/>
        <v>-58708811.447617233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-58708811.447617233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-244710.27812971588</v>
      </c>
      <c r="L1100" s="444">
        <f t="shared" ca="1" si="104"/>
        <v>-58975177.029261529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-58975177.029261529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-245820.13471990041</v>
      </c>
      <c r="L1101" s="444">
        <f t="shared" ca="1" si="104"/>
        <v>-59242652.467496008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-59242652.467496008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-246934.6157125441</v>
      </c>
      <c r="L1102" s="444">
        <f t="shared" ca="1" si="104"/>
        <v>-59511242.386723131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-59511242.386723131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-248053.74037599046</v>
      </c>
      <c r="L1103" s="444">
        <f t="shared" ca="1" si="104"/>
        <v>-59780951.430613697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-59780951.430613697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-249177.52805886781</v>
      </c>
      <c r="L1104" s="444">
        <f t="shared" ca="1" si="104"/>
        <v>-60051784.262187138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-60051784.262187138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-250305.99819042385</v>
      </c>
      <c r="L1105" s="444">
        <f t="shared" ca="1" si="104"/>
        <v>-60323745.563892141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-60323745.563892141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-251439.17028086135</v>
      </c>
      <c r="L1106" s="444">
        <f t="shared" ca="1" si="104"/>
        <v>-60596840.037687577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-60596840.037687577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-252577.06392167567</v>
      </c>
      <c r="L1107" s="444">
        <f t="shared" ca="1" si="104"/>
        <v>-60871072.40512383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-60871072.40512383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-253719.69878599336</v>
      </c>
      <c r="L1108" s="444">
        <f t="shared" ca="1" si="104"/>
        <v>-61146447.407424398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-61146447.407424398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-254867.0946289124</v>
      </c>
      <c r="L1109" s="444">
        <f t="shared" ca="1" si="104"/>
        <v>-61422969.80556789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-61422969.80556789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-256019.27128784361</v>
      </c>
      <c r="L1110" s="444">
        <f t="shared" ca="1" si="104"/>
        <v>-61700644.380370311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-61700644.380370311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-257176.24868285371</v>
      </c>
      <c r="L1111" s="444">
        <f t="shared" ca="1" si="104"/>
        <v>-61979475.932567745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-61979475.932567745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-258338.04681700972</v>
      </c>
      <c r="L1112" s="444">
        <f t="shared" ca="1" si="104"/>
        <v>-62259469.282899335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-62259469.282899335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-259504.68577672463</v>
      </c>
      <c r="L1113" s="444">
        <f t="shared" ca="1" si="104"/>
        <v>-62540629.272190638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-62540629.272190638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-260676.18573210505</v>
      </c>
      <c r="L1114" s="444">
        <f t="shared" ca="1" si="104"/>
        <v>-62822960.761437319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-62822960.761437319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-261852.56693729956</v>
      </c>
      <c r="L1115" s="444">
        <f t="shared" ca="1" si="104"/>
        <v>-63106468.631889194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-63106468.631889194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-263033.84973084903</v>
      </c>
      <c r="L1116" s="444">
        <f t="shared" ca="1" si="104"/>
        <v>-63391157.785134621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-63391157.785134621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-264220.05453603831</v>
      </c>
      <c r="L1117" s="444">
        <f t="shared" ca="1" si="104"/>
        <v>-63677033.143185236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-63677033.143185236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-265411.20186124922</v>
      </c>
      <c r="L1118" s="444">
        <f t="shared" ca="1" si="104"/>
        <v>-63964099.64856106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-63964099.64856106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-266607.31230031513</v>
      </c>
      <c r="L1119" s="444">
        <f t="shared" ca="1" si="104"/>
        <v>-64252362.264375955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-64252362.264375955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-267808.40653287724</v>
      </c>
      <c r="L1120" s="444">
        <f t="shared" ca="1" si="104"/>
        <v>-64541825.974423409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-64541825.974423409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-269014.50532474159</v>
      </c>
      <c r="L1121" s="444">
        <f t="shared" ca="1" si="104"/>
        <v>-64832495.78326273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-64832495.78326273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-270225.62952823879</v>
      </c>
      <c r="L1122" s="444">
        <f t="shared" ca="1" si="104"/>
        <v>-65124376.716305546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-65124376.716305546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-271441.80008258385</v>
      </c>
      <c r="L1123" s="444">
        <f t="shared" ca="1" si="104"/>
        <v>-65417473.819902711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-65417473.819902711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-272663.0380142387</v>
      </c>
      <c r="L1124" s="444">
        <f t="shared" ca="1" si="104"/>
        <v>-65711792.161431529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-65711792.161431529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-273889.36443727539</v>
      </c>
      <c r="L1125" s="444">
        <f t="shared" ca="1" si="104"/>
        <v>-66007336.829383381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-66007336.829383381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-275120.80055374152</v>
      </c>
      <c r="L1126" s="444">
        <f t="shared" ca="1" si="104"/>
        <v>-66304112.933451697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-66304112.933451697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-276357.36765402614</v>
      </c>
      <c r="L1127" s="444">
        <f t="shared" ca="1" si="104"/>
        <v>-66602125.6046203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-66602125.6046203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-277599.08711722866</v>
      </c>
      <c r="L1128" s="444">
        <f t="shared" ca="1" si="104"/>
        <v>-66901379.995252103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-66901379.995252103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-278845.98041152785</v>
      </c>
      <c r="L1129" s="444">
        <f t="shared" ca="1" si="104"/>
        <v>-67201881.279178202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-67201881.279178202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-280098.0690945533</v>
      </c>
      <c r="L1130" s="444">
        <f t="shared" ca="1" si="104"/>
        <v>-67503634.651787341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-67503634.651787341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-281355.37481375801</v>
      </c>
      <c r="L1131" s="444">
        <f t="shared" ca="1" si="104"/>
        <v>-67806645.330115691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-67806645.330115691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-282617.91930679278</v>
      </c>
      <c r="L1132" s="444">
        <f t="shared" ca="1" si="104"/>
        <v>-68110918.552937075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-68110918.552937075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-283885.72440188192</v>
      </c>
      <c r="L1133" s="444">
        <f t="shared" ca="1" si="104"/>
        <v>-68416459.580853537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-68416459.580853537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-285158.81201820052</v>
      </c>
      <c r="L1134" s="444">
        <f t="shared" ca="1" si="104"/>
        <v>-68723273.696386322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-68723273.696386322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-286437.2041662538</v>
      </c>
      <c r="L1135" s="444">
        <f t="shared" ca="1" si="104"/>
        <v>-69031366.204067156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-69031366.204067156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-287720.92294825724</v>
      </c>
      <c r="L1136" s="444">
        <f t="shared" ca="1" si="104"/>
        <v>-69340742.430529997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-69340742.430529997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-289009.99055851909</v>
      </c>
      <c r="L1137" s="444">
        <f t="shared" ca="1" si="104"/>
        <v>-69651407.724603102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-69651407.724603102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-290304.4292838237</v>
      </c>
      <c r="L1138" s="444">
        <f t="shared" ca="1" si="104"/>
        <v>-69963367.457401514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-69963367.457401514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-291604.26150381705</v>
      </c>
      <c r="L1139" s="444">
        <f t="shared" ca="1" si="104"/>
        <v>-70276627.022419915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-70276627.022419915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-292909.50969139376</v>
      </c>
      <c r="L1140" s="444">
        <f t="shared" ca="1" si="104"/>
        <v>-70591191.835625887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-70591191.835625887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-294220.19641308527</v>
      </c>
      <c r="L1141" s="444">
        <f t="shared" ca="1" si="104"/>
        <v>-70907067.335553557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-70907067.335553557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-295536.34432945057</v>
      </c>
      <c r="L1142" s="444">
        <f t="shared" ca="1" si="104"/>
        <v>-71224258.983397588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-71224258.983397588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-296857.9761954674</v>
      </c>
      <c r="L1143" s="444">
        <f t="shared" ca="1" si="104"/>
        <v>-71542772.263107643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-71542772.263107643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-298185.11486092594</v>
      </c>
      <c r="L1144" s="444">
        <f t="shared" ca="1" si="104"/>
        <v>-71862612.68148315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-71862612.68148315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-299517.78327082389</v>
      </c>
      <c r="L1145" s="444">
        <f t="shared" ca="1" si="104"/>
        <v>-72183785.768268555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-72183785.768268555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-300856.00446576311</v>
      </c>
      <c r="L1146" s="444">
        <f t="shared" ca="1" si="104"/>
        <v>-72506297.076248899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-72506297.076248899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-302199.80158234783</v>
      </c>
      <c r="L1147" s="444">
        <f t="shared" ca="1" si="104"/>
        <v>-72830152.181345835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-72830152.181345835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-303549.19785358506</v>
      </c>
      <c r="L1148" s="444">
        <f t="shared" ca="1" si="104"/>
        <v>-73155356.682714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-73155356.682714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-304904.2166092858</v>
      </c>
      <c r="L1149" s="444">
        <f t="shared" ca="1" si="104"/>
        <v>-73481916.20283787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-73481916.20283787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-306264.88127646857</v>
      </c>
      <c r="L1150" s="444">
        <f t="shared" ca="1" si="104"/>
        <v>-73809836.387628928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-73809836.387628928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-307631.21537976462</v>
      </c>
      <c r="L1151" s="444">
        <f t="shared" ca="1" si="104"/>
        <v>-74139122.906523272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-74139122.906523272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-309003.24254182441</v>
      </c>
      <c r="L1152" s="444">
        <f t="shared" ca="1" si="104"/>
        <v>-74469781.452579677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-74469781.452579677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-310380.98648372607</v>
      </c>
      <c r="L1153" s="444">
        <f t="shared" ca="1" si="104"/>
        <v>-74801817.742577985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-74801817.742577985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-311764.47102538572</v>
      </c>
      <c r="L1154" s="444">
        <f t="shared" ca="1" si="104"/>
        <v>-75135237.517117962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-75135237.517117962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-313153.72008596896</v>
      </c>
      <c r="L1155" s="444">
        <f t="shared" ca="1" si="104"/>
        <v>-75470046.540718511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-75470046.540718511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-314548.75768430455</v>
      </c>
      <c r="L1156" s="444">
        <f t="shared" ca="1" si="104"/>
        <v>-75806250.601917401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-75806250.601917401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-315949.60793929995</v>
      </c>
      <c r="L1157" s="444">
        <f t="shared" ca="1" si="104"/>
        <v>-76143855.513371289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-76143855.513371289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-317356.2950703578</v>
      </c>
      <c r="L1158" s="444">
        <f t="shared" ca="1" si="104"/>
        <v>-76482867.111956239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-76482867.111956239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-318768.84339779511</v>
      </c>
      <c r="L1159" s="444">
        <f t="shared" ca="1" si="104"/>
        <v>-76823291.25886862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-76823291.25886862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-320187.27734326333</v>
      </c>
      <c r="L1160" s="444">
        <f t="shared" ca="1" si="104"/>
        <v>-77165133.839726463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-77165133.839726463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-321611.62143017101</v>
      </c>
      <c r="L1161" s="444">
        <f t="shared" ca="1" si="104"/>
        <v>-77508400.764671221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-77508400.764671221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-323041.90028410754</v>
      </c>
      <c r="L1162" s="444">
        <f t="shared" ca="1" si="104"/>
        <v>-77853097.968469918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-77853097.968469918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-324478.13863326877</v>
      </c>
      <c r="L1163" s="444">
        <f t="shared" ca="1" si="104"/>
        <v>-78199231.410617769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-78199231.410617769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-325920.36130888481</v>
      </c>
      <c r="L1164" s="444">
        <f t="shared" ca="1" si="104"/>
        <v>-78546807.075441241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-78546807.075441241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-327368.59324564924</v>
      </c>
      <c r="L1165" s="444">
        <f t="shared" ca="1" si="104"/>
        <v>-78895830.972201481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-78895830.972201481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-328822.85948215029</v>
      </c>
      <c r="L1166" s="444">
        <f t="shared" ca="1" si="104"/>
        <v>-79246309.135198221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-79246309.135198221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-330283.18516130338</v>
      </c>
      <c r="L1167" s="444">
        <f t="shared" ca="1" si="104"/>
        <v>-79598247.623874113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-79598247.623874113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-331749.59553078626</v>
      </c>
      <c r="L1168" s="444">
        <f t="shared" ca="1" si="104"/>
        <v>-79951652.522919491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-79951652.522919491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-333131.88551216456</v>
      </c>
      <c r="L1169" s="444">
        <f t="shared" ca="1" si="104"/>
        <v>-80284784.408431649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-80284784.408431649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-334519.93503513187</v>
      </c>
      <c r="L1170" s="444">
        <f t="shared" ca="1" si="104"/>
        <v>-80619304.343466789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-80619304.343466789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-335913.76809777826</v>
      </c>
      <c r="L1171" s="444">
        <f t="shared" ca="1" si="104"/>
        <v>-80955218.111564562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-80955218.111564562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-337313.40879818564</v>
      </c>
      <c r="L1172" s="444">
        <f t="shared" ca="1" si="104"/>
        <v>-81292531.52036275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-81292531.52036275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-338718.8813348448</v>
      </c>
      <c r="L1173" s="444">
        <f t="shared" ca="1" si="104"/>
        <v>-81631250.401697591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-81631250.401697591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-340130.2100070733</v>
      </c>
      <c r="L1174" s="444">
        <f t="shared" ca="1" si="104"/>
        <v>-81971380.611704662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-81971380.611704662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-341547.41921543609</v>
      </c>
      <c r="L1175" s="444">
        <f t="shared" ca="1" si="104"/>
        <v>-82312928.030920103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-82312928.030920103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-342970.53346216708</v>
      </c>
      <c r="L1176" s="444">
        <f t="shared" ca="1" si="104"/>
        <v>-82655898.56438227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-82655898.56438227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-344399.57735159277</v>
      </c>
      <c r="L1177" s="444">
        <f t="shared" ca="1" si="104"/>
        <v>-83000298.14173387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-83000298.14173387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-345834.57559055777</v>
      </c>
      <c r="L1178" s="444">
        <f t="shared" ca="1" si="104"/>
        <v>-83346132.717324421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-83346132.717324421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-347275.55298885173</v>
      </c>
      <c r="L1179" s="444">
        <f t="shared" ca="1" si="104"/>
        <v>-83693408.270313278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-83693408.270313278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-348722.53445963864</v>
      </c>
      <c r="L1180" s="444">
        <f t="shared" ca="1" si="104"/>
        <v>-84042130.804772913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-84042130.804772913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-350175.54501988715</v>
      </c>
      <c r="L1181" s="444">
        <f t="shared" ca="1" si="104"/>
        <v>-84392306.349792793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-84392306.349792793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-351634.60979080328</v>
      </c>
      <c r="L1182" s="444">
        <f t="shared" ca="1" si="104"/>
        <v>-84743940.959583595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-84743940.959583595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-353099.75399826496</v>
      </c>
      <c r="L1183" s="444">
        <f t="shared" ca="1" si="104"/>
        <v>-85097040.71358186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-85097040.71358186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-354571.00297325774</v>
      </c>
      <c r="L1184" s="444">
        <f t="shared" ca="1" si="104"/>
        <v>-85451611.716555119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-85451611.716555119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-356048.38215231302</v>
      </c>
      <c r="L1185" s="444">
        <f t="shared" ca="1" si="104"/>
        <v>-85807660.098707438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-85807660.098707438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-357531.91707794764</v>
      </c>
      <c r="L1186" s="444">
        <f t="shared" ca="1" si="104"/>
        <v>-86165192.015785381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-86165192.015785381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-359021.63339910575</v>
      </c>
      <c r="L1187" s="444">
        <f t="shared" ca="1" si="104"/>
        <v>-86524213.64918448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-86524213.64918448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-360517.55687160202</v>
      </c>
      <c r="L1188" s="444">
        <f t="shared" ca="1" si="104"/>
        <v>-86884731.206056088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-86884731.206056088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-362019.71335856704</v>
      </c>
      <c r="L1189" s="444">
        <f t="shared" ca="1" si="104"/>
        <v>-87246750.919414654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-87246750.919414654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-363528.12883089436</v>
      </c>
      <c r="L1190" s="444">
        <f t="shared" ca="1" si="104"/>
        <v>-87610279.048245549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-87610279.048245549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-365042.82936768979</v>
      </c>
      <c r="L1191" s="444">
        <f t="shared" ca="1" si="104"/>
        <v>-87975321.877613246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-87975321.877613246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-366563.84115672187</v>
      </c>
      <c r="L1192" s="444">
        <f t="shared" ca="1" si="104"/>
        <v>-88341885.718769968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-88341885.718769968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-368091.19049487484</v>
      </c>
      <c r="L1193" s="444">
        <f t="shared" ca="1" si="104"/>
        <v>-88709976.909264848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-88709976.909264848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-369624.90378860355</v>
      </c>
      <c r="L1194" s="444">
        <f t="shared" ca="1" si="104"/>
        <v>-89079601.813053444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-89079601.813053444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-371165.00755438936</v>
      </c>
      <c r="L1195" s="444">
        <f t="shared" ca="1" si="104"/>
        <v>-89450766.820607826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-89450766.820607826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-372711.52841919928</v>
      </c>
      <c r="L1196" s="444">
        <f t="shared" ca="1" si="104"/>
        <v>-89823478.349027023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-89823478.349027023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-374264.49312094593</v>
      </c>
      <c r="L1197" s="444">
        <f t="shared" ca="1" si="104"/>
        <v>-90197742.842147961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-90197742.842147961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-375823.92850894982</v>
      </c>
      <c r="L1198" s="444">
        <f t="shared" ca="1" si="104"/>
        <v>-90573566.770656914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-90573566.770656914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-377389.86154440383</v>
      </c>
      <c r="L1199" s="444">
        <f t="shared" ca="1" si="104"/>
        <v>-90950956.632201314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-90950956.632201314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-378962.3193008388</v>
      </c>
      <c r="L1200" s="444">
        <f t="shared" ca="1" si="104"/>
        <v>-91329918.951502159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-91329918.951502159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-380541.32896459231</v>
      </c>
      <c r="L1201" s="444">
        <f t="shared" ca="1" si="104"/>
        <v>-91710460.28046675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-91710460.28046675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-382126.91783527815</v>
      </c>
      <c r="L1202" s="444">
        <f t="shared" ca="1" si="104"/>
        <v>-92092587.198302031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-92092587.198302031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-383719.11332625843</v>
      </c>
      <c r="L1203" s="444">
        <f t="shared" ca="1" si="104"/>
        <v>-92476306.311628282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-92476306.311628282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-385317.94296511787</v>
      </c>
      <c r="L1204" s="444">
        <f t="shared" ca="1" si="104"/>
        <v>-92861624.254593402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-92861624.254593402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-386923.43439413916</v>
      </c>
      <c r="L1205" s="444">
        <f t="shared" ca="1" si="104"/>
        <v>-93248547.688987538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-93248547.688987538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-388535.61537078139</v>
      </c>
      <c r="L1206" s="444">
        <f t="shared" ca="1" si="104"/>
        <v>-93637083.304358318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-93637083.304358318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-390154.51376815967</v>
      </c>
      <c r="L1207" s="444">
        <f t="shared" ca="1" si="104"/>
        <v>-94027237.818126485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-94027237.818126485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-391780.15757552703</v>
      </c>
      <c r="L1208" s="444">
        <f t="shared" ca="1" si="104"/>
        <v>-94419017.975702018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-94419017.975702018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-393412.57489875838</v>
      </c>
      <c r="L1209" s="444">
        <f t="shared" ca="1" si="104"/>
        <v>-94812430.550600782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-94812430.550600782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-395051.7939608366</v>
      </c>
      <c r="L1210" s="444">
        <f t="shared" ca="1" si="104"/>
        <v>-95207482.344561622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-95207482.344561622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-396697.84310234006</v>
      </c>
      <c r="L1211" s="444">
        <f t="shared" ca="1" si="104"/>
        <v>-95604180.187663957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-95604180.187663957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-398350.75078193314</v>
      </c>
      <c r="L1212" s="444">
        <f t="shared" ca="1" si="104"/>
        <v>-96002530.938445896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-96002530.938445896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-400010.54557685787</v>
      </c>
      <c r="L1213" s="444">
        <f t="shared" ca="1" si="104"/>
        <v>-96402541.484022751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-96402541.484022751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-401677.25618342811</v>
      </c>
      <c r="L1214" s="444">
        <f t="shared" ca="1" si="104"/>
        <v>-96804218.740206182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-96804218.740206182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-403350.91141752573</v>
      </c>
      <c r="L1215" s="444">
        <f t="shared" ca="1" si="104"/>
        <v>-97207569.651623711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-97207569.651623711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-405031.54021509876</v>
      </c>
      <c r="L1216" s="444">
        <f t="shared" ca="1" si="104"/>
        <v>-97612601.191838816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-97612601.191838816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-406719.17163266172</v>
      </c>
      <c r="L1217" s="444">
        <f t="shared" ca="1" si="104"/>
        <v>-98019320.363471478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-98019320.363471478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-408413.83484779781</v>
      </c>
      <c r="L1218" s="444">
        <f t="shared" ca="1" si="104"/>
        <v>-98427734.198319271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-98427734.198319271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-410115.55915966362</v>
      </c>
      <c r="L1219" s="444">
        <f t="shared" ca="1" si="104"/>
        <v>-98837849.757478938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-98837849.757478938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-411824.37398949557</v>
      </c>
      <c r="L1220" s="444">
        <f t="shared" ca="1" si="104"/>
        <v>-99249674.13146843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-99249674.13146843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-413540.30888111843</v>
      </c>
      <c r="L1221" s="444">
        <f t="shared" ca="1" si="104"/>
        <v>-99663214.440349549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-99663214.440349549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-415263.39350145648</v>
      </c>
      <c r="L1222" s="444">
        <f t="shared" ca="1" si="104"/>
        <v>-100078477.83385101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-100078477.83385101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-416993.65764104587</v>
      </c>
      <c r="L1223" s="444">
        <f t="shared" ca="1" si="104"/>
        <v>-100495471.49149206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-100495471.49149206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-418731.13121455023</v>
      </c>
      <c r="L1224" s="444">
        <f t="shared" ca="1" si="104"/>
        <v>-100914202.62270661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-100914202.62270661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-420475.84426127753</v>
      </c>
      <c r="L1225" s="444">
        <f t="shared" ca="1" si="104"/>
        <v>-101334678.46696788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-101334678.46696788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-422227.82694569952</v>
      </c>
      <c r="L1226" s="444">
        <f t="shared" ca="1" si="104"/>
        <v>-101756906.29391357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-101756906.29391357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-423987.10955797322</v>
      </c>
      <c r="L1227" s="444">
        <f t="shared" ca="1" si="104"/>
        <v>-102180893.40347154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-102180893.40347154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-425753.72251446475</v>
      </c>
      <c r="L1228" s="444">
        <f t="shared" ca="1" si="104"/>
        <v>-102606647.12598601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-102606647.12598601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-427527.69635827502</v>
      </c>
      <c r="L1229" s="444">
        <f t="shared" ca="1" si="104"/>
        <v>-103034174.82234429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-103034174.82234429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-429309.06175976788</v>
      </c>
      <c r="L1230" s="444">
        <f t="shared" ca="1" si="104"/>
        <v>-103463483.88410406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-103463483.88410406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-431097.84951710026</v>
      </c>
      <c r="L1231" s="444">
        <f t="shared" ca="1" si="104"/>
        <v>-103894581.73362117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-103894581.73362117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-432894.09055675485</v>
      </c>
      <c r="L1232" s="444">
        <f t="shared" ca="1" si="104"/>
        <v>-104327475.82417792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-104327475.82417792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-434697.81593407464</v>
      </c>
      <c r="L1233" s="444">
        <f t="shared" ca="1" si="104"/>
        <v>-104762173.640112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-104762173.640112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-436509.05683380004</v>
      </c>
      <c r="L1234" s="444">
        <f t="shared" ca="1" si="104"/>
        <v>-105198682.6969458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-105198682.6969458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-438327.84457060747</v>
      </c>
      <c r="L1235" s="444">
        <f t="shared" ca="1" si="104"/>
        <v>-105637010.54151641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-105637010.54151641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-440154.21058965172</v>
      </c>
      <c r="L1236" s="444">
        <f t="shared" ca="1" si="104"/>
        <v>-106077164.75210606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-106077164.75210606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-441988.18646710855</v>
      </c>
      <c r="L1237" s="444">
        <f t="shared" ca="1" si="104"/>
        <v>-106519152.93857317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-106519152.93857317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-443829.80391072144</v>
      </c>
      <c r="L1238" s="444">
        <f t="shared" ca="1" si="104"/>
        <v>-106962982.74248388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-106962982.74248388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-445679.09476034949</v>
      </c>
      <c r="L1239" s="444">
        <f t="shared" ca="1" si="104"/>
        <v>-107408661.83724423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-107408661.83724423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-447536.09098851762</v>
      </c>
      <c r="L1240" s="444">
        <f t="shared" ca="1" si="104"/>
        <v>-107856197.92823274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-107856197.92823274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-449400.82470096974</v>
      </c>
      <c r="L1241" s="444">
        <f t="shared" ca="1" si="104"/>
        <v>-108305598.75293371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-108305598.75293371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-451273.32813722373</v>
      </c>
      <c r="L1242" s="444">
        <f t="shared" ca="1" si="104"/>
        <v>-108756872.08107093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-108756872.08107093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-453153.63367112883</v>
      </c>
      <c r="L1243" s="444">
        <f t="shared" ca="1" si="104"/>
        <v>-109210025.71474206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-109210025.71474206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-455041.77381142526</v>
      </c>
      <c r="L1244" s="444">
        <f t="shared" ca="1" si="104"/>
        <v>-109665067.48855349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-109665067.48855349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-456937.78120230627</v>
      </c>
      <c r="L1245" s="444">
        <f t="shared" ca="1" si="104"/>
        <v>-110122005.2697558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-110122005.2697558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-458841.68862398248</v>
      </c>
      <c r="L1246" s="444">
        <f t="shared" ca="1" si="104"/>
        <v>-110580846.95837978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-110580846.95837978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-460753.528993249</v>
      </c>
      <c r="L1247" s="444">
        <f t="shared" ca="1" si="104"/>
        <v>-111041600.48737302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-111041600.48737302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-462673.33536405425</v>
      </c>
      <c r="L1248" s="444">
        <f t="shared" ca="1" si="104"/>
        <v>-111504273.82273708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-111504273.82273708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-464601.14092807117</v>
      </c>
      <c r="L1249" s="444">
        <f t="shared" ca="1" si="104"/>
        <v>-111968874.96366516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-111968874.96366516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-466536.97901527141</v>
      </c>
      <c r="L1250" s="444">
        <f t="shared" ca="1" si="104"/>
        <v>-112435411.94268043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-112435411.94268043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-468480.8830945018</v>
      </c>
      <c r="L1251" s="444">
        <f t="shared" ca="1" si="104"/>
        <v>-112903892.82577494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-112903892.82577494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-470432.88677406224</v>
      </c>
      <c r="L1252" s="444">
        <f t="shared" ca="1" si="104"/>
        <v>-113374325.712549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-113374325.712549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-472393.02380228747</v>
      </c>
      <c r="L1253" s="444">
        <f t="shared" ca="1" si="104"/>
        <v>-113846718.73635128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-113846718.73635128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-474361.32806813036</v>
      </c>
      <c r="L1254" s="444">
        <f t="shared" ca="1" si="104"/>
        <v>-114321080.06441942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-114321080.06441942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-476337.83360174764</v>
      </c>
      <c r="L1255" s="444">
        <f t="shared" ca="1" si="104"/>
        <v>-114797417.89802116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-114797417.89802116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-478322.5745750881</v>
      </c>
      <c r="L1256" s="444">
        <f t="shared" ca="1" si="104"/>
        <v>-115275740.47259624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-115275740.47259624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-480315.5853024844</v>
      </c>
      <c r="L1257" s="444">
        <f t="shared" ca="1" si="104"/>
        <v>-115756056.05789873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-115756056.05789873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-482316.90024124476</v>
      </c>
      <c r="L1258" s="444">
        <f t="shared" ca="1" si="104"/>
        <v>-116238372.95813997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-116238372.95813997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-484326.55399224994</v>
      </c>
      <c r="L1259" s="444">
        <f t="shared" ca="1" si="104"/>
        <v>-116722699.51213223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-116722699.51213223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-486344.58130055096</v>
      </c>
      <c r="L1260" s="444">
        <f t="shared" ca="1" si="104"/>
        <v>-117209044.09343278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-117209044.09343278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-488371.01705596998</v>
      </c>
      <c r="L1261" s="444">
        <f t="shared" ca="1" si="104"/>
        <v>-117697415.11048876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-117697415.11048876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-490405.89629370323</v>
      </c>
      <c r="L1262" s="444">
        <f t="shared" ca="1" si="104"/>
        <v>-118187821.00678246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-118187821.00678246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-492449.25419492688</v>
      </c>
      <c r="L1263" s="444">
        <f t="shared" ca="1" si="104"/>
        <v>-118680270.26097739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-118680270.26097739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-494501.12608740578</v>
      </c>
      <c r="L1264" s="444">
        <f t="shared" ca="1" si="104"/>
        <v>-119174771.3870648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-119174771.3870648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-496561.5474461033</v>
      </c>
      <c r="L1265" s="444">
        <f t="shared" ca="1" si="104"/>
        <v>-119671332.9345109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-119671332.9345109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-498630.55389379541</v>
      </c>
      <c r="L1266" s="444">
        <f t="shared" ca="1" si="104"/>
        <v>-120169963.48840469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-120169963.48840469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-500708.18120168627</v>
      </c>
      <c r="L1267" s="444">
        <f t="shared" ca="1" si="104"/>
        <v>-120670671.66960637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-120670671.66960637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-502794.46529002656</v>
      </c>
      <c r="L1268" s="444">
        <f t="shared" ca="1" si="104"/>
        <v>-121173466.1348964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-121173466.1348964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-504889.44222873496</v>
      </c>
      <c r="L1269" s="444">
        <f t="shared" ca="1" si="104"/>
        <v>-121678355.57712513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-121678355.57712513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-506993.14823802136</v>
      </c>
      <c r="L1270" s="444">
        <f t="shared" ca="1" si="104"/>
        <v>-122185348.72536315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-122185348.72536315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-509105.61968901311</v>
      </c>
      <c r="L1271" s="444">
        <f t="shared" ca="1" si="104"/>
        <v>-122694454.34505217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-122694454.34505217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-511226.89310438401</v>
      </c>
      <c r="L1272" s="444">
        <f t="shared" ca="1" si="104"/>
        <v>-123205681.23815656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-123205681.23815656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-513357.00515898567</v>
      </c>
      <c r="L1273" s="444">
        <f t="shared" ca="1" si="104"/>
        <v>-123719038.24331555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-123719038.24331555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-515495.99268048152</v>
      </c>
      <c r="L1274" s="444">
        <f t="shared" ca="1" si="104"/>
        <v>-124234534.23599602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-124234534.23599602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-517643.89264998341</v>
      </c>
      <c r="L1275" s="444">
        <f t="shared" ca="1" si="104"/>
        <v>-124752178.128646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-124752178.128646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-519800.74220269173</v>
      </c>
      <c r="L1276" s="444">
        <f t="shared" ca="1" si="104"/>
        <v>-125271978.87084869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-125271978.87084869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-521966.5786285362</v>
      </c>
      <c r="L1277" s="444">
        <f t="shared" ca="1" si="104"/>
        <v>-125793945.44947723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-125793945.44947723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-524141.43937282177</v>
      </c>
      <c r="L1278" s="444">
        <f t="shared" ca="1" si="104"/>
        <v>-126318086.88885005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-126318086.88885005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-526325.36203687522</v>
      </c>
      <c r="L1279" s="444">
        <f t="shared" ca="1" si="104"/>
        <v>-126844412.25088692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-126844412.25088692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-528518.38437869551</v>
      </c>
      <c r="L1280" s="444">
        <f t="shared" ca="1" si="104"/>
        <v>-127372930.63526562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-127372930.63526562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-530720.54431360669</v>
      </c>
      <c r="L1281" s="444">
        <f t="shared" ca="1" si="104"/>
        <v>-127903651.17957923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-127903651.17957923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-532931.87991491344</v>
      </c>
      <c r="L1282" s="444">
        <f t="shared" ca="1" si="104"/>
        <v>-128436583.05949414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-128436583.05949414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-535152.42941455892</v>
      </c>
      <c r="L1283" s="444">
        <f t="shared" ref="L1283:L1537" ca="1" si="109">I1283-J1283+K1283</f>
        <v>-128971735.48890869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-128971735.48890869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-537382.23120378621</v>
      </c>
      <c r="L1284" s="444">
        <f t="shared" ca="1" si="109"/>
        <v>-129509117.72011247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-129509117.72011247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-539621.32383380202</v>
      </c>
      <c r="L1285" s="444">
        <f t="shared" ca="1" si="109"/>
        <v>-130048739.04394628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-130048739.04394628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-541869.74601644278</v>
      </c>
      <c r="L1286" s="444">
        <f t="shared" ca="1" si="109"/>
        <v>-130590608.78996272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-130590608.78996272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-544127.53662484465</v>
      </c>
      <c r="L1287" s="444">
        <f t="shared" ca="1" si="109"/>
        <v>-131134736.32658757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-131134736.32658757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-546394.73469411489</v>
      </c>
      <c r="L1288" s="444">
        <f t="shared" ca="1" si="109"/>
        <v>-131681131.06128168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-131681131.06128168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-548671.37942200701</v>
      </c>
      <c r="L1289" s="444">
        <f t="shared" ca="1" si="109"/>
        <v>-132229802.44070369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-132229802.44070369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-550957.51016959874</v>
      </c>
      <c r="L1290" s="444">
        <f t="shared" ca="1" si="109"/>
        <v>-132780759.95087329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-132780759.95087329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-553253.16646197205</v>
      </c>
      <c r="L1291" s="444">
        <f t="shared" ca="1" si="109"/>
        <v>-133334013.11733526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-133334013.11733526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-555558.38798889681</v>
      </c>
      <c r="L1292" s="444">
        <f t="shared" ca="1" si="109"/>
        <v>-133889571.50532416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-133889571.50532416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-557873.21460551734</v>
      </c>
      <c r="L1293" s="444">
        <f t="shared" ca="1" si="109"/>
        <v>-134447444.71992967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-134447444.71992967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-560197.68633304024</v>
      </c>
      <c r="L1294" s="444">
        <f t="shared" ca="1" si="109"/>
        <v>-135007642.4062627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-135007642.4062627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-562531.84335942788</v>
      </c>
      <c r="L1295" s="444">
        <f t="shared" ca="1" si="109"/>
        <v>-135570174.24962214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-135570174.24962214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-564875.72604009218</v>
      </c>
      <c r="L1296" s="444">
        <f t="shared" ca="1" si="109"/>
        <v>-136135049.97566223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-136135049.97566223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-567229.37489859259</v>
      </c>
      <c r="L1297" s="444">
        <f t="shared" ca="1" si="109"/>
        <v>-136702279.35056081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-136702279.35056081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-569592.83062733675</v>
      </c>
      <c r="L1298" s="444">
        <f t="shared" ca="1" si="109"/>
        <v>-137271872.18118814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-137271872.18118814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-571966.13408828387</v>
      </c>
      <c r="L1299" s="444">
        <f t="shared" ca="1" si="109"/>
        <v>-137843838.31527641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-137843838.31527641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-574349.32631365175</v>
      </c>
      <c r="L1300" s="444">
        <f t="shared" ca="1" si="109"/>
        <v>-138418187.64159006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-138418187.64159006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-576742.44850662525</v>
      </c>
      <c r="L1301" s="444">
        <f t="shared" ca="1" si="109"/>
        <v>-138994930.09009668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-138994930.09009668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-579145.54204206949</v>
      </c>
      <c r="L1302" s="444">
        <f t="shared" ca="1" si="109"/>
        <v>-139574075.63213876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-139574075.63213876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-581558.64846724481</v>
      </c>
      <c r="L1303" s="444">
        <f t="shared" ca="1" si="109"/>
        <v>-140155634.280606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-140155634.280606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-583981.80950252502</v>
      </c>
      <c r="L1304" s="444">
        <f t="shared" ca="1" si="109"/>
        <v>-140739616.09010851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-140739616.09010851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-586415.06704211875</v>
      </c>
      <c r="L1305" s="444">
        <f t="shared" ca="1" si="109"/>
        <v>-141326031.15715063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-141326031.15715063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-588858.4631547943</v>
      </c>
      <c r="L1306" s="444">
        <f t="shared" ca="1" si="109"/>
        <v>-141914889.62030542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-141914889.62030542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-591312.04008460592</v>
      </c>
      <c r="L1307" s="444">
        <f t="shared" ca="1" si="109"/>
        <v>-142506201.66039002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-142506201.66039002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-593775.84025162505</v>
      </c>
      <c r="L1308" s="444">
        <f t="shared" ca="1" si="109"/>
        <v>-143099977.50064164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-143099977.50064164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-596249.90625267348</v>
      </c>
      <c r="L1309" s="444">
        <f t="shared" ca="1" si="109"/>
        <v>-143696227.40689433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-143696227.40689433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-598734.28086205968</v>
      </c>
      <c r="L1310" s="444">
        <f t="shared" ca="1" si="109"/>
        <v>-144294961.68775639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-144294961.68775639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-601229.00703231827</v>
      </c>
      <c r="L1311" s="444">
        <f t="shared" ca="1" si="109"/>
        <v>-144896190.69478869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-144896190.69478869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-603734.12789495289</v>
      </c>
      <c r="L1312" s="444">
        <f t="shared" ca="1" si="109"/>
        <v>-145499924.82268363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-145499924.82268363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-606249.6867611818</v>
      </c>
      <c r="L1313" s="444">
        <f t="shared" ca="1" si="109"/>
        <v>-146106174.5094448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-146106174.5094448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-608775.72712268669</v>
      </c>
      <c r="L1314" s="444">
        <f t="shared" ca="1" si="109"/>
        <v>-146714950.2365675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-146714950.2365675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-611312.29265236459</v>
      </c>
      <c r="L1315" s="444">
        <f t="shared" ca="1" si="109"/>
        <v>-147326262.52921987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-147326262.52921987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-613859.42720508273</v>
      </c>
      <c r="L1316" s="444">
        <f t="shared" ca="1" si="109"/>
        <v>-147940121.95642495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-147940121.95642495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-616417.17481843731</v>
      </c>
      <c r="L1317" s="444">
        <f t="shared" ca="1" si="109"/>
        <v>-148556539.13124338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-148556539.13124338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-618985.57971351407</v>
      </c>
      <c r="L1318" s="444">
        <f t="shared" ca="1" si="109"/>
        <v>-149175524.7109569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-149175524.7109569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-621564.68629565369</v>
      </c>
      <c r="L1319" s="444">
        <f t="shared" ca="1" si="109"/>
        <v>-149797089.39725256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-149797089.39725256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-624154.53915521898</v>
      </c>
      <c r="L1320" s="444">
        <f t="shared" ca="1" si="109"/>
        <v>-150421243.93640777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-150421243.93640777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-626755.18306836567</v>
      </c>
      <c r="L1321" s="444">
        <f t="shared" ca="1" si="109"/>
        <v>-151047999.11947614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-151047999.11947614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-629366.66299781727</v>
      </c>
      <c r="L1322" s="444">
        <f t="shared" ca="1" si="109"/>
        <v>-151677365.78247395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-151677365.78247395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-631989.02409364143</v>
      </c>
      <c r="L1323" s="444">
        <f t="shared" ca="1" si="109"/>
        <v>-152309354.80656758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-152309354.80656758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-634622.31169403158</v>
      </c>
      <c r="L1324" s="444">
        <f t="shared" ca="1" si="109"/>
        <v>-152943977.11826161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-152943977.11826161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-637266.57132609002</v>
      </c>
      <c r="L1325" s="444">
        <f t="shared" ca="1" si="109"/>
        <v>-153581243.68958768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-153581243.68958768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-639921.84870661539</v>
      </c>
      <c r="L1326" s="444">
        <f t="shared" ca="1" si="109"/>
        <v>-154221165.53829429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-154221165.53829429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-642588.18974289286</v>
      </c>
      <c r="L1327" s="444">
        <f t="shared" ca="1" si="109"/>
        <v>-154863753.72803718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-154863753.72803718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-645265.64053348824</v>
      </c>
      <c r="L1328" s="444">
        <f t="shared" ca="1" si="109"/>
        <v>-155509019.36857066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-155509019.36857066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-647954.24736904434</v>
      </c>
      <c r="L1329" s="444">
        <f t="shared" ca="1" si="109"/>
        <v>-156156973.61593971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-156156973.61593971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-650654.05673308205</v>
      </c>
      <c r="L1330" s="444">
        <f t="shared" ca="1" si="109"/>
        <v>-156807627.67267278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-156807627.67267278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-653365.11530280323</v>
      </c>
      <c r="L1331" s="444">
        <f t="shared" ca="1" si="109"/>
        <v>-157460992.78797558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-157460992.78797558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-656087.46994989819</v>
      </c>
      <c r="L1332" s="444">
        <f t="shared" ca="1" si="109"/>
        <v>-158117080.25792548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-158117080.25792548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-658821.16774135618</v>
      </c>
      <c r="L1333" s="444">
        <f t="shared" ca="1" si="109"/>
        <v>-158775901.42566684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-158775901.42566684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-661566.25594027853</v>
      </c>
      <c r="L1334" s="444">
        <f t="shared" ca="1" si="109"/>
        <v>-159437467.68160713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-159437467.68160713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-664322.78200669633</v>
      </c>
      <c r="L1335" s="444">
        <f t="shared" ca="1" si="109"/>
        <v>-160101790.46361384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-160101790.46361384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-667090.793598391</v>
      </c>
      <c r="L1336" s="444">
        <f t="shared" ca="1" si="109"/>
        <v>-160768881.25721222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-160768881.25721222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-669870.33857171761</v>
      </c>
      <c r="L1337" s="444">
        <f t="shared" ca="1" si="109"/>
        <v>-161438751.59578395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-161438751.59578395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-672661.46498243313</v>
      </c>
      <c r="L1338" s="444">
        <f t="shared" ca="1" si="109"/>
        <v>-162111413.06076637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-162111413.06076637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-675464.22108652652</v>
      </c>
      <c r="L1339" s="444">
        <f t="shared" ca="1" si="109"/>
        <v>-162786877.2818529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-162786877.2818529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-678278.65534105373</v>
      </c>
      <c r="L1340" s="444">
        <f t="shared" ca="1" si="109"/>
        <v>-163465155.93719396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-163465155.93719396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-681104.81640497479</v>
      </c>
      <c r="L1341" s="444">
        <f t="shared" ca="1" si="109"/>
        <v>-164146260.75359893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-164146260.75359893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-683942.7531399955</v>
      </c>
      <c r="L1342" s="444">
        <f t="shared" ca="1" si="109"/>
        <v>-164830203.50673893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-164830203.50673893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-686792.51461141219</v>
      </c>
      <c r="L1343" s="444">
        <f t="shared" ca="1" si="109"/>
        <v>-165516996.02135035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-165516996.02135035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-689654.15008895984</v>
      </c>
      <c r="L1344" s="444">
        <f t="shared" ca="1" si="109"/>
        <v>-166206650.17143932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-166206650.17143932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-692527.70904766384</v>
      </c>
      <c r="L1345" s="444">
        <f t="shared" ca="1" si="109"/>
        <v>-166899177.88048699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-166899177.88048699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-695413.24116869585</v>
      </c>
      <c r="L1346" s="444">
        <f t="shared" ca="1" si="109"/>
        <v>-167594591.1216557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-167594591.1216557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-698310.79634023213</v>
      </c>
      <c r="L1347" s="444">
        <f t="shared" ca="1" si="109"/>
        <v>-168292901.91799593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-168292901.91799593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-701220.42465831642</v>
      </c>
      <c r="L1348" s="444">
        <f t="shared" ca="1" si="109"/>
        <v>-168994122.34265426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-168994122.34265426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-704142.17642772605</v>
      </c>
      <c r="L1349" s="444">
        <f t="shared" ca="1" si="109"/>
        <v>-169698264.51908198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-169698264.51908198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-707076.10216284159</v>
      </c>
      <c r="L1350" s="444">
        <f t="shared" ca="1" si="109"/>
        <v>-170405340.62124482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-170405340.62124482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-710022.25258852006</v>
      </c>
      <c r="L1351" s="444">
        <f t="shared" ca="1" si="109"/>
        <v>-171115362.87383333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-171115362.87383333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-712980.67864097224</v>
      </c>
      <c r="L1352" s="444">
        <f t="shared" ca="1" si="109"/>
        <v>-171828343.55247429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-171828343.55247429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-715951.4314686429</v>
      </c>
      <c r="L1353" s="444">
        <f t="shared" ca="1" si="109"/>
        <v>-172544294.98394293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-172544294.98394293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-718934.56243309553</v>
      </c>
      <c r="L1354" s="444">
        <f t="shared" ca="1" si="109"/>
        <v>-173263229.54637602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-173263229.54637602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-721930.12310990004</v>
      </c>
      <c r="L1355" s="444">
        <f t="shared" ca="1" si="109"/>
        <v>-173985159.66948593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-173985159.66948593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-724938.16528952471</v>
      </c>
      <c r="L1356" s="444">
        <f t="shared" ca="1" si="109"/>
        <v>-174710097.83477545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-174710097.83477545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-727958.74097823107</v>
      </c>
      <c r="L1357" s="444">
        <f t="shared" ca="1" si="109"/>
        <v>-175438056.57575369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-175438056.57575369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-730991.9023989737</v>
      </c>
      <c r="L1358" s="444">
        <f t="shared" ca="1" si="109"/>
        <v>-176169048.47815266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-176169048.47815266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-734037.70199230278</v>
      </c>
      <c r="L1359" s="444">
        <f t="shared" ca="1" si="109"/>
        <v>-176903086.18014497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-176903086.18014497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-737096.19241727074</v>
      </c>
      <c r="L1360" s="444">
        <f t="shared" ca="1" si="109"/>
        <v>-177640182.37256223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-177640182.37256223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-740167.4265523426</v>
      </c>
      <c r="L1361" s="444">
        <f t="shared" ca="1" si="109"/>
        <v>-178380349.79911458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-178380349.79911458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-743251.45749631082</v>
      </c>
      <c r="L1362" s="444">
        <f t="shared" ca="1" si="109"/>
        <v>-179123601.2566109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-179123601.2566109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-746348.33856921212</v>
      </c>
      <c r="L1363" s="444">
        <f t="shared" ca="1" si="109"/>
        <v>-179869949.59518012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-179869949.59518012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-749458.12331325049</v>
      </c>
      <c r="L1364" s="444">
        <f t="shared" ca="1" si="109"/>
        <v>-180619407.71849337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-180619407.71849337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-752580.86549372238</v>
      </c>
      <c r="L1365" s="444">
        <f t="shared" ca="1" si="109"/>
        <v>-181371988.58398709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-181371988.58398709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-755716.61909994623</v>
      </c>
      <c r="L1366" s="444">
        <f t="shared" ca="1" si="109"/>
        <v>-182127705.20308703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-182127705.20308703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-758865.43834619597</v>
      </c>
      <c r="L1367" s="444">
        <f t="shared" ca="1" si="109"/>
        <v>-182886570.64143324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-182886570.64143324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-762027.37767263851</v>
      </c>
      <c r="L1368" s="444">
        <f t="shared" ca="1" si="109"/>
        <v>-183648598.01910588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-183648598.01910588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-765202.49174627452</v>
      </c>
      <c r="L1369" s="444">
        <f t="shared" ca="1" si="109"/>
        <v>-184413800.51085216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-184413800.51085216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-768390.83546188404</v>
      </c>
      <c r="L1370" s="444">
        <f t="shared" ca="1" si="109"/>
        <v>-185182191.34631404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-185182191.34631404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-771592.46394297516</v>
      </c>
      <c r="L1371" s="444">
        <f t="shared" ca="1" si="109"/>
        <v>-185953783.81025702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-185953783.81025702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-774807.43254273757</v>
      </c>
      <c r="L1372" s="444">
        <f t="shared" ca="1" si="109"/>
        <v>-186728591.24279976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-186728591.24279976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-778035.79684499896</v>
      </c>
      <c r="L1373" s="444">
        <f t="shared" ca="1" si="109"/>
        <v>-187506627.03964475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-187506627.03964475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-781277.6126651864</v>
      </c>
      <c r="L1374" s="444">
        <f t="shared" ca="1" si="109"/>
        <v>-188287904.65230992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-188287904.65230992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-784532.9360512913</v>
      </c>
      <c r="L1375" s="444">
        <f t="shared" ca="1" si="109"/>
        <v>-189072437.5883612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-189072437.5883612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-787801.82328483835</v>
      </c>
      <c r="L1376" s="444">
        <f t="shared" ca="1" si="109"/>
        <v>-189860239.41164604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-189860239.41164604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-791084.33088185848</v>
      </c>
      <c r="L1377" s="444">
        <f t="shared" ca="1" si="109"/>
        <v>-190651323.7425279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-190651323.7425279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-794380.51559386624</v>
      </c>
      <c r="L1378" s="444">
        <f t="shared" ca="1" si="109"/>
        <v>-191445704.25812176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-191445704.25812176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-797690.43440884061</v>
      </c>
      <c r="L1379" s="444">
        <f t="shared" ca="1" si="109"/>
        <v>-192243394.6925306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-192243394.6925306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-801014.14455221081</v>
      </c>
      <c r="L1380" s="444">
        <f t="shared" ca="1" si="109"/>
        <v>-193044408.8370828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-193044408.8370828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-804351.70348784502</v>
      </c>
      <c r="L1381" s="444">
        <f t="shared" ca="1" si="109"/>
        <v>-193848760.54057065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-193848760.54057065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-807703.16891904431</v>
      </c>
      <c r="L1382" s="444">
        <f t="shared" ca="1" si="109"/>
        <v>-194656463.7094897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-194656463.7094897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-811068.59878954047</v>
      </c>
      <c r="L1383" s="444">
        <f t="shared" ca="1" si="109"/>
        <v>-195467532.30827925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-195467532.30827925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-814448.05128449691</v>
      </c>
      <c r="L1384" s="444">
        <f t="shared" ca="1" si="109"/>
        <v>-196281980.35956374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-196281980.35956374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-817841.58483151556</v>
      </c>
      <c r="L1385" s="444">
        <f t="shared" ca="1" si="109"/>
        <v>-197099821.94439524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-197099821.94439524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-821249.25810164679</v>
      </c>
      <c r="L1386" s="444">
        <f t="shared" ca="1" si="109"/>
        <v>-197921071.20249689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-197921071.20249689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-824671.13001040369</v>
      </c>
      <c r="L1387" s="444">
        <f t="shared" ca="1" si="109"/>
        <v>-198745742.33250728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-198745742.33250728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-828107.25971878029</v>
      </c>
      <c r="L1388" s="444">
        <f t="shared" ca="1" si="109"/>
        <v>-199573849.59222606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-199573849.59222606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-831557.70663427527</v>
      </c>
      <c r="L1389" s="444">
        <f t="shared" ca="1" si="109"/>
        <v>-200405407.29886034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-200405407.29886034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-835022.53041191807</v>
      </c>
      <c r="L1390" s="444">
        <f t="shared" ca="1" si="109"/>
        <v>-201240429.82927227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-201240429.82927227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-838501.79095530114</v>
      </c>
      <c r="L1391" s="444">
        <f t="shared" ca="1" si="109"/>
        <v>-202078931.62022758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-202078931.62022758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-841995.54841761489</v>
      </c>
      <c r="L1392" s="444">
        <f t="shared" ca="1" si="109"/>
        <v>-202920927.1686452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-202920927.1686452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-845503.86320268828</v>
      </c>
      <c r="L1393" s="444">
        <f t="shared" ca="1" si="109"/>
        <v>-203766431.03184789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-203766431.03184789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-849026.79596603289</v>
      </c>
      <c r="L1394" s="444">
        <f t="shared" ca="1" si="109"/>
        <v>-204615457.82781392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-204615457.82781392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-852564.40761589131</v>
      </c>
      <c r="L1395" s="444">
        <f t="shared" ca="1" si="109"/>
        <v>-205468022.23542982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-205468022.23542982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-856116.75931429095</v>
      </c>
      <c r="L1396" s="444">
        <f t="shared" ca="1" si="109"/>
        <v>-206324138.99474412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-206324138.99474412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-859683.91247810051</v>
      </c>
      <c r="L1397" s="444">
        <f t="shared" ca="1" si="109"/>
        <v>-207183822.90722221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-207183822.90722221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-863265.92878009251</v>
      </c>
      <c r="L1398" s="444">
        <f t="shared" ca="1" si="109"/>
        <v>-208047088.83600229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-208047088.83600229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-866862.87015000952</v>
      </c>
      <c r="L1399" s="444">
        <f t="shared" ca="1" si="109"/>
        <v>-208913951.70615229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-208913951.70615229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-870474.7987756345</v>
      </c>
      <c r="L1400" s="444">
        <f t="shared" ca="1" si="109"/>
        <v>-209784426.50492793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-209784426.50492793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-874101.77710386633</v>
      </c>
      <c r="L1401" s="444">
        <f t="shared" ca="1" si="109"/>
        <v>-210658528.2820318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-210658528.2820318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-877743.86784179916</v>
      </c>
      <c r="L1402" s="444">
        <f t="shared" ca="1" si="109"/>
        <v>-211536272.14987361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-211536272.14987361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-881401.13395780663</v>
      </c>
      <c r="L1403" s="444">
        <f t="shared" ca="1" si="109"/>
        <v>-212417673.28383142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-212417673.28383142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-885073.63868263084</v>
      </c>
      <c r="L1404" s="444">
        <f t="shared" ca="1" si="109"/>
        <v>-213302746.92251405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-213302746.92251405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-888761.44551047508</v>
      </c>
      <c r="L1405" s="444">
        <f t="shared" ca="1" si="109"/>
        <v>-214191508.36802453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-214191508.36802453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-892464.61820010201</v>
      </c>
      <c r="L1406" s="444">
        <f t="shared" ca="1" si="109"/>
        <v>-215083972.98622462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-215083972.98622462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-896183.22077593592</v>
      </c>
      <c r="L1407" s="444">
        <f t="shared" ca="1" si="109"/>
        <v>-215980156.20700055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-215980156.20700055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-899917.31752916891</v>
      </c>
      <c r="L1408" s="444">
        <f t="shared" ca="1" si="109"/>
        <v>-216880073.52452973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-216880073.52452973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-903666.97301887372</v>
      </c>
      <c r="L1409" s="444">
        <f t="shared" ca="1" si="109"/>
        <v>-217783740.49754861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-217783740.49754861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-907432.25207311916</v>
      </c>
      <c r="L1410" s="444">
        <f t="shared" ca="1" si="109"/>
        <v>-218691172.74962172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-218691172.74962172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-911213.21979009046</v>
      </c>
      <c r="L1411" s="444">
        <f t="shared" ca="1" si="109"/>
        <v>-219602385.96941182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-219602385.96941182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-915009.94153921586</v>
      </c>
      <c r="L1412" s="444">
        <f t="shared" ca="1" si="109"/>
        <v>-220517395.91095105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-220517395.91095105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-918822.482962296</v>
      </c>
      <c r="L1413" s="444">
        <f t="shared" ca="1" si="109"/>
        <v>-221436218.39391336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-221436218.39391336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-922650.90997463895</v>
      </c>
      <c r="L1414" s="444">
        <f t="shared" ca="1" si="109"/>
        <v>-222358869.30388799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-222358869.30388799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-926495.28876620007</v>
      </c>
      <c r="L1415" s="444">
        <f t="shared" ca="1" si="109"/>
        <v>-223285364.5926542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-223285364.5926542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-930355.68580272596</v>
      </c>
      <c r="L1416" s="444">
        <f t="shared" ca="1" si="109"/>
        <v>-224215720.27845693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-224215720.27845693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-934232.16782690375</v>
      </c>
      <c r="L1417" s="444">
        <f t="shared" ca="1" si="109"/>
        <v>-225149952.44628382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-225149952.44628382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-938124.80185951584</v>
      </c>
      <c r="L1418" s="444">
        <f t="shared" ca="1" si="109"/>
        <v>-226088077.24814335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-226088077.24814335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-942033.65520059725</v>
      </c>
      <c r="L1419" s="444">
        <f t="shared" ca="1" si="109"/>
        <v>-227030110.90334395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-227030110.90334395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-945958.79543059971</v>
      </c>
      <c r="L1420" s="444">
        <f t="shared" ca="1" si="109"/>
        <v>-227976069.69877455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-227976069.69877455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-949900.29041156068</v>
      </c>
      <c r="L1421" s="444">
        <f t="shared" ca="1" si="109"/>
        <v>-228925969.98918611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-228925969.98918611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-953858.20828827529</v>
      </c>
      <c r="L1422" s="444">
        <f t="shared" ca="1" si="109"/>
        <v>-229879828.19747439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-229879828.19747439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-957832.61748947657</v>
      </c>
      <c r="L1423" s="444">
        <f t="shared" ca="1" si="109"/>
        <v>-230837660.81496388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-230837660.81496388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-961823.58672901627</v>
      </c>
      <c r="L1424" s="444">
        <f t="shared" ca="1" si="109"/>
        <v>-231799484.4016929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-231799484.4016929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-965831.18500705378</v>
      </c>
      <c r="L1425" s="444">
        <f t="shared" ca="1" si="109"/>
        <v>-232765315.58669996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-232765315.58669996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-969855.48161124997</v>
      </c>
      <c r="L1426" s="444">
        <f t="shared" ca="1" si="109"/>
        <v>-233735171.06831121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-233735171.06831121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-973896.54611796339</v>
      </c>
      <c r="L1427" s="444">
        <f t="shared" ca="1" si="109"/>
        <v>-234709067.61442918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-234709067.61442918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-977954.44839345489</v>
      </c>
      <c r="L1428" s="444">
        <f t="shared" ca="1" si="109"/>
        <v>-235687022.06282264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-235687022.06282264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-982029.25859509432</v>
      </c>
      <c r="L1429" s="444">
        <f t="shared" ca="1" si="109"/>
        <v>-236669051.32141775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-236669051.32141775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-986121.04717257398</v>
      </c>
      <c r="L1430" s="444">
        <f t="shared" ca="1" si="109"/>
        <v>-237655172.36859033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-237655172.36859033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-990229.88486912637</v>
      </c>
      <c r="L1431" s="444">
        <f t="shared" ca="1" si="109"/>
        <v>-238645402.25345945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-238645402.25345945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-994355.84272274782</v>
      </c>
      <c r="L1432" s="444">
        <f t="shared" ca="1" si="109"/>
        <v>-239639758.0961822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-239639758.0961822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-998498.99206742586</v>
      </c>
      <c r="L1433" s="444">
        <f t="shared" ca="1" si="109"/>
        <v>-240638257.08824962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-240638257.08824962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-1002659.4045343734</v>
      </c>
      <c r="L1434" s="444">
        <f t="shared" ca="1" si="109"/>
        <v>-241640916.49278399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-241640916.49278399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-1006837.1520532665</v>
      </c>
      <c r="L1435" s="444">
        <f t="shared" ca="1" si="109"/>
        <v>-242647753.64483726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-242647753.64483726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-1011032.3068534884</v>
      </c>
      <c r="L1436" s="444">
        <f t="shared" ca="1" si="109"/>
        <v>-243658785.95169076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-243658785.95169076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-1015244.941465378</v>
      </c>
      <c r="L1437" s="444">
        <f t="shared" ca="1" si="109"/>
        <v>-244674030.89315614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-244674030.89315614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-1019475.1287214838</v>
      </c>
      <c r="L1438" s="444">
        <f t="shared" ca="1" si="109"/>
        <v>-245693506.02187762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-245693506.02187762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-1023722.9417578233</v>
      </c>
      <c r="L1439" s="444">
        <f t="shared" ca="1" si="109"/>
        <v>-246717228.96363544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-246717228.96363544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-1027988.4540151476</v>
      </c>
      <c r="L1440" s="444">
        <f t="shared" ca="1" si="109"/>
        <v>-247745217.41765058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-247745217.41765058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-1032271.7392402106</v>
      </c>
      <c r="L1441" s="444">
        <f t="shared" ca="1" si="109"/>
        <v>-248777489.15689078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-248777489.15689078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-1036572.8714870447</v>
      </c>
      <c r="L1442" s="444">
        <f t="shared" ca="1" si="109"/>
        <v>-249814062.02837783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-249814062.02837783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-1040891.9251182409</v>
      </c>
      <c r="L1443" s="444">
        <f t="shared" ca="1" si="109"/>
        <v>-250854953.95349607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-250854953.95349607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-1045228.9748062334</v>
      </c>
      <c r="L1444" s="444">
        <f t="shared" ca="1" si="109"/>
        <v>-251900182.92830229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-251900182.92830229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-1049584.0955345929</v>
      </c>
      <c r="L1445" s="444">
        <f t="shared" ca="1" si="109"/>
        <v>-252949767.02383688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-252949767.02383688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-1053957.3625993202</v>
      </c>
      <c r="L1446" s="444">
        <f t="shared" ca="1" si="109"/>
        <v>-254003724.38643619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-254003724.38643619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-1058348.8516101509</v>
      </c>
      <c r="L1447" s="444">
        <f t="shared" ca="1" si="109"/>
        <v>-255062073.23804635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-255062073.23804635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-1062758.6384918599</v>
      </c>
      <c r="L1448" s="444">
        <f t="shared" ca="1" si="109"/>
        <v>-256124831.87653822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-256124831.87653822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-1067186.7994855759</v>
      </c>
      <c r="L1449" s="444">
        <f t="shared" ca="1" si="109"/>
        <v>-257192018.67602378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-257192018.67602378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-1071633.411150099</v>
      </c>
      <c r="L1450" s="444">
        <f t="shared" ca="1" si="109"/>
        <v>-258263652.08717388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-258263652.08717388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-1076098.5503632245</v>
      </c>
      <c r="L1451" s="444">
        <f t="shared" ca="1" si="109"/>
        <v>-259339750.63753709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-259339750.63753709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-1080582.2943230711</v>
      </c>
      <c r="L1452" s="444">
        <f t="shared" ca="1" si="109"/>
        <v>-260420332.93186015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-260420332.93186015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-1085084.7205494172</v>
      </c>
      <c r="L1453" s="444">
        <f t="shared" ca="1" si="109"/>
        <v>-261505417.65240955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-261505417.65240955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-1089605.9068850398</v>
      </c>
      <c r="L1454" s="444">
        <f t="shared" ca="1" si="109"/>
        <v>-262595023.55929458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-262595023.55929458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-1094145.9314970607</v>
      </c>
      <c r="L1455" s="444">
        <f t="shared" ca="1" si="109"/>
        <v>-263689169.49079165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-263689169.49079165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-1098704.8728782984</v>
      </c>
      <c r="L1456" s="444">
        <f t="shared" ca="1" si="109"/>
        <v>-264787874.36366996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-264787874.36366996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-1103282.8098486247</v>
      </c>
      <c r="L1457" s="444">
        <f t="shared" ca="1" si="109"/>
        <v>-265891157.1735186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-265891157.1735186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-1107879.8215563274</v>
      </c>
      <c r="L1458" s="444">
        <f t="shared" ca="1" si="109"/>
        <v>-266999036.99507493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-266999036.99507493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-1112495.9874794788</v>
      </c>
      <c r="L1459" s="444">
        <f t="shared" ca="1" si="109"/>
        <v>-268111532.98255441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-268111532.98255441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-1117131.38742731</v>
      </c>
      <c r="L1460" s="444">
        <f t="shared" ca="1" si="109"/>
        <v>-269228664.36998171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-269228664.36998171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-1121786.1015415904</v>
      </c>
      <c r="L1461" s="444">
        <f t="shared" ca="1" si="109"/>
        <v>-270350450.47152328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-270350450.47152328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-1126460.2102980136</v>
      </c>
      <c r="L1462" s="444">
        <f t="shared" ca="1" si="109"/>
        <v>-271476910.68182129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-271476910.68182129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-1131153.7945075887</v>
      </c>
      <c r="L1463" s="444">
        <f t="shared" ca="1" si="109"/>
        <v>-272608064.47632885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-272608064.47632885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-1135866.9353180369</v>
      </c>
      <c r="L1464" s="444">
        <f t="shared" ca="1" si="109"/>
        <v>-273743931.4116469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-273743931.4116469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-1140599.7142151955</v>
      </c>
      <c r="L1465" s="444">
        <f t="shared" ca="1" si="109"/>
        <v>-274884531.12586212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-274884531.12586212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-1145352.2130244256</v>
      </c>
      <c r="L1466" s="444">
        <f t="shared" ca="1" si="109"/>
        <v>-276029883.33888656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-276029883.33888656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-1150124.5139120272</v>
      </c>
      <c r="L1467" s="444">
        <f t="shared" ca="1" si="109"/>
        <v>-277180007.85279858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-277180007.85279858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-1154916.6993866607</v>
      </c>
      <c r="L1468" s="444">
        <f t="shared" ca="1" si="109"/>
        <v>-278334924.55218524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-278334924.55218524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-1159728.8523007717</v>
      </c>
      <c r="L1469" s="444">
        <f t="shared" ca="1" si="109"/>
        <v>-279494653.404486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-279494653.404486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-1164561.055852025</v>
      </c>
      <c r="L1470" s="444">
        <f t="shared" ca="1" si="109"/>
        <v>-280659214.460338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-280659214.460338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-1169413.3935847417</v>
      </c>
      <c r="L1471" s="444">
        <f t="shared" ca="1" si="109"/>
        <v>-281828627.85392272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-281828627.85392272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-1174285.9493913446</v>
      </c>
      <c r="L1472" s="444">
        <f t="shared" ca="1" si="109"/>
        <v>-283002913.80331409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-283002913.80331409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-1179178.8075138086</v>
      </c>
      <c r="L1473" s="444">
        <f t="shared" ca="1" si="109"/>
        <v>-284182092.61082792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-284182092.61082792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-1184092.0525451163</v>
      </c>
      <c r="L1474" s="444">
        <f t="shared" ca="1" si="109"/>
        <v>-285366184.66337305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-285366184.66337305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-1189025.7694307209</v>
      </c>
      <c r="L1475" s="444">
        <f t="shared" ca="1" si="109"/>
        <v>-286555210.43280375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-286555210.43280375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-1193980.0434700155</v>
      </c>
      <c r="L1476" s="444">
        <f t="shared" ca="1" si="109"/>
        <v>-287749190.47627378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-287749190.47627378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-1198954.9603178073</v>
      </c>
      <c r="L1477" s="444">
        <f t="shared" ca="1" si="109"/>
        <v>-288948145.43659157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-288948145.43659157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-1203950.6059857982</v>
      </c>
      <c r="L1478" s="444">
        <f t="shared" ca="1" si="109"/>
        <v>-290152096.04257739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-290152096.04257739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-1208967.0668440724</v>
      </c>
      <c r="L1479" s="444">
        <f t="shared" ca="1" si="109"/>
        <v>-291361063.10942143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-291361063.10942143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-1214004.4296225894</v>
      </c>
      <c r="L1480" s="444">
        <f t="shared" ca="1" si="109"/>
        <v>-292575067.53904402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-292575067.53904402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-1219062.7814126834</v>
      </c>
      <c r="L1481" s="444">
        <f t="shared" ca="1" si="109"/>
        <v>-293794130.32045668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-293794130.32045668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-1224142.2096685695</v>
      </c>
      <c r="L1482" s="444">
        <f t="shared" ca="1" si="109"/>
        <v>-295018272.53012526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-295018272.53012526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-1229242.8022088553</v>
      </c>
      <c r="L1483" s="444">
        <f t="shared" ca="1" si="109"/>
        <v>-296247515.3323341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-296247515.3323341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-1234364.6472180588</v>
      </c>
      <c r="L1484" s="444">
        <f t="shared" ca="1" si="109"/>
        <v>-297481879.97955215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-297481879.97955215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-1239507.833248134</v>
      </c>
      <c r="L1485" s="444">
        <f t="shared" ca="1" si="109"/>
        <v>-298721387.81280029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-298721387.81280029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-1244672.4492200012</v>
      </c>
      <c r="L1486" s="444">
        <f t="shared" ca="1" si="109"/>
        <v>-299966060.26202029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-299966060.26202029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-1249858.5844250845</v>
      </c>
      <c r="L1487" s="444">
        <f t="shared" ca="1" si="109"/>
        <v>-301215918.84644538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-301215918.84644538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-1255066.3285268557</v>
      </c>
      <c r="L1488" s="444">
        <f t="shared" ca="1" si="109"/>
        <v>-302470985.17497224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-302470985.17497224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-1260295.7715623842</v>
      </c>
      <c r="L1489" s="444">
        <f t="shared" ca="1" si="109"/>
        <v>-303731280.94653463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-303731280.94653463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-1265547.0039438943</v>
      </c>
      <c r="L1490" s="444">
        <f t="shared" ca="1" si="109"/>
        <v>-304996827.95047855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-304996827.95047855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-1270820.1164603273</v>
      </c>
      <c r="L1491" s="444">
        <f t="shared" ca="1" si="109"/>
        <v>-306267648.06693888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-306267648.06693888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-1276115.200278912</v>
      </c>
      <c r="L1492" s="444">
        <f t="shared" ca="1" si="109"/>
        <v>-307543763.26721781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-307543763.26721781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-1281432.346946741</v>
      </c>
      <c r="L1493" s="444">
        <f t="shared" ca="1" si="109"/>
        <v>-308825195.61416453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-308825195.61416453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-1286771.6483923523</v>
      </c>
      <c r="L1494" s="444">
        <f t="shared" ca="1" si="109"/>
        <v>-310111967.26255691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-310111967.26255691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-1292133.1969273204</v>
      </c>
      <c r="L1495" s="444">
        <f t="shared" ca="1" si="109"/>
        <v>-311404100.45948422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-311404100.45948422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-1297517.085247851</v>
      </c>
      <c r="L1496" s="444">
        <f t="shared" ca="1" si="109"/>
        <v>-312701617.54473209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-312701617.54473209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-1302923.4064363837</v>
      </c>
      <c r="L1497" s="444">
        <f t="shared" ca="1" si="109"/>
        <v>-314004540.95116848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-314004540.95116848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-1308352.253963202</v>
      </c>
      <c r="L1498" s="444">
        <f t="shared" ca="1" si="109"/>
        <v>-315312893.20513165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-315312893.20513165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-1313803.7216880484</v>
      </c>
      <c r="L1499" s="444">
        <f t="shared" ca="1" si="109"/>
        <v>-316626696.92681968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-316626696.92681968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-1319277.9038617488</v>
      </c>
      <c r="L1500" s="444">
        <f t="shared" ca="1" si="109"/>
        <v>-317945974.83068144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-317945974.83068144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-1324774.8951278394</v>
      </c>
      <c r="L1501" s="444">
        <f t="shared" ca="1" si="109"/>
        <v>-319270749.72580928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-319270749.72580928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-1330294.7905242052</v>
      </c>
      <c r="L1502" s="444">
        <f t="shared" ca="1" si="109"/>
        <v>-320601044.51633346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-320601044.51633346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-1335837.6854847227</v>
      </c>
      <c r="L1503" s="444">
        <f t="shared" ca="1" si="109"/>
        <v>-321936882.20181817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-321936882.20181817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-1341403.6758409091</v>
      </c>
      <c r="L1504" s="444">
        <f t="shared" ca="1" si="109"/>
        <v>-323278285.87765908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-323278285.87765908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-1346992.8578235796</v>
      </c>
      <c r="L1505" s="444">
        <f t="shared" ca="1" si="109"/>
        <v>-324625278.73548263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-324625278.73548263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-1352605.3280645111</v>
      </c>
      <c r="L1506" s="444">
        <f t="shared" ca="1" si="109"/>
        <v>-325977884.06354713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-325977884.06354713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-1358241.183598113</v>
      </c>
      <c r="L1507" s="444">
        <f t="shared" ca="1" si="109"/>
        <v>-327336125.24714524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-327336125.24714524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-1363900.5218631052</v>
      </c>
      <c r="L1508" s="444">
        <f t="shared" ca="1" si="109"/>
        <v>-328700025.76900834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-328700025.76900834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-1369583.4407042013</v>
      </c>
      <c r="L1509" s="444">
        <f t="shared" ca="1" si="109"/>
        <v>-330069609.20971256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-330069609.20971256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-1375290.0383738023</v>
      </c>
      <c r="L1510" s="444">
        <f t="shared" ca="1" si="109"/>
        <v>-331444899.24808639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-331444899.24808639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-1381020.4135336932</v>
      </c>
      <c r="L1511" s="444">
        <f t="shared" ca="1" si="109"/>
        <v>-332825919.66162008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-332825919.66162008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-1386774.6652567503</v>
      </c>
      <c r="L1512" s="444">
        <f t="shared" ca="1" si="109"/>
        <v>-334212694.32687682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-334212694.32687682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-1392552.8930286535</v>
      </c>
      <c r="L1513" s="444">
        <f t="shared" ca="1" si="109"/>
        <v>-335605247.2199055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-335605247.2199055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-1398355.1967496062</v>
      </c>
      <c r="L1514" s="444">
        <f t="shared" ca="1" si="109"/>
        <v>-337003602.41665512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-337003602.41665512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-1404181.6767360631</v>
      </c>
      <c r="L1515" s="444">
        <f t="shared" ca="1" si="109"/>
        <v>-338407784.09339118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-338407784.09339118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-1410032.4337224632</v>
      </c>
      <c r="L1516" s="444">
        <f t="shared" ca="1" si="109"/>
        <v>-339817816.52711362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-339817816.52711362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-1415907.5688629735</v>
      </c>
      <c r="L1517" s="444">
        <f t="shared" ca="1" si="109"/>
        <v>-341233724.09597659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-341233724.09597659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-1421807.1837332358</v>
      </c>
      <c r="L1518" s="444">
        <f t="shared" ca="1" si="109"/>
        <v>-342655531.27970982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-342655531.27970982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-1427731.3803321242</v>
      </c>
      <c r="L1519" s="444">
        <f t="shared" ca="1" si="109"/>
        <v>-344083262.66004193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-344083262.66004193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-1433680.2610835079</v>
      </c>
      <c r="L1520" s="444">
        <f t="shared" ca="1" si="109"/>
        <v>-345516942.92112541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-345516942.92112541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-1439653.9288380225</v>
      </c>
      <c r="L1521" s="444">
        <f t="shared" ca="1" si="109"/>
        <v>-346956596.84996343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-346956596.84996343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-1445652.4868748477</v>
      </c>
      <c r="L1522" s="444">
        <f t="shared" ca="1" si="109"/>
        <v>-348402249.33683825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-348402249.33683825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-1451676.0389034927</v>
      </c>
      <c r="L1523" s="444">
        <f t="shared" ca="1" si="109"/>
        <v>-349853925.37574172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-349853925.37574172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-1457724.6890655905</v>
      </c>
      <c r="L1524" s="444">
        <f t="shared" ca="1" si="109"/>
        <v>-351311650.0648073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-351311650.0648073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-1463798.541936697</v>
      </c>
      <c r="L1525" s="444">
        <f t="shared" ca="1" si="109"/>
        <v>-352775448.60674399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-352775448.60674399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-1469897.7025281</v>
      </c>
      <c r="L1526" s="444">
        <f t="shared" ca="1" si="109"/>
        <v>-354245346.30927211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-354245346.30927211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-1476022.2762886337</v>
      </c>
      <c r="L1527" s="444">
        <f t="shared" ca="1" si="109"/>
        <v>-355721368.58556074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-355721368.58556074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-1482172.369106503</v>
      </c>
      <c r="L1528" s="444">
        <f t="shared" ca="1" si="109"/>
        <v>-357203540.95466727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-357203540.95466727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-1488348.0873111137</v>
      </c>
      <c r="L1529" s="444">
        <f t="shared" ca="1" si="109"/>
        <v>-358691889.04197836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-358691889.04197836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-1494549.5376749099</v>
      </c>
      <c r="L1530" s="444">
        <f t="shared" ca="1" si="109"/>
        <v>-360186438.57965326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-360186438.57965326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-1500776.8274152218</v>
      </c>
      <c r="L1531" s="444">
        <f t="shared" ca="1" si="109"/>
        <v>-361687215.40706849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-361687215.40706849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-1507030.0641961186</v>
      </c>
      <c r="L1532" s="444">
        <f t="shared" ca="1" si="109"/>
        <v>-363194245.4712646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-363194245.4712646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-1513309.3561302691</v>
      </c>
      <c r="L1533" s="444">
        <f t="shared" ca="1" si="109"/>
        <v>-364707554.82739484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-364707554.82739484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-1519614.8117808118</v>
      </c>
      <c r="L1534" s="444">
        <f t="shared" ca="1" si="109"/>
        <v>-366227169.63917565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-366227169.63917565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-1525946.5401632318</v>
      </c>
      <c r="L1535" s="444">
        <f t="shared" ca="1" si="109"/>
        <v>-367753116.17933887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-367753116.17933887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-1532304.6507472452</v>
      </c>
      <c r="L1536" s="444">
        <f t="shared" ca="1" si="109"/>
        <v>-369285420.83008611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-369285420.83008611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-1538689.2534586922</v>
      </c>
      <c r="L1537" s="444">
        <f t="shared" ca="1" si="109"/>
        <v>-370824110.08354479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-370824110.08354479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-1545100.4586814367</v>
      </c>
      <c r="L1538" s="444">
        <f t="shared" ref="L1538:L1792" ca="1" si="114">I1538-J1538+K1538</f>
        <v>-372369210.54222625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-372369210.54222625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-1551538.3772592761</v>
      </c>
      <c r="L1539" s="444">
        <f t="shared" ca="1" si="114"/>
        <v>-373920748.91948551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-373920748.91948551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-1558003.1204978563</v>
      </c>
      <c r="L1540" s="444">
        <f t="shared" ca="1" si="114"/>
        <v>-375478752.03998339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-375478752.03998339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-1564494.8001665974</v>
      </c>
      <c r="L1541" s="444">
        <f t="shared" ca="1" si="114"/>
        <v>-377043246.84015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-377043246.84015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-1571013.5285006249</v>
      </c>
      <c r="L1542" s="444">
        <f t="shared" ca="1" si="114"/>
        <v>-378614260.36865062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-378614260.36865062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-1577559.4182027108</v>
      </c>
      <c r="L1543" s="444">
        <f t="shared" ca="1" si="114"/>
        <v>-380191819.78685331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-380191819.78685331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-1584132.5824452222</v>
      </c>
      <c r="L1544" s="444">
        <f t="shared" ca="1" si="114"/>
        <v>-381775952.36929852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-381775952.36929852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-1590733.134872077</v>
      </c>
      <c r="L1545" s="444">
        <f t="shared" ca="1" si="114"/>
        <v>-383366685.5041706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-383366685.5041706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-1597361.1896007108</v>
      </c>
      <c r="L1546" s="444">
        <f t="shared" ca="1" si="114"/>
        <v>-384964046.6937713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-384964046.6937713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-1604016.8612240471</v>
      </c>
      <c r="L1547" s="444">
        <f t="shared" ca="1" si="114"/>
        <v>-386568063.55499536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-386568063.55499536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-1610700.2648124807</v>
      </c>
      <c r="L1548" s="444">
        <f t="shared" ca="1" si="114"/>
        <v>-388178763.81980783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-388178763.81980783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-1617411.515915866</v>
      </c>
      <c r="L1549" s="444">
        <f t="shared" ca="1" si="114"/>
        <v>-389796175.3357237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-389796175.3357237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-1624150.7305655153</v>
      </c>
      <c r="L1550" s="444">
        <f t="shared" ca="1" si="114"/>
        <v>-391420326.06628919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-391420326.06628919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-1630918.025276205</v>
      </c>
      <c r="L1551" s="444">
        <f t="shared" ca="1" si="114"/>
        <v>-393051244.09156537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-393051244.09156537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-1637713.517048189</v>
      </c>
      <c r="L1552" s="444">
        <f t="shared" ca="1" si="114"/>
        <v>-394688957.60861355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-394688957.60861355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-1644537.3233692232</v>
      </c>
      <c r="L1553" s="444">
        <f t="shared" ca="1" si="114"/>
        <v>-396333494.93198276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-396333494.93198276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-1651389.5622165948</v>
      </c>
      <c r="L1554" s="444">
        <f t="shared" ca="1" si="114"/>
        <v>-397984884.49419934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-397984884.49419934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-1658270.3520591639</v>
      </c>
      <c r="L1555" s="444">
        <f t="shared" ca="1" si="114"/>
        <v>-399643154.84625852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-399643154.84625852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-1665179.8118594105</v>
      </c>
      <c r="L1556" s="444">
        <f t="shared" ca="1" si="114"/>
        <v>-401308334.65811795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-401308334.65811795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-1672118.0610754914</v>
      </c>
      <c r="L1557" s="444">
        <f t="shared" ca="1" si="114"/>
        <v>-402980452.71919346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-402980452.71919346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-1679085.2196633061</v>
      </c>
      <c r="L1558" s="444">
        <f t="shared" ca="1" si="114"/>
        <v>-404659537.93885678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-404659537.93885678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-1686081.4080785699</v>
      </c>
      <c r="L1559" s="444">
        <f t="shared" ca="1" si="114"/>
        <v>-406345619.34693533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-406345619.34693533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-1693106.7472788971</v>
      </c>
      <c r="L1560" s="444">
        <f t="shared" ca="1" si="114"/>
        <v>-408038726.0942142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-408038726.0942142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-1700161.3587258924</v>
      </c>
      <c r="L1561" s="444">
        <f t="shared" ca="1" si="114"/>
        <v>-409738887.45294011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-409738887.45294011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-1707245.3643872505</v>
      </c>
      <c r="L1562" s="444">
        <f t="shared" ca="1" si="114"/>
        <v>-411446132.81732738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-411446132.81732738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-1714358.886738864</v>
      </c>
      <c r="L1563" s="444">
        <f t="shared" ca="1" si="114"/>
        <v>-413160491.70406622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-413160491.70406622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-1721502.0487669425</v>
      </c>
      <c r="L1564" s="444">
        <f t="shared" ca="1" si="114"/>
        <v>-414881993.75283319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-414881993.75283319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-1728674.9739701382</v>
      </c>
      <c r="L1565" s="444">
        <f t="shared" ca="1" si="114"/>
        <v>-416610668.7268033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-416610668.7268033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-1735877.7863616804</v>
      </c>
      <c r="L1566" s="444">
        <f t="shared" ca="1" si="114"/>
        <v>-418346546.513165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-418346546.513165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-1743110.610471521</v>
      </c>
      <c r="L1567" s="444">
        <f t="shared" ca="1" si="114"/>
        <v>-420089657.12363654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-420089657.12363654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-1750373.5713484858</v>
      </c>
      <c r="L1568" s="444">
        <f t="shared" ca="1" si="114"/>
        <v>-421840030.69498503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-421840030.69498503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-1757666.7945624376</v>
      </c>
      <c r="L1569" s="444">
        <f t="shared" ca="1" si="114"/>
        <v>-423597697.48954749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-423597697.48954749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-1764990.4062064481</v>
      </c>
      <c r="L1570" s="444">
        <f t="shared" ca="1" si="114"/>
        <v>-425362687.89575392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-425362687.89575392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-1772344.5328989746</v>
      </c>
      <c r="L1571" s="444">
        <f t="shared" ca="1" si="114"/>
        <v>-427135032.42865288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-427135032.42865288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-1779729.3017860537</v>
      </c>
      <c r="L1572" s="444">
        <f t="shared" ca="1" si="114"/>
        <v>-428914761.73043895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-428914761.73043895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-1787144.8405434953</v>
      </c>
      <c r="L1573" s="444">
        <f t="shared" ca="1" si="114"/>
        <v>-430701906.57098246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-430701906.57098246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-1794591.2773790935</v>
      </c>
      <c r="L1574" s="444">
        <f t="shared" ca="1" si="114"/>
        <v>-432496497.84836155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-432496497.84836155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-1802068.7410348398</v>
      </c>
      <c r="L1575" s="444">
        <f t="shared" ca="1" si="114"/>
        <v>-434298566.58939642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-434298566.58939642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-1809577.3607891516</v>
      </c>
      <c r="L1576" s="444">
        <f t="shared" ca="1" si="114"/>
        <v>-436108143.9501856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-436108143.9501856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-1817117.2664591067</v>
      </c>
      <c r="L1577" s="444">
        <f t="shared" ca="1" si="114"/>
        <v>-437925261.2166447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-437925261.2166447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-1824688.5884026864</v>
      </c>
      <c r="L1578" s="444">
        <f t="shared" ca="1" si="114"/>
        <v>-439749949.80504739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-439749949.80504739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-1832291.4575210304</v>
      </c>
      <c r="L1579" s="444">
        <f t="shared" ca="1" si="114"/>
        <v>-441582241.26256841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-441582241.26256841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-1839926.0052607018</v>
      </c>
      <c r="L1580" s="444">
        <f t="shared" ca="1" si="114"/>
        <v>-443422167.26782912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-443422167.26782912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-1847592.363615955</v>
      </c>
      <c r="L1581" s="444">
        <f t="shared" ca="1" si="114"/>
        <v>-445269759.63144505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-445269759.63144505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-1855290.6651310211</v>
      </c>
      <c r="L1582" s="444">
        <f t="shared" ca="1" si="114"/>
        <v>-447125050.29657608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-447125050.29657608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-1863021.0429024003</v>
      </c>
      <c r="L1583" s="444">
        <f t="shared" ca="1" si="114"/>
        <v>-448988071.33947849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-448988071.33947849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-1870783.6305811603</v>
      </c>
      <c r="L1584" s="444">
        <f t="shared" ca="1" si="114"/>
        <v>-450858854.97005963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-450858854.97005963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-1878578.5623752486</v>
      </c>
      <c r="L1585" s="444">
        <f t="shared" ca="1" si="114"/>
        <v>-452737433.53243488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-452737433.53243488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-1886405.9730518123</v>
      </c>
      <c r="L1586" s="444">
        <f t="shared" ca="1" si="114"/>
        <v>-454623839.50548667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-454623839.50548667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-1894265.997939528</v>
      </c>
      <c r="L1587" s="444">
        <f t="shared" ca="1" si="114"/>
        <v>-456518105.50342619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-456518105.50342619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-1902158.7729309422</v>
      </c>
      <c r="L1588" s="444">
        <f t="shared" ca="1" si="114"/>
        <v>-458420264.27635711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-458420264.27635711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-1910084.4344848213</v>
      </c>
      <c r="L1589" s="444">
        <f t="shared" ca="1" si="114"/>
        <v>-460330348.71084195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-460330348.71084195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-1918043.1196285081</v>
      </c>
      <c r="L1590" s="444">
        <f t="shared" ca="1" si="114"/>
        <v>-462248391.83047044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-462248391.83047044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-1926034.9659602933</v>
      </c>
      <c r="L1591" s="444">
        <f t="shared" ca="1" si="114"/>
        <v>-464174426.79643071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-464174426.79643071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-1934060.1116517945</v>
      </c>
      <c r="L1592" s="444">
        <f t="shared" ca="1" si="114"/>
        <v>-466108486.90808249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-466108486.90808249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-1942118.6954503437</v>
      </c>
      <c r="L1593" s="444">
        <f t="shared" ca="1" si="114"/>
        <v>-468050605.60353285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-468050605.60353285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-1950210.8566813869</v>
      </c>
      <c r="L1594" s="444">
        <f t="shared" ca="1" si="114"/>
        <v>-470000816.46021426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-470000816.46021426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-1958336.7352508928</v>
      </c>
      <c r="L1595" s="444">
        <f t="shared" ca="1" si="114"/>
        <v>-471959153.19546515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-471959153.19546515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-1966496.4716477718</v>
      </c>
      <c r="L1596" s="444">
        <f t="shared" ca="1" si="114"/>
        <v>-473925649.66711295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-473925649.66711295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-1974690.2069463041</v>
      </c>
      <c r="L1597" s="444">
        <f t="shared" ca="1" si="114"/>
        <v>-475900339.87405926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-475900339.87405926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-1982918.0828085802</v>
      </c>
      <c r="L1598" s="444">
        <f t="shared" ca="1" si="114"/>
        <v>-477883257.95686781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-477883257.95686781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-1991180.2414869491</v>
      </c>
      <c r="L1599" s="444">
        <f t="shared" ca="1" si="114"/>
        <v>-479874438.19835478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-479874438.19835478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-1999476.825826478</v>
      </c>
      <c r="L1600" s="444">
        <f t="shared" ca="1" si="114"/>
        <v>-481873915.02418125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-481873915.02418125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-2007807.9792674219</v>
      </c>
      <c r="L1601" s="444">
        <f t="shared" ca="1" si="114"/>
        <v>-483881723.00344867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-483881723.00344867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-2016173.8458477028</v>
      </c>
      <c r="L1602" s="444">
        <f t="shared" ca="1" si="114"/>
        <v>-485897896.84929639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-485897896.84929639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-2024574.5702054019</v>
      </c>
      <c r="L1603" s="444">
        <f t="shared" ca="1" si="114"/>
        <v>-487922471.41950178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-487922471.41950178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-2033010.2975812573</v>
      </c>
      <c r="L1604" s="444">
        <f t="shared" ca="1" si="114"/>
        <v>-489955481.71708304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-489955481.71708304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-2041481.1738211792</v>
      </c>
      <c r="L1605" s="444">
        <f t="shared" ca="1" si="114"/>
        <v>-491996962.89090419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-491996962.89090419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-2049987.3453787675</v>
      </c>
      <c r="L1606" s="444">
        <f t="shared" ca="1" si="114"/>
        <v>-494046950.23628294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-494046950.23628294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-2058528.9593178453</v>
      </c>
      <c r="L1607" s="444">
        <f t="shared" ca="1" si="114"/>
        <v>-496105479.19560081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-496105479.19560081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-2067106.1633150033</v>
      </c>
      <c r="L1608" s="444">
        <f t="shared" ca="1" si="114"/>
        <v>-498172585.35891581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-498172585.35891581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-2075719.1056621494</v>
      </c>
      <c r="L1609" s="444">
        <f t="shared" ca="1" si="114"/>
        <v>-500248304.46457797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-500248304.46457797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-2084367.9352690752</v>
      </c>
      <c r="L1610" s="444">
        <f t="shared" ca="1" si="114"/>
        <v>-502332672.39984703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-502332672.39984703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-2093052.8016660295</v>
      </c>
      <c r="L1611" s="444">
        <f t="shared" ca="1" si="114"/>
        <v>-504425725.20151305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-504425725.20151305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-2101773.8550063046</v>
      </c>
      <c r="L1612" s="444">
        <f t="shared" ca="1" si="114"/>
        <v>-506527499.05651933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-506527499.05651933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-2110531.2460688306</v>
      </c>
      <c r="L1613" s="444">
        <f t="shared" ca="1" si="114"/>
        <v>-508638030.30258816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-508638030.30258816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-2119325.126260784</v>
      </c>
      <c r="L1614" s="444">
        <f t="shared" ca="1" si="114"/>
        <v>-510757355.42884892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-510757355.42884892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-2128155.6476202039</v>
      </c>
      <c r="L1615" s="444">
        <f t="shared" ca="1" si="114"/>
        <v>-512885511.07646912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-512885511.07646912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-2137022.9628186212</v>
      </c>
      <c r="L1616" s="444">
        <f t="shared" ca="1" si="114"/>
        <v>-515022534.03928775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-515022534.03928775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-2145927.2251636991</v>
      </c>
      <c r="L1617" s="444">
        <f t="shared" ca="1" si="114"/>
        <v>-517168461.26445144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-517168461.26445144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-2154868.5886018812</v>
      </c>
      <c r="L1618" s="444">
        <f t="shared" ca="1" si="114"/>
        <v>-519323329.85305333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-519323329.85305333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-2163847.2077210555</v>
      </c>
      <c r="L1619" s="444">
        <f t="shared" ca="1" si="114"/>
        <v>-521487177.06077439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-521487177.06077439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-2172863.2377532264</v>
      </c>
      <c r="L1620" s="444">
        <f t="shared" ca="1" si="114"/>
        <v>-523660040.2985276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-523660040.2985276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-2181916.8345771981</v>
      </c>
      <c r="L1621" s="444">
        <f t="shared" ca="1" si="114"/>
        <v>-525841957.1331048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-525841957.1331048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-2191008.1547212698</v>
      </c>
      <c r="L1622" s="444">
        <f t="shared" ca="1" si="114"/>
        <v>-528032965.28782606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-528032965.28782606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-2200137.3553659422</v>
      </c>
      <c r="L1623" s="444">
        <f t="shared" ca="1" si="114"/>
        <v>-530233102.64319199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-530233102.64319199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-2209304.5943466332</v>
      </c>
      <c r="L1624" s="444">
        <f t="shared" ca="1" si="114"/>
        <v>-532442407.23753864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-532442407.23753864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-2218510.0301564108</v>
      </c>
      <c r="L1625" s="444">
        <f t="shared" ca="1" si="114"/>
        <v>-534660917.26769507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-534660917.26769507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-2227753.8219487295</v>
      </c>
      <c r="L1626" s="444">
        <f t="shared" ca="1" si="114"/>
        <v>-536888671.08964384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-536888671.08964384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-2237036.1295401827</v>
      </c>
      <c r="L1627" s="444">
        <f t="shared" ca="1" si="114"/>
        <v>-539125707.21918404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-539125707.21918404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-2246357.1134132668</v>
      </c>
      <c r="L1628" s="444">
        <f t="shared" ca="1" si="114"/>
        <v>-541372064.33259726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-541372064.33259726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-2255716.9347191551</v>
      </c>
      <c r="L1629" s="444">
        <f t="shared" ca="1" si="114"/>
        <v>-543627781.26731646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-543627781.26731646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-2265115.7552804854</v>
      </c>
      <c r="L1630" s="444">
        <f t="shared" ca="1" si="114"/>
        <v>-545892897.02259696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-545892897.02259696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-2274553.7375941537</v>
      </c>
      <c r="L1631" s="444">
        <f t="shared" ca="1" si="114"/>
        <v>-548167450.76019108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-548167450.76019108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-2284031.0448341295</v>
      </c>
      <c r="L1632" s="444">
        <f t="shared" ca="1" si="114"/>
        <v>-550451481.80502522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-550451481.80502522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-2293547.8408542718</v>
      </c>
      <c r="L1633" s="444">
        <f t="shared" ca="1" si="114"/>
        <v>-552745029.64587951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-552745029.64587951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-2303104.2901911647</v>
      </c>
      <c r="L1634" s="444">
        <f t="shared" ca="1" si="114"/>
        <v>-555048133.93607068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-555048133.93607068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-2312700.5580669614</v>
      </c>
      <c r="L1635" s="444">
        <f t="shared" ca="1" si="114"/>
        <v>-557360834.49413764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-557360834.49413764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-2322336.8103922401</v>
      </c>
      <c r="L1636" s="444">
        <f t="shared" ca="1" si="114"/>
        <v>-559683171.30452991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-559683171.30452991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-2332013.2137688748</v>
      </c>
      <c r="L1637" s="444">
        <f t="shared" ca="1" si="114"/>
        <v>-562015184.51829875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-562015184.51829875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-2341729.9354929114</v>
      </c>
      <c r="L1638" s="444">
        <f t="shared" ca="1" si="114"/>
        <v>-564356914.45379162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-564356914.45379162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-2351487.1435574652</v>
      </c>
      <c r="L1639" s="444">
        <f t="shared" ca="1" si="114"/>
        <v>-566708401.59734905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-566708401.59734905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-2361285.0066556209</v>
      </c>
      <c r="L1640" s="444">
        <f t="shared" ca="1" si="114"/>
        <v>-569069686.60400462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-569069686.60400462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-2371123.6941833524</v>
      </c>
      <c r="L1641" s="444">
        <f t="shared" ca="1" si="114"/>
        <v>-571440810.29818797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-571440810.29818797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-2381003.37624245</v>
      </c>
      <c r="L1642" s="444">
        <f t="shared" ca="1" si="114"/>
        <v>-573821813.67443037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-573821813.67443037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-2390924.2236434598</v>
      </c>
      <c r="L1643" s="444">
        <f t="shared" ca="1" si="114"/>
        <v>-576212737.89807379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-576212737.89807379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-2400886.4079086408</v>
      </c>
      <c r="L1644" s="444">
        <f t="shared" ca="1" si="114"/>
        <v>-578613624.30598247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-578613624.30598247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-2410890.1012749271</v>
      </c>
      <c r="L1645" s="444">
        <f t="shared" ca="1" si="114"/>
        <v>-581024514.40725744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-581024514.40725744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-2420935.4766969061</v>
      </c>
      <c r="L1646" s="444">
        <f t="shared" ca="1" si="114"/>
        <v>-583445449.88395429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-583445449.88395429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-2431022.7078498094</v>
      </c>
      <c r="L1647" s="444">
        <f t="shared" ca="1" si="114"/>
        <v>-585876472.59180415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-585876472.59180415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-2441151.9691325175</v>
      </c>
      <c r="L1648" s="444">
        <f t="shared" ca="1" si="114"/>
        <v>-588317624.56093669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-588317624.56093669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-2451323.4356705695</v>
      </c>
      <c r="L1649" s="444">
        <f t="shared" ca="1" si="114"/>
        <v>-590768947.9966073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-590768947.9966073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-2461537.2833191971</v>
      </c>
      <c r="L1650" s="444">
        <f t="shared" ca="1" si="114"/>
        <v>-593230485.27992654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-593230485.27992654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-2471793.6886663605</v>
      </c>
      <c r="L1651" s="444">
        <f t="shared" ca="1" si="114"/>
        <v>-595702278.96859288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-595702278.96859288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-2482092.8290358037</v>
      </c>
      <c r="L1652" s="444">
        <f t="shared" ca="1" si="114"/>
        <v>-598184371.79762864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-598184371.79762864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-2492434.8824901194</v>
      </c>
      <c r="L1653" s="444">
        <f t="shared" ca="1" si="114"/>
        <v>-600676806.6801188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-600676806.6801188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-2502820.0278338282</v>
      </c>
      <c r="L1654" s="444">
        <f t="shared" ca="1" si="114"/>
        <v>-603179626.70795262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-603179626.70795262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-2513248.4446164691</v>
      </c>
      <c r="L1655" s="444">
        <f t="shared" ca="1" si="114"/>
        <v>-605692875.15256906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-605692875.15256906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-2523720.3131357045</v>
      </c>
      <c r="L1656" s="444">
        <f t="shared" ca="1" si="114"/>
        <v>-608216595.4657048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-608216595.4657048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-2534235.8144404367</v>
      </c>
      <c r="L1657" s="444">
        <f t="shared" ca="1" si="114"/>
        <v>-610750831.28014529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-610750831.28014529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-2544795.1303339386</v>
      </c>
      <c r="L1658" s="444">
        <f t="shared" ca="1" si="114"/>
        <v>-613295626.41047919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-613295626.41047919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-2555398.4433769966</v>
      </c>
      <c r="L1659" s="444">
        <f t="shared" ca="1" si="114"/>
        <v>-615851024.85385621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-615851024.85385621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-2566045.9368910673</v>
      </c>
      <c r="L1660" s="444">
        <f t="shared" ca="1" si="114"/>
        <v>-618417070.79074728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-618417070.79074728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-2576737.7949614469</v>
      </c>
      <c r="L1661" s="444">
        <f t="shared" ca="1" si="114"/>
        <v>-620993808.58570874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-620993808.58570874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-2587474.2024404532</v>
      </c>
      <c r="L1662" s="444">
        <f t="shared" ca="1" si="114"/>
        <v>-623581282.78814924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-623581282.78814924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-2598255.3449506219</v>
      </c>
      <c r="L1663" s="444">
        <f t="shared" ca="1" si="114"/>
        <v>-626179538.13309991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-626179538.13309991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-2609081.4088879162</v>
      </c>
      <c r="L1664" s="444">
        <f t="shared" ca="1" si="114"/>
        <v>-628788619.54198778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-628788619.54198778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-2619952.5814249492</v>
      </c>
      <c r="L1665" s="444">
        <f t="shared" ca="1" si="114"/>
        <v>-631408572.12341273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-631408572.12341273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-2630869.0505142198</v>
      </c>
      <c r="L1666" s="444">
        <f t="shared" ca="1" si="114"/>
        <v>-634039441.17392695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-634039441.17392695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-2641831.004891362</v>
      </c>
      <c r="L1667" s="444">
        <f t="shared" ca="1" si="114"/>
        <v>-636681272.17881835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-636681272.17881835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-2652838.6340784095</v>
      </c>
      <c r="L1668" s="444">
        <f t="shared" ca="1" si="114"/>
        <v>-639334110.81289673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-639334110.81289673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-2663892.1283870698</v>
      </c>
      <c r="L1669" s="444">
        <f t="shared" ca="1" si="114"/>
        <v>-641998002.94128382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-641998002.94128382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-2674991.6789220157</v>
      </c>
      <c r="L1670" s="444">
        <f t="shared" ca="1" si="114"/>
        <v>-644672994.62020588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-644672994.62020588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-2686137.4775841911</v>
      </c>
      <c r="L1671" s="444">
        <f t="shared" ca="1" si="114"/>
        <v>-647359132.09779012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-647359132.09779012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-2697329.7170741255</v>
      </c>
      <c r="L1672" s="444">
        <f t="shared" ca="1" si="114"/>
        <v>-650056461.81486428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-650056461.81486428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-2708568.5908952677</v>
      </c>
      <c r="L1673" s="444">
        <f t="shared" ca="1" si="114"/>
        <v>-652765030.40575957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-652765030.40575957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-2719854.2933573313</v>
      </c>
      <c r="L1674" s="444">
        <f t="shared" ca="1" si="114"/>
        <v>-655484884.69911695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-655484884.69911695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-2731187.0195796541</v>
      </c>
      <c r="L1675" s="444">
        <f t="shared" ca="1" si="114"/>
        <v>-658216071.71869659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-658216071.71869659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-2742566.9654945689</v>
      </c>
      <c r="L1676" s="444">
        <f t="shared" ca="1" si="114"/>
        <v>-660958638.68419111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-660958638.68419111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-2753994.3278507963</v>
      </c>
      <c r="L1677" s="444">
        <f t="shared" ca="1" si="114"/>
        <v>-663712633.01204193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-663712633.01204193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-2765469.3042168412</v>
      </c>
      <c r="L1678" s="444">
        <f t="shared" ca="1" si="114"/>
        <v>-666478102.31625879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-666478102.31625879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-2776992.0929844114</v>
      </c>
      <c r="L1679" s="444">
        <f t="shared" ca="1" si="114"/>
        <v>-669255094.40924323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-669255094.40924323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-2788562.8933718465</v>
      </c>
      <c r="L1680" s="444">
        <f t="shared" ca="1" si="114"/>
        <v>-672043657.30261505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-672043657.30261505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-2800181.9054275625</v>
      </c>
      <c r="L1681" s="444">
        <f t="shared" ca="1" si="114"/>
        <v>-674843839.20804262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-674843839.20804262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-2811849.3300335109</v>
      </c>
      <c r="L1682" s="444">
        <f t="shared" ca="1" si="114"/>
        <v>-677655688.53807616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-677655688.53807616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-2823565.3689086507</v>
      </c>
      <c r="L1683" s="444">
        <f t="shared" ca="1" si="114"/>
        <v>-680479253.90698481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-680479253.90698481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-2835330.2246124367</v>
      </c>
      <c r="L1684" s="444">
        <f t="shared" ca="1" si="114"/>
        <v>-683314584.13159728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-683314584.13159728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-2847144.1005483218</v>
      </c>
      <c r="L1685" s="444">
        <f t="shared" ca="1" si="114"/>
        <v>-686161728.23214555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-686161728.23214555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-2859007.2009672732</v>
      </c>
      <c r="L1686" s="444">
        <f t="shared" ca="1" si="114"/>
        <v>-689020735.43311286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-689020735.43311286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-2870919.7309713038</v>
      </c>
      <c r="L1687" s="444">
        <f t="shared" ca="1" si="114"/>
        <v>-691891655.1640842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-691891655.1640842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-2882881.8965170174</v>
      </c>
      <c r="L1688" s="444">
        <f t="shared" ca="1" si="114"/>
        <v>-694774537.06060123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-694774537.06060123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-2894893.9044191716</v>
      </c>
      <c r="L1689" s="444">
        <f t="shared" ca="1" si="114"/>
        <v>-697669430.96502042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-697669430.96502042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-2906955.9623542516</v>
      </c>
      <c r="L1690" s="444">
        <f t="shared" ca="1" si="114"/>
        <v>-700576386.92737472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-700576386.92737472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-2919068.2788640615</v>
      </c>
      <c r="L1691" s="444">
        <f t="shared" ca="1" si="114"/>
        <v>-703495455.20623875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-703495455.20623875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-2931231.0633593281</v>
      </c>
      <c r="L1692" s="444">
        <f t="shared" ca="1" si="114"/>
        <v>-706426686.26959813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-706426686.26959813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-2943444.5261233253</v>
      </c>
      <c r="L1693" s="444">
        <f t="shared" ca="1" si="114"/>
        <v>-709370130.79572141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-709370130.79572141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-2955708.878315506</v>
      </c>
      <c r="L1694" s="444">
        <f t="shared" ca="1" si="114"/>
        <v>-712325839.67403686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-712325839.67403686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-2968024.3319751536</v>
      </c>
      <c r="L1695" s="444">
        <f t="shared" ca="1" si="114"/>
        <v>-715293864.00601196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-715293864.00601196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-2980391.1000250499</v>
      </c>
      <c r="L1696" s="444">
        <f t="shared" ca="1" si="114"/>
        <v>-718274255.10603702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-718274255.10603702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-2992809.3962751543</v>
      </c>
      <c r="L1697" s="444">
        <f t="shared" ca="1" si="114"/>
        <v>-721267064.50231218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-721267064.50231218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-3005279.4354263009</v>
      </c>
      <c r="L1698" s="444">
        <f t="shared" ca="1" si="114"/>
        <v>-724272343.93773854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-724272343.93773854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-3017801.4330739104</v>
      </c>
      <c r="L1699" s="444">
        <f t="shared" ca="1" si="114"/>
        <v>-727290145.37081242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-727290145.37081242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-3030375.6057117186</v>
      </c>
      <c r="L1700" s="444">
        <f t="shared" ca="1" si="114"/>
        <v>-730320520.97652411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-730320520.97652411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-3043002.1707355171</v>
      </c>
      <c r="L1701" s="444">
        <f t="shared" ca="1" si="114"/>
        <v>-733363523.14725959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-733363523.14725959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-3055681.3464469151</v>
      </c>
      <c r="L1702" s="444">
        <f t="shared" ca="1" si="114"/>
        <v>-736419204.49370646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-736419204.49370646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-3068413.3520571101</v>
      </c>
      <c r="L1703" s="444">
        <f t="shared" ca="1" si="114"/>
        <v>-739487617.84576356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-739487617.84576356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-3081198.4076906815</v>
      </c>
      <c r="L1704" s="444">
        <f t="shared" ca="1" si="114"/>
        <v>-742568816.25345421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-742568816.25345421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-3094036.7343893927</v>
      </c>
      <c r="L1705" s="444">
        <f t="shared" ca="1" si="114"/>
        <v>-745662852.98784363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-745662852.98784363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-3106928.5541160153</v>
      </c>
      <c r="L1706" s="444">
        <f t="shared" ca="1" si="114"/>
        <v>-748769781.54195964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-748769781.54195964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-3119874.0897581652</v>
      </c>
      <c r="L1707" s="444">
        <f t="shared" ca="1" si="114"/>
        <v>-751889655.6317178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-751889655.6317178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-3132873.5651321574</v>
      </c>
      <c r="L1708" s="444">
        <f t="shared" ca="1" si="114"/>
        <v>-755022529.19684994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-755022529.19684994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-3145927.2049868749</v>
      </c>
      <c r="L1709" s="444">
        <f t="shared" ca="1" si="114"/>
        <v>-758168456.40183687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-758168456.40183687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-3159035.2350076535</v>
      </c>
      <c r="L1710" s="444">
        <f t="shared" ca="1" si="114"/>
        <v>-761327491.63684452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-761327491.63684452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-3172197.8818201856</v>
      </c>
      <c r="L1711" s="444">
        <f t="shared" ca="1" si="114"/>
        <v>-764499689.51866472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-764499689.51866472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-3185415.3729944364</v>
      </c>
      <c r="L1712" s="444">
        <f t="shared" ca="1" si="114"/>
        <v>-767685104.89165914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-767685104.89165914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-3198687.9370485796</v>
      </c>
      <c r="L1713" s="444">
        <f t="shared" ca="1" si="114"/>
        <v>-770883792.8287077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-770883792.8287077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-3212015.8034529486</v>
      </c>
      <c r="L1714" s="444">
        <f t="shared" ca="1" si="114"/>
        <v>-774095808.63216066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-774095808.63216066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-3225399.2026340025</v>
      </c>
      <c r="L1715" s="444">
        <f t="shared" ca="1" si="114"/>
        <v>-777321207.83479464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-777321207.83479464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-3238838.3659783108</v>
      </c>
      <c r="L1716" s="444">
        <f t="shared" ca="1" si="114"/>
        <v>-780560046.200773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-780560046.200773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-3252333.5258365544</v>
      </c>
      <c r="L1717" s="444">
        <f t="shared" ca="1" si="114"/>
        <v>-783812379.72660959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-783812379.72660959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-3265884.9155275398</v>
      </c>
      <c r="L1718" s="444">
        <f t="shared" ca="1" si="114"/>
        <v>-787078264.64213717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-787078264.64213717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-3279492.7693422381</v>
      </c>
      <c r="L1719" s="444">
        <f t="shared" ca="1" si="114"/>
        <v>-790357757.41147935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-790357757.41147935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-3293157.3225478306</v>
      </c>
      <c r="L1720" s="444">
        <f t="shared" ca="1" si="114"/>
        <v>-793650914.73402715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-793650914.73402715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-3306878.8113917797</v>
      </c>
      <c r="L1721" s="444">
        <f t="shared" ca="1" si="114"/>
        <v>-796957793.54541898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-796957793.54541898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-3320657.4731059126</v>
      </c>
      <c r="L1722" s="444">
        <f t="shared" ca="1" si="114"/>
        <v>-800278451.01852489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-800278451.01852489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-3334493.5459105205</v>
      </c>
      <c r="L1723" s="444">
        <f t="shared" ca="1" si="114"/>
        <v>-803612944.56443536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-803612944.56443536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-3348387.2690184806</v>
      </c>
      <c r="L1724" s="444">
        <f t="shared" ca="1" si="114"/>
        <v>-806961331.83345389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-806961331.83345389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-3362338.8826393913</v>
      </c>
      <c r="L1725" s="444">
        <f t="shared" ca="1" si="114"/>
        <v>-810323670.7160933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-810323670.7160933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-3376348.6279837219</v>
      </c>
      <c r="L1726" s="444">
        <f t="shared" ca="1" si="114"/>
        <v>-813700019.34407699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-813700019.34407699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-3390416.7472669873</v>
      </c>
      <c r="L1727" s="444">
        <f t="shared" ca="1" si="114"/>
        <v>-817090436.091344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-817090436.091344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-3404543.4837139333</v>
      </c>
      <c r="L1728" s="444">
        <f t="shared" ca="1" si="114"/>
        <v>-820494979.57505798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-820494979.57505798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-3418729.0815627417</v>
      </c>
      <c r="L1729" s="444">
        <f t="shared" ca="1" si="114"/>
        <v>-823913708.65662074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-823913708.65662074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-3432973.786069253</v>
      </c>
      <c r="L1730" s="444">
        <f t="shared" ca="1" si="114"/>
        <v>-827346682.44269001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-827346682.44269001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-3447277.8435112084</v>
      </c>
      <c r="L1731" s="444">
        <f t="shared" ca="1" si="114"/>
        <v>-830793960.28620124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-830793960.28620124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-3461641.501192505</v>
      </c>
      <c r="L1732" s="444">
        <f t="shared" ca="1" si="114"/>
        <v>-834255601.78739369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-834255601.78739369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-3476065.0074474737</v>
      </c>
      <c r="L1733" s="444">
        <f t="shared" ca="1" si="114"/>
        <v>-837731666.79484117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-837731666.79484117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-3490548.6116451714</v>
      </c>
      <c r="L1734" s="444">
        <f t="shared" ca="1" si="114"/>
        <v>-841222215.40648639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-841222215.40648639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-3505092.5641936939</v>
      </c>
      <c r="L1735" s="444">
        <f t="shared" ca="1" si="114"/>
        <v>-844727307.97068012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-844727307.97068012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-3519697.1165445</v>
      </c>
      <c r="L1736" s="444">
        <f t="shared" ca="1" si="114"/>
        <v>-848247005.0872246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-848247005.0872246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-3534362.5211967696</v>
      </c>
      <c r="L1737" s="444">
        <f t="shared" ca="1" si="114"/>
        <v>-851781367.60842133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-851781367.60842133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-3549089.0317017552</v>
      </c>
      <c r="L1738" s="444">
        <f t="shared" ca="1" si="114"/>
        <v>-855330456.64012313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-855330456.64012313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-3563876.9026671797</v>
      </c>
      <c r="L1739" s="444">
        <f t="shared" ca="1" si="114"/>
        <v>-858894333.54279029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-858894333.54279029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-3578726.3897616263</v>
      </c>
      <c r="L1740" s="444">
        <f t="shared" ca="1" si="114"/>
        <v>-862473059.93255186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-862473059.93255186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-3593637.7497189664</v>
      </c>
      <c r="L1741" s="444">
        <f t="shared" ca="1" si="114"/>
        <v>-866066697.68227088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-866066697.68227088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-3608611.2403427949</v>
      </c>
      <c r="L1742" s="444">
        <f t="shared" ca="1" si="114"/>
        <v>-869675308.92261362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-869675308.92261362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-3623647.1205108906</v>
      </c>
      <c r="L1743" s="444">
        <f t="shared" ca="1" si="114"/>
        <v>-873298956.04312456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-873298956.04312456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-3638745.6501796856</v>
      </c>
      <c r="L1744" s="444">
        <f t="shared" ca="1" si="114"/>
        <v>-876937701.6933043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-876937701.6933043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-3653907.0903887674</v>
      </c>
      <c r="L1745" s="444">
        <f t="shared" ca="1" si="114"/>
        <v>-880591608.78369308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-880591608.78369308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-3669131.7032653876</v>
      </c>
      <c r="L1746" s="444">
        <f t="shared" ca="1" si="114"/>
        <v>-884260740.4869585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-884260740.4869585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-3684419.7520289933</v>
      </c>
      <c r="L1747" s="444">
        <f t="shared" ca="1" si="114"/>
        <v>-887945160.23898745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-887945160.23898745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-3699771.5009957813</v>
      </c>
      <c r="L1748" s="444">
        <f t="shared" ca="1" si="114"/>
        <v>-891644931.7399832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-891644931.7399832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-3715187.2155832634</v>
      </c>
      <c r="L1749" s="444">
        <f t="shared" ca="1" si="114"/>
        <v>-895360118.95556641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-895360118.95556641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-3730667.1623148602</v>
      </c>
      <c r="L1750" s="444">
        <f t="shared" ca="1" si="114"/>
        <v>-899090786.1178813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-899090786.1178813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-3746211.6088245055</v>
      </c>
      <c r="L1751" s="444">
        <f t="shared" ca="1" si="114"/>
        <v>-902836997.72670579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-902836997.72670579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-3761820.8238612744</v>
      </c>
      <c r="L1752" s="444">
        <f t="shared" ca="1" si="114"/>
        <v>-906598818.55056703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-906598818.55056703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-3777495.0772940288</v>
      </c>
      <c r="L1753" s="444">
        <f t="shared" ca="1" si="114"/>
        <v>-910376313.62786102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-910376313.62786102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-3793234.6401160876</v>
      </c>
      <c r="L1754" s="444">
        <f t="shared" ca="1" si="114"/>
        <v>-914169548.26797712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-914169548.26797712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-3809039.7844499047</v>
      </c>
      <c r="L1755" s="444">
        <f t="shared" ca="1" si="114"/>
        <v>-917978588.05242705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-917978588.05242705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-3824910.7835517786</v>
      </c>
      <c r="L1756" s="444">
        <f t="shared" ca="1" si="114"/>
        <v>-921803498.83597887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-921803498.83597887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-3840847.9118165784</v>
      </c>
      <c r="L1757" s="444">
        <f t="shared" ca="1" si="114"/>
        <v>-925644346.74779546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-925644346.74779546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-3856851.4447824811</v>
      </c>
      <c r="L1758" s="444">
        <f t="shared" ca="1" si="114"/>
        <v>-929501198.19257796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-929501198.19257796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-3872921.6591357416</v>
      </c>
      <c r="L1759" s="444">
        <f t="shared" ca="1" si="114"/>
        <v>-933374119.85171366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-933374119.85171366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-3889058.8327154736</v>
      </c>
      <c r="L1760" s="444">
        <f t="shared" ca="1" si="114"/>
        <v>-937263178.68442917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-937263178.68442917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-3905263.2445184547</v>
      </c>
      <c r="L1761" s="444">
        <f t="shared" ca="1" si="114"/>
        <v>-941168441.92894757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-941168441.92894757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-3921535.1747039482</v>
      </c>
      <c r="L1762" s="444">
        <f t="shared" ca="1" si="114"/>
        <v>-945089977.10365152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-945089977.10365152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-3937874.9045985476</v>
      </c>
      <c r="L1763" s="444">
        <f t="shared" ca="1" si="114"/>
        <v>-949027852.00825012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-949027852.00825012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-3954282.7167010414</v>
      </c>
      <c r="L1764" s="444">
        <f t="shared" ca="1" si="114"/>
        <v>-952982134.72495115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-952982134.72495115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-3970758.8946872964</v>
      </c>
      <c r="L1765" s="444">
        <f t="shared" ca="1" si="114"/>
        <v>-956952893.61963844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-956952893.61963844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-3987303.7234151601</v>
      </c>
      <c r="L1766" s="444">
        <f t="shared" ca="1" si="114"/>
        <v>-960940197.34305358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-960940197.34305358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-4003917.48892939</v>
      </c>
      <c r="L1767" s="444">
        <f t="shared" ca="1" si="114"/>
        <v>-964944114.83198297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-964944114.83198297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-4020600.4784665955</v>
      </c>
      <c r="L1768" s="444">
        <f t="shared" ca="1" si="114"/>
        <v>-968964715.3104496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-968964715.3104496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-4037352.980460207</v>
      </c>
      <c r="L1769" s="444">
        <f t="shared" ca="1" si="114"/>
        <v>-973002068.29090977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-973002068.29090977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-4054175.2845454575</v>
      </c>
      <c r="L1770" s="444">
        <f t="shared" ca="1" si="114"/>
        <v>-977056243.57545519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-977056243.57545519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-4071067.6815643967</v>
      </c>
      <c r="L1771" s="444">
        <f t="shared" ca="1" si="114"/>
        <v>-981127311.25701964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-981127311.25701964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-4088030.4635709152</v>
      </c>
      <c r="L1772" s="444">
        <f t="shared" ca="1" si="114"/>
        <v>-985215341.72059059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-985215341.72059059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-4105063.9238357935</v>
      </c>
      <c r="L1773" s="444">
        <f t="shared" ca="1" si="114"/>
        <v>-989320405.64442635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-989320405.64442635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-4122168.3568517766</v>
      </c>
      <c r="L1774" s="444">
        <f t="shared" ca="1" si="114"/>
        <v>-993442574.00127816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-993442574.00127816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-4139344.0583386589</v>
      </c>
      <c r="L1775" s="444">
        <f t="shared" ca="1" si="114"/>
        <v>-997581918.0596168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-997581918.0596168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-4156591.3252484039</v>
      </c>
      <c r="L1776" s="444">
        <f t="shared" ca="1" si="114"/>
        <v>-1001738509.3848652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-1001738509.3848652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-4173910.4557702714</v>
      </c>
      <c r="L1777" s="444">
        <f t="shared" ca="1" si="114"/>
        <v>-1005912419.8406354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-1005912419.8406354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-4191301.749335981</v>
      </c>
      <c r="L1778" s="444">
        <f t="shared" ca="1" si="114"/>
        <v>-1010103721.5899714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-1010103721.5899714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-4208765.5066248802</v>
      </c>
      <c r="L1779" s="444">
        <f t="shared" ca="1" si="114"/>
        <v>-1014312487.0965964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-1014312487.0965964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-4226302.0295691509</v>
      </c>
      <c r="L1780" s="444">
        <f t="shared" ca="1" si="114"/>
        <v>-1018538789.1261655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-1018538789.1261655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-4243911.6213590233</v>
      </c>
      <c r="L1781" s="444">
        <f t="shared" ca="1" si="114"/>
        <v>-1022782700.7475245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-1022782700.7475245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-4261594.5864480184</v>
      </c>
      <c r="L1782" s="444">
        <f t="shared" ca="1" si="114"/>
        <v>-1027044295.3339726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-1027044295.3339726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-4279351.2305582184</v>
      </c>
      <c r="L1783" s="444">
        <f t="shared" ca="1" si="114"/>
        <v>-1031323646.5645308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-1031323646.5645308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-4297181.860685545</v>
      </c>
      <c r="L1784" s="444">
        <f t="shared" ca="1" si="114"/>
        <v>-1035620828.4252164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-1035620828.4252164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-4315086.7851050682</v>
      </c>
      <c r="L1785" s="444">
        <f t="shared" ca="1" si="114"/>
        <v>-1039935915.2103215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-1039935915.2103215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-4333066.3133763401</v>
      </c>
      <c r="L1786" s="444">
        <f t="shared" ca="1" si="114"/>
        <v>-1044268981.5236979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-1044268981.5236979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-4351120.7563487412</v>
      </c>
      <c r="L1787" s="444">
        <f t="shared" ca="1" si="114"/>
        <v>-1048620102.2800466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-1048620102.2800466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-4369250.4261668604</v>
      </c>
      <c r="L1788" s="444">
        <f t="shared" ca="1" si="114"/>
        <v>-1052989352.7062135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-1052989352.7062135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-4387455.6362758894</v>
      </c>
      <c r="L1789" s="444">
        <f t="shared" ca="1" si="114"/>
        <v>-1057376808.3424894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-1057376808.3424894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-4405736.7014270388</v>
      </c>
      <c r="L1790" s="444">
        <f t="shared" ca="1" si="114"/>
        <v>-1061782545.0439163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-1061782545.0439163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-4424093.9376829853</v>
      </c>
      <c r="L1791" s="444">
        <f t="shared" ca="1" si="114"/>
        <v>-1066206638.9815993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-1066206638.9815993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-4442527.6624233304</v>
      </c>
      <c r="L1792" s="444">
        <f t="shared" ca="1" si="114"/>
        <v>-1070649166.6440227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-1070649166.6440227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-4461038.1943500955</v>
      </c>
      <c r="L1793" s="444">
        <f t="shared" ref="L1793:L2047" ca="1" si="119">I1793-J1793+K1793</f>
        <v>-1075110204.8383727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-1075110204.8383727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-4479625.8534932192</v>
      </c>
      <c r="L1794" s="444">
        <f t="shared" ca="1" si="119"/>
        <v>-1079589830.6918659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-1079589830.6918659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-4498290.9612161079</v>
      </c>
      <c r="L1795" s="444">
        <f t="shared" ca="1" si="119"/>
        <v>-1084088121.6530821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-1084088121.6530821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-4517033.8402211759</v>
      </c>
      <c r="L1796" s="444">
        <f t="shared" ca="1" si="119"/>
        <v>-1088605155.4933033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-1088605155.4933033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-4535854.8145554308</v>
      </c>
      <c r="L1797" s="444">
        <f t="shared" ca="1" si="119"/>
        <v>-1093141010.3078587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-1093141010.3078587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-4554754.2096160781</v>
      </c>
      <c r="L1798" s="444">
        <f t="shared" ca="1" si="119"/>
        <v>-1097695764.5174749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-1097695764.5174749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-4573732.3521561455</v>
      </c>
      <c r="L1799" s="444">
        <f t="shared" ca="1" si="119"/>
        <v>-1102269496.8696311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-1102269496.8696311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-4592789.5702901296</v>
      </c>
      <c r="L1800" s="444">
        <f t="shared" ca="1" si="119"/>
        <v>-1106862286.4399211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-1106862286.4399211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-4611926.1934996713</v>
      </c>
      <c r="L1801" s="444">
        <f t="shared" ca="1" si="119"/>
        <v>-1111474212.6334207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-1111474212.6334207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-4631142.5526392525</v>
      </c>
      <c r="L1802" s="444">
        <f t="shared" ca="1" si="119"/>
        <v>-1116105355.18606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-1116105355.18606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-4650438.9799419167</v>
      </c>
      <c r="L1803" s="444">
        <f t="shared" ca="1" si="119"/>
        <v>-1120755794.1660018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-1120755794.1660018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-4669815.8090250073</v>
      </c>
      <c r="L1804" s="444">
        <f t="shared" ca="1" si="119"/>
        <v>-1125425609.9750268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-1125425609.9750268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-4689273.3748959452</v>
      </c>
      <c r="L1805" s="444">
        <f t="shared" ca="1" si="119"/>
        <v>-1130114883.3499229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-1130114883.3499229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-4708812.0139580118</v>
      </c>
      <c r="L1806" s="444">
        <f t="shared" ca="1" si="119"/>
        <v>-1134823695.3638809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-1134823695.3638809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-4728432.0640161699</v>
      </c>
      <c r="L1807" s="444">
        <f t="shared" ca="1" si="119"/>
        <v>-1139552127.427897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-1139552127.427897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-4748133.8642829042</v>
      </c>
      <c r="L1808" s="444">
        <f t="shared" ca="1" si="119"/>
        <v>-1144300261.2921798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-1144300261.2921798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-4767917.7553840829</v>
      </c>
      <c r="L1809" s="444">
        <f t="shared" ca="1" si="119"/>
        <v>-1149068179.0475638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-1149068179.0475638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-4787784.0793648493</v>
      </c>
      <c r="L1810" s="444">
        <f t="shared" ca="1" si="119"/>
        <v>-1153855963.1269286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-1153855963.1269286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-4807733.1796955355</v>
      </c>
      <c r="L1811" s="444">
        <f t="shared" ca="1" si="119"/>
        <v>-1158663696.3066242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-1158663696.3066242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-4827765.4012776008</v>
      </c>
      <c r="L1812" s="444">
        <f t="shared" ca="1" si="119"/>
        <v>-1163491461.7079017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-1163491461.7079017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-4847881.0904495902</v>
      </c>
      <c r="L1813" s="444">
        <f t="shared" ca="1" si="119"/>
        <v>-1168339342.7983513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-1168339342.7983513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-4868080.5949931303</v>
      </c>
      <c r="L1814" s="444">
        <f t="shared" ca="1" si="119"/>
        <v>-1173207423.3933444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-1173207423.3933444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-4888364.2641389351</v>
      </c>
      <c r="L1815" s="444">
        <f t="shared" ca="1" si="119"/>
        <v>-1178095787.6574833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-1178095787.6574833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-4908732.4485728471</v>
      </c>
      <c r="L1816" s="444">
        <f t="shared" ca="1" si="119"/>
        <v>-1183004520.1060562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-1183004520.1060562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-4929185.5004419005</v>
      </c>
      <c r="L1817" s="444">
        <f t="shared" ca="1" si="119"/>
        <v>-1187933705.606498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-1187933705.606498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-4949723.7733604079</v>
      </c>
      <c r="L1818" s="444">
        <f t="shared" ca="1" si="119"/>
        <v>-1192883429.3798585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-1192883429.3798585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-4970347.6224160772</v>
      </c>
      <c r="L1819" s="444">
        <f t="shared" ca="1" si="119"/>
        <v>-1197853777.0022745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-1197853777.0022745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-4991057.4041761439</v>
      </c>
      <c r="L1820" s="444">
        <f t="shared" ca="1" si="119"/>
        <v>-1202844834.4064507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-1202844834.4064507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-5011853.4766935445</v>
      </c>
      <c r="L1821" s="444">
        <f t="shared" ca="1" si="119"/>
        <v>-1207856687.8831444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-1207856687.8831444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-5032736.199513102</v>
      </c>
      <c r="L1822" s="444">
        <f t="shared" ca="1" si="119"/>
        <v>-1212889424.0826576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-1212889424.0826576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-5053705.9336777395</v>
      </c>
      <c r="L1823" s="444">
        <f t="shared" ca="1" si="119"/>
        <v>-1217943130.0163352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-1217943130.0163352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-5074763.0417347299</v>
      </c>
      <c r="L1824" s="444">
        <f t="shared" ca="1" si="119"/>
        <v>-1223017893.0580699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-1223017893.0580699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-5095907.8877419578</v>
      </c>
      <c r="L1825" s="444">
        <f t="shared" ca="1" si="119"/>
        <v>-1228113800.945812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-1228113800.945812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-5117140.8372742161</v>
      </c>
      <c r="L1826" s="444">
        <f t="shared" ca="1" si="119"/>
        <v>-1233230941.7830863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-1233230941.7830863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-5138462.2574295262</v>
      </c>
      <c r="L1827" s="444">
        <f t="shared" ca="1" si="119"/>
        <v>-1238369404.0405159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-1238369404.0405159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-5159872.5168354828</v>
      </c>
      <c r="L1828" s="444">
        <f t="shared" ca="1" si="119"/>
        <v>-1243529276.5573514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-1243529276.5573514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-5181371.9856556309</v>
      </c>
      <c r="L1829" s="444">
        <f t="shared" ca="1" si="119"/>
        <v>-1248710648.5430069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-1248710648.5430069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-5202961.0355958622</v>
      </c>
      <c r="L1830" s="444">
        <f t="shared" ca="1" si="119"/>
        <v>-1253913609.5786028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-1253913609.5786028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-5224640.0399108445</v>
      </c>
      <c r="L1831" s="444">
        <f t="shared" ca="1" si="119"/>
        <v>-1259138249.6185136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-1259138249.6185136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-5246409.3734104736</v>
      </c>
      <c r="L1832" s="444">
        <f t="shared" ca="1" si="119"/>
        <v>-1264384658.991924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-1264384658.991924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-5268269.41246635</v>
      </c>
      <c r="L1833" s="444">
        <f t="shared" ca="1" si="119"/>
        <v>-1269652928.4043903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-1269652928.4043903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-5290220.5350182932</v>
      </c>
      <c r="L1834" s="444">
        <f t="shared" ca="1" si="119"/>
        <v>-1274943148.9394085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-1274943148.9394085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-5312263.1205808688</v>
      </c>
      <c r="L1835" s="444">
        <f t="shared" ca="1" si="119"/>
        <v>-1280255412.0599895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-1280255412.0599895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-5334397.5502499556</v>
      </c>
      <c r="L1836" s="444">
        <f t="shared" ca="1" si="119"/>
        <v>-1285589809.6102395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-1285589809.6102395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-5356624.2067093309</v>
      </c>
      <c r="L1837" s="444">
        <f t="shared" ca="1" si="119"/>
        <v>-1290946433.8169489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-1290946433.8169489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-5378943.4742372874</v>
      </c>
      <c r="L1838" s="444">
        <f t="shared" ca="1" si="119"/>
        <v>-1296325377.2911861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-1296325377.2911861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-5401355.7387132756</v>
      </c>
      <c r="L1839" s="444">
        <f t="shared" ca="1" si="119"/>
        <v>-1301726733.0298994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-1301726733.0298994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-5423861.3876245804</v>
      </c>
      <c r="L1840" s="444">
        <f t="shared" ca="1" si="119"/>
        <v>-1307150594.4175239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-1307150594.4175239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-5446460.8100730162</v>
      </c>
      <c r="L1841" s="444">
        <f t="shared" ca="1" si="119"/>
        <v>-1312597055.2275968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-1312597055.2275968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-5469154.3967816532</v>
      </c>
      <c r="L1842" s="444">
        <f t="shared" ca="1" si="119"/>
        <v>-1318066209.6243784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-1318066209.6243784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-5491942.5401015766</v>
      </c>
      <c r="L1843" s="444">
        <f t="shared" ca="1" si="119"/>
        <v>-1323558152.16448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-1323558152.16448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-5514825.6340186661</v>
      </c>
      <c r="L1844" s="444">
        <f t="shared" ca="1" si="119"/>
        <v>-1329072977.7984986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-1329072977.7984986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-5537804.074160411</v>
      </c>
      <c r="L1845" s="444">
        <f t="shared" ca="1" si="119"/>
        <v>-1334610781.872659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-1334610781.872659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-5560878.2578027453</v>
      </c>
      <c r="L1846" s="444">
        <f t="shared" ca="1" si="119"/>
        <v>-1340171660.1304617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-1340171660.1304617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-5584048.5838769237</v>
      </c>
      <c r="L1847" s="444">
        <f t="shared" ca="1" si="119"/>
        <v>-1345755708.7143385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-1345755708.7143385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-5607315.4529764103</v>
      </c>
      <c r="L1848" s="444">
        <f t="shared" ca="1" si="119"/>
        <v>-1351363024.167315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-1351363024.167315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-5630679.2673638128</v>
      </c>
      <c r="L1849" s="444">
        <f t="shared" ca="1" si="119"/>
        <v>-1356993703.4346788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-1356993703.4346788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-5654140.4309778279</v>
      </c>
      <c r="L1850" s="444">
        <f t="shared" ca="1" si="119"/>
        <v>-1362647843.8656566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-1362647843.8656566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-5677699.3494402356</v>
      </c>
      <c r="L1851" s="444">
        <f t="shared" ca="1" si="119"/>
        <v>-1368325543.215097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-1368325543.215097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-5701356.430062904</v>
      </c>
      <c r="L1852" s="444">
        <f t="shared" ca="1" si="119"/>
        <v>-1374026899.64516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-1374026899.64516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-5725112.0818548333</v>
      </c>
      <c r="L1853" s="444">
        <f t="shared" ca="1" si="119"/>
        <v>-1379752011.7270148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-1379752011.7270148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-5748966.7155292286</v>
      </c>
      <c r="L1854" s="444">
        <f t="shared" ca="1" si="119"/>
        <v>-1385500978.442544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-1385500978.442544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-5772920.7435106002</v>
      </c>
      <c r="L1855" s="444">
        <f t="shared" ca="1" si="119"/>
        <v>-1391273899.1860545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-1391273899.1860545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-5796974.5799418939</v>
      </c>
      <c r="L1856" s="444">
        <f t="shared" ca="1" si="119"/>
        <v>-1397070873.7659965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-1397070873.7659965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-5821128.640691652</v>
      </c>
      <c r="L1857" s="444">
        <f t="shared" ca="1" si="119"/>
        <v>-1402892002.4066882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-1402892002.4066882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-5845383.3433612008</v>
      </c>
      <c r="L1858" s="444">
        <f t="shared" ca="1" si="119"/>
        <v>-1408737385.7500494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-1408737385.7500494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-5869739.1072918726</v>
      </c>
      <c r="L1859" s="444">
        <f t="shared" ca="1" si="119"/>
        <v>-1414607124.8573413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-1414607124.8573413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-5894196.353572255</v>
      </c>
      <c r="L1860" s="444">
        <f t="shared" ca="1" si="119"/>
        <v>-1420501321.2109137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-1420501321.2109137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-5918755.5050454736</v>
      </c>
      <c r="L1861" s="444">
        <f t="shared" ca="1" si="119"/>
        <v>-1426420076.7159591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-1426420076.7159591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-5943416.9863164965</v>
      </c>
      <c r="L1862" s="444">
        <f t="shared" ca="1" si="119"/>
        <v>-1432363493.7022755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-1432363493.7022755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-5968181.2237594817</v>
      </c>
      <c r="L1863" s="444">
        <f t="shared" ca="1" si="119"/>
        <v>-1438331674.9260349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-1438331674.9260349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-5993048.6455251453</v>
      </c>
      <c r="L1864" s="444">
        <f t="shared" ca="1" si="119"/>
        <v>-1444324723.5715601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-1444324723.5715601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-6018019.681548167</v>
      </c>
      <c r="L1865" s="444">
        <f t="shared" ca="1" si="119"/>
        <v>-1450342743.2531083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-1450342743.2531083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-6043094.7635546178</v>
      </c>
      <c r="L1866" s="444">
        <f t="shared" ca="1" si="119"/>
        <v>-1456385838.0166628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-1456385838.0166628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-6068274.3250694284</v>
      </c>
      <c r="L1867" s="444">
        <f t="shared" ca="1" si="119"/>
        <v>-1462454112.3417323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-1462454112.3417323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-6093558.801423884</v>
      </c>
      <c r="L1868" s="444">
        <f t="shared" ca="1" si="119"/>
        <v>-1468547671.1431561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-1468547671.1431561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-6118948.6297631506</v>
      </c>
      <c r="L1869" s="444">
        <f t="shared" ca="1" si="119"/>
        <v>-1474666619.7729192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-1474666619.7729192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-6144444.2490538303</v>
      </c>
      <c r="L1870" s="444">
        <f t="shared" ca="1" si="119"/>
        <v>-1480811064.0219729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-1480811064.0219729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-6170046.1000915533</v>
      </c>
      <c r="L1871" s="444">
        <f t="shared" ca="1" si="119"/>
        <v>-1486981110.1220644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-1486981110.1220644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-6195754.6255086018</v>
      </c>
      <c r="L1872" s="444">
        <f t="shared" ca="1" si="119"/>
        <v>-1493176864.7475729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-1493176864.7475729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-6221570.2697815541</v>
      </c>
      <c r="L1873" s="444">
        <f t="shared" ca="1" si="119"/>
        <v>-1499398435.0173545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-1499398435.0173545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-6247493.4792389767</v>
      </c>
      <c r="L1874" s="444">
        <f t="shared" ca="1" si="119"/>
        <v>-1505645928.4965935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-1505645928.4965935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-6273524.7020691391</v>
      </c>
      <c r="L1875" s="444">
        <f t="shared" ca="1" si="119"/>
        <v>-1511919453.1986625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-1511919453.1986625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-6299664.3883277606</v>
      </c>
      <c r="L1876" s="444">
        <f t="shared" ca="1" si="119"/>
        <v>-1518219117.5869904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-1518219117.5869904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-6325912.9899457935</v>
      </c>
      <c r="L1877" s="444">
        <f t="shared" ca="1" si="119"/>
        <v>-1524545030.5769362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-1524545030.5769362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-6352270.960737234</v>
      </c>
      <c r="L1878" s="444">
        <f t="shared" ca="1" si="119"/>
        <v>-1530897301.5376735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-1530897301.5376735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-6378738.7564069731</v>
      </c>
      <c r="L1879" s="444">
        <f t="shared" ca="1" si="119"/>
        <v>-1537276040.2940805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-1537276040.2940805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-6405316.8345586685</v>
      </c>
      <c r="L1880" s="444">
        <f t="shared" ca="1" si="119"/>
        <v>-1543681357.1286392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-1543681357.1286392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-6432005.6547026634</v>
      </c>
      <c r="L1881" s="444">
        <f t="shared" ca="1" si="119"/>
        <v>-1550113362.7833419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-1550113362.7833419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-6458805.6782639241</v>
      </c>
      <c r="L1882" s="444">
        <f t="shared" ca="1" si="119"/>
        <v>-1556572168.4616058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-1556572168.4616058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-6485717.3685900243</v>
      </c>
      <c r="L1883" s="444">
        <f t="shared" ca="1" si="119"/>
        <v>-1563057885.8301959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-1563057885.8301959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-6512741.19095915</v>
      </c>
      <c r="L1884" s="444">
        <f t="shared" ca="1" si="119"/>
        <v>-1569570627.0211551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-1569570627.0211551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-6539877.6125881467</v>
      </c>
      <c r="L1885" s="444">
        <f t="shared" ca="1" si="119"/>
        <v>-1576110504.6337433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-1576110504.6337433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-6567127.1026405971</v>
      </c>
      <c r="L1886" s="444">
        <f t="shared" ca="1" si="119"/>
        <v>-1582677631.7363839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-1582677631.7363839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-6594490.1322349329</v>
      </c>
      <c r="L1887" s="444">
        <f t="shared" ca="1" si="119"/>
        <v>-1589272121.868619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-1589272121.868619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-6621967.1744525786</v>
      </c>
      <c r="L1888" s="444">
        <f t="shared" ca="1" si="119"/>
        <v>-1595894089.0430715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-1595894089.0430715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-6649558.7043461315</v>
      </c>
      <c r="L1889" s="444">
        <f t="shared" ca="1" si="119"/>
        <v>-1602543647.7474177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-1602543647.7474177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-6677265.198947574</v>
      </c>
      <c r="L1890" s="444">
        <f t="shared" ca="1" si="119"/>
        <v>-1609220912.9463654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-1609220912.9463654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-6705087.1372765219</v>
      </c>
      <c r="L1891" s="444">
        <f t="shared" ca="1" si="119"/>
        <v>-1615926000.0836418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-1615926000.0836418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-6733025.0003485074</v>
      </c>
      <c r="L1892" s="444">
        <f t="shared" ca="1" si="119"/>
        <v>-1622659025.0839903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-1622659025.0839903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-6761079.2711832933</v>
      </c>
      <c r="L1893" s="444">
        <f t="shared" ca="1" si="119"/>
        <v>-1629420104.3551736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-1629420104.3551736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-6789250.4348132228</v>
      </c>
      <c r="L1894" s="444">
        <f t="shared" ca="1" si="119"/>
        <v>-1636209354.7899868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-1636209354.7899868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-6817538.9782916121</v>
      </c>
      <c r="L1895" s="444">
        <f t="shared" ca="1" si="119"/>
        <v>-1643026893.7682784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-1643026893.7682784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-6845945.3907011598</v>
      </c>
      <c r="L1896" s="444">
        <f t="shared" ca="1" si="119"/>
        <v>-1649872839.1589794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-1649872839.1589794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-6874470.163162414</v>
      </c>
      <c r="L1897" s="444">
        <f t="shared" ca="1" si="119"/>
        <v>-1656747309.3221419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-1656747309.3221419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-6903113.788842258</v>
      </c>
      <c r="L1898" s="444">
        <f t="shared" ca="1" si="119"/>
        <v>-1663650423.1109841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-1663650423.1109841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-6931876.7629624335</v>
      </c>
      <c r="L1899" s="444">
        <f t="shared" ca="1" si="119"/>
        <v>-1670582299.8739464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-1670582299.8739464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-6960759.5828081099</v>
      </c>
      <c r="L1900" s="444">
        <f t="shared" ca="1" si="119"/>
        <v>-1677543059.4567544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-1677543059.4567544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-6989762.7477364764</v>
      </c>
      <c r="L1901" s="444">
        <f t="shared" ca="1" si="119"/>
        <v>-1684532822.2044909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-1684532822.2044909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-7018886.7591853784</v>
      </c>
      <c r="L1902" s="444">
        <f t="shared" ca="1" si="119"/>
        <v>-1691551708.9636762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-1691551708.9636762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-7048132.1206819834</v>
      </c>
      <c r="L1903" s="444">
        <f t="shared" ca="1" si="119"/>
        <v>-1698599841.0843582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-1698599841.0843582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-7077499.3378514927</v>
      </c>
      <c r="L1904" s="444">
        <f t="shared" ca="1" si="119"/>
        <v>-1705677340.4222097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-1705677340.4222097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-7106988.9184258739</v>
      </c>
      <c r="L1905" s="444">
        <f t="shared" ca="1" si="119"/>
        <v>-1712784329.3406355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-1712784329.3406355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-7136601.3722526478</v>
      </c>
      <c r="L1906" s="444">
        <f t="shared" ca="1" si="119"/>
        <v>-1719920930.7128882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-1719920930.7128882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-7166337.2113037007</v>
      </c>
      <c r="L1907" s="444">
        <f t="shared" ca="1" si="119"/>
        <v>-1727087267.924192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-1727087267.924192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-7196196.9496841328</v>
      </c>
      <c r="L1908" s="444">
        <f t="shared" ca="1" si="119"/>
        <v>-1734283464.8738761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-1734283464.8738761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-7226181.1036411515</v>
      </c>
      <c r="L1909" s="444">
        <f t="shared" ca="1" si="119"/>
        <v>-1741509645.9775171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-1741509645.9775171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-7256290.1915729875</v>
      </c>
      <c r="L1910" s="444">
        <f t="shared" ca="1" si="119"/>
        <v>-1748765936.16909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-1748765936.16909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-7286524.7340378752</v>
      </c>
      <c r="L1911" s="444">
        <f t="shared" ca="1" si="119"/>
        <v>-1756052460.9031279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-1756052460.9031279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-7316885.253763034</v>
      </c>
      <c r="L1912" s="444">
        <f t="shared" ca="1" si="119"/>
        <v>-1763369346.1568909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-1763369346.1568909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-7347372.2756537115</v>
      </c>
      <c r="L1913" s="444">
        <f t="shared" ca="1" si="119"/>
        <v>-1770716718.4325445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-1770716718.4325445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-7377986.3268022677</v>
      </c>
      <c r="L1914" s="444">
        <f t="shared" ca="1" si="119"/>
        <v>-1778094704.7593467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-1778094704.7593467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-7408727.9364972785</v>
      </c>
      <c r="L1915" s="444">
        <f t="shared" ca="1" si="119"/>
        <v>-1785503432.6958439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-1785503432.6958439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-7439597.6362326844</v>
      </c>
      <c r="L1916" s="444">
        <f t="shared" ca="1" si="119"/>
        <v>-1792943030.3320765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-1792943030.3320765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-7470595.9597169859</v>
      </c>
      <c r="L1917" s="444">
        <f t="shared" ca="1" si="119"/>
        <v>-1800413626.2917936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-1800413626.2917936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-7501723.4428824736</v>
      </c>
      <c r="L1918" s="444">
        <f t="shared" ca="1" si="119"/>
        <v>-1807915349.7346761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-1807915349.7346761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-7532980.6238944829</v>
      </c>
      <c r="L1919" s="444">
        <f t="shared" ca="1" si="119"/>
        <v>-1815448330.3585706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-1815448330.3585706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-7564368.0431607105</v>
      </c>
      <c r="L1920" s="444">
        <f t="shared" ca="1" si="119"/>
        <v>-1823012698.4017313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-1823012698.4017313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-7595886.2433405472</v>
      </c>
      <c r="L1921" s="444">
        <f t="shared" ca="1" si="119"/>
        <v>-1830608584.6450717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-1830608584.6450717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-7627535.7693544654</v>
      </c>
      <c r="L1922" s="444">
        <f t="shared" ca="1" si="119"/>
        <v>-1838236120.4144263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-1838236120.4144263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-7659317.1683934433</v>
      </c>
      <c r="L1923" s="444">
        <f t="shared" ca="1" si="119"/>
        <v>-1845895437.5828197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-1845895437.5828197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-7691230.989928415</v>
      </c>
      <c r="L1924" s="444">
        <f t="shared" ca="1" si="119"/>
        <v>-1853586668.5727482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-1853586668.5727482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-7723277.785719784</v>
      </c>
      <c r="L1925" s="444">
        <f t="shared" ca="1" si="119"/>
        <v>-1861309946.3584681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-1861309946.3584681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-7755458.1098269513</v>
      </c>
      <c r="L1926" s="444">
        <f t="shared" ca="1" si="119"/>
        <v>-1869065404.4682951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-1869065404.4682951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-7787772.5186178954</v>
      </c>
      <c r="L1927" s="444">
        <f t="shared" ca="1" si="119"/>
        <v>-1876853176.986913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-1876853176.986913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-7820221.5707788039</v>
      </c>
      <c r="L1928" s="444">
        <f t="shared" ca="1" si="119"/>
        <v>-1884673398.5576918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-1884673398.5576918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-7852805.8273237161</v>
      </c>
      <c r="L1929" s="444">
        <f t="shared" ca="1" si="119"/>
        <v>-1892526204.3850155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-1892526204.3850155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-7885525.8516042307</v>
      </c>
      <c r="L1930" s="444">
        <f t="shared" ca="1" si="119"/>
        <v>-1900411730.2366197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-1900411730.2366197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-7918382.2093192488</v>
      </c>
      <c r="L1931" s="444">
        <f t="shared" ca="1" si="119"/>
        <v>-1908330112.4459391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-1908330112.4459391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-7951375.4685247457</v>
      </c>
      <c r="L1932" s="444">
        <f t="shared" ca="1" si="119"/>
        <v>-1916281487.9144638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-1916281487.9144638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-7984506.1996435979</v>
      </c>
      <c r="L1933" s="444">
        <f t="shared" ca="1" si="119"/>
        <v>-1924265994.1141074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-1924265994.1141074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-8017774.9754754473</v>
      </c>
      <c r="L1934" s="444">
        <f t="shared" ca="1" si="119"/>
        <v>-1932283769.0895829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-1932283769.0895829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-8051182.3712065956</v>
      </c>
      <c r="L1935" s="444">
        <f t="shared" ca="1" si="119"/>
        <v>-1940334951.4607894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-1940334951.4607894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-8084728.9644199573</v>
      </c>
      <c r="L1936" s="444">
        <f t="shared" ca="1" si="119"/>
        <v>-1948419680.4252093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-1948419680.4252093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-8118415.3351050382</v>
      </c>
      <c r="L1937" s="444">
        <f t="shared" ca="1" si="119"/>
        <v>-1956538095.7603142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-1956538095.7603142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-8152242.0656679748</v>
      </c>
      <c r="L1938" s="444">
        <f t="shared" ca="1" si="119"/>
        <v>-1964690337.8259821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-1964690337.8259821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-8186209.7409415916</v>
      </c>
      <c r="L1939" s="444">
        <f t="shared" ca="1" si="119"/>
        <v>-1972876547.5669236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-1972876547.5669236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-8220318.9481955152</v>
      </c>
      <c r="L1940" s="444">
        <f t="shared" ca="1" si="119"/>
        <v>-1981096866.5151191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-1981096866.5151191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-8254570.2771463301</v>
      </c>
      <c r="L1941" s="444">
        <f t="shared" ca="1" si="119"/>
        <v>-1989351436.7922654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-1989351436.7922654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-8288964.3199677728</v>
      </c>
      <c r="L1942" s="444">
        <f t="shared" ca="1" si="119"/>
        <v>-1997640401.1122332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-1997640401.1122332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-8323501.6713009709</v>
      </c>
      <c r="L1943" s="444">
        <f t="shared" ca="1" si="119"/>
        <v>-2005963902.783534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-2005963902.783534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-8358182.928264725</v>
      </c>
      <c r="L1944" s="444">
        <f t="shared" ca="1" si="119"/>
        <v>-2014322085.7117987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-2014322085.7117987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-8393008.6904658284</v>
      </c>
      <c r="L1945" s="444">
        <f t="shared" ca="1" si="119"/>
        <v>-2022715094.4022646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-2022715094.4022646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-8427979.5600094348</v>
      </c>
      <c r="L1946" s="444">
        <f t="shared" ca="1" si="119"/>
        <v>-2031143073.9622741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-2031143073.9622741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-8463096.1415094733</v>
      </c>
      <c r="L1947" s="444">
        <f t="shared" ca="1" si="119"/>
        <v>-2039606170.1037836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-2039606170.1037836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-8498359.0420990996</v>
      </c>
      <c r="L1948" s="444">
        <f t="shared" ca="1" si="119"/>
        <v>-2048104529.1458826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-2048104529.1458826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-8533768.871441178</v>
      </c>
      <c r="L1949" s="444">
        <f t="shared" ca="1" si="119"/>
        <v>-2056638298.0173237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-2056638298.0173237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-8569326.2417388484</v>
      </c>
      <c r="L1950" s="444">
        <f t="shared" ca="1" si="119"/>
        <v>-2065207624.2590625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-2065207624.2590625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-8605031.7677460946</v>
      </c>
      <c r="L1951" s="444">
        <f t="shared" ca="1" si="119"/>
        <v>-2073812656.0268087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-2073812656.0268087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-8640886.0667783692</v>
      </c>
      <c r="L1952" s="444">
        <f t="shared" ca="1" si="119"/>
        <v>-2082453542.0935872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-2082453542.0935872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-8676889.7587232795</v>
      </c>
      <c r="L1953" s="444">
        <f t="shared" ca="1" si="119"/>
        <v>-2091130431.8523104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-2091130431.8523104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-8713043.4660512935</v>
      </c>
      <c r="L1954" s="444">
        <f t="shared" ca="1" si="119"/>
        <v>-2099843475.3183618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-2099843475.3183618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-8749347.813826507</v>
      </c>
      <c r="L1955" s="444">
        <f t="shared" ca="1" si="119"/>
        <v>-2108592823.1321883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-2108592823.1321883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-8785803.4297174513</v>
      </c>
      <c r="L1956" s="444">
        <f t="shared" ca="1" si="119"/>
        <v>-2117378626.5619059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-2117378626.5619059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-8822410.9440079406</v>
      </c>
      <c r="L1957" s="444">
        <f t="shared" ca="1" si="119"/>
        <v>-2126201037.5059137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-2126201037.5059137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-8859170.989607973</v>
      </c>
      <c r="L1958" s="444">
        <f t="shared" ca="1" si="119"/>
        <v>-2135060208.4955218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-2135060208.4955218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-8896084.2020646743</v>
      </c>
      <c r="L1959" s="444">
        <f t="shared" ca="1" si="119"/>
        <v>-2143956292.6975865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-2143956292.6975865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-8933151.219573278</v>
      </c>
      <c r="L1960" s="444">
        <f t="shared" ca="1" si="119"/>
        <v>-2152889443.91716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-2152889443.91716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-8970372.6829881668</v>
      </c>
      <c r="L1961" s="444">
        <f t="shared" ca="1" si="119"/>
        <v>-2161859816.6001482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-2161859816.6001482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-9007749.2358339503</v>
      </c>
      <c r="L1962" s="444">
        <f t="shared" ca="1" si="119"/>
        <v>-2170867565.8359823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-2170867565.8359823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-9045281.5243165921</v>
      </c>
      <c r="L1963" s="444">
        <f t="shared" ca="1" si="119"/>
        <v>-2179912847.3602991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-2179912847.3602991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-9082970.1973345801</v>
      </c>
      <c r="L1964" s="444">
        <f t="shared" ca="1" si="119"/>
        <v>-2188995817.5576339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-2188995817.5576339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-9120815.9064901415</v>
      </c>
      <c r="L1965" s="444">
        <f t="shared" ca="1" si="119"/>
        <v>-2198116633.4641242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-2198116633.4641242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-9158819.3061005175</v>
      </c>
      <c r="L1966" s="444">
        <f t="shared" ca="1" si="119"/>
        <v>-2207275452.7702246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-2207275452.7702246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-9196981.0532092694</v>
      </c>
      <c r="L1967" s="444">
        <f t="shared" ca="1" si="119"/>
        <v>-2216472433.8234339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-2216472433.8234339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-9235301.8075976409</v>
      </c>
      <c r="L1968" s="444">
        <f t="shared" ca="1" si="119"/>
        <v>-2225707735.6310315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-2225707735.6310315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-9273782.2317959648</v>
      </c>
      <c r="L1969" s="444">
        <f t="shared" ca="1" si="119"/>
        <v>-2234981517.8628273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-2234981517.8628273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-9312422.9910951145</v>
      </c>
      <c r="L1970" s="444">
        <f t="shared" ca="1" si="119"/>
        <v>-2244293940.8539224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-2244293940.8539224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-9351224.7535580099</v>
      </c>
      <c r="L1971" s="444">
        <f t="shared" ca="1" si="119"/>
        <v>-2253645165.6074805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-2253645165.6074805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-9390188.190031169</v>
      </c>
      <c r="L1972" s="444">
        <f t="shared" ca="1" si="119"/>
        <v>-2263035353.7975116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-2263035353.7975116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-9429313.9741562977</v>
      </c>
      <c r="L1973" s="444">
        <f t="shared" ca="1" si="119"/>
        <v>-2272464667.771668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-2272464667.771668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-9468602.7823819499</v>
      </c>
      <c r="L1974" s="444">
        <f t="shared" ca="1" si="119"/>
        <v>-2281933270.55405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-2281933270.55405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-9508055.293975208</v>
      </c>
      <c r="L1975" s="444">
        <f t="shared" ca="1" si="119"/>
        <v>-2291441325.8480253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-2291441325.8480253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-9547672.1910334378</v>
      </c>
      <c r="L1976" s="444">
        <f t="shared" ca="1" si="119"/>
        <v>-2300988998.0390587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-2300988998.0390587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-9587454.1584960781</v>
      </c>
      <c r="L1977" s="444">
        <f t="shared" ca="1" si="119"/>
        <v>-2310576452.1975546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-2310576452.1975546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-9627401.8841564767</v>
      </c>
      <c r="L1978" s="444">
        <f t="shared" ca="1" si="119"/>
        <v>-2320203854.0817113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-2320203854.0817113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-9667516.0586737972</v>
      </c>
      <c r="L1979" s="444">
        <f t="shared" ca="1" si="119"/>
        <v>-2329871370.1403852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-2329871370.1403852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-9707797.3755849376</v>
      </c>
      <c r="L1980" s="444">
        <f t="shared" ca="1" si="119"/>
        <v>-2339579167.5159702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-2339579167.5159702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-9748246.531316543</v>
      </c>
      <c r="L1981" s="444">
        <f t="shared" ca="1" si="119"/>
        <v>-2349327414.047287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-2349327414.047287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-9788864.2251970284</v>
      </c>
      <c r="L1982" s="444">
        <f t="shared" ca="1" si="119"/>
        <v>-2359116278.2724838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-2359116278.2724838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-9829651.1594686825</v>
      </c>
      <c r="L1983" s="444">
        <f t="shared" ca="1" si="119"/>
        <v>-2368945929.4319525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-2368945929.4319525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-9870608.039299801</v>
      </c>
      <c r="L1984" s="444">
        <f t="shared" ca="1" si="119"/>
        <v>-2378816537.4712524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-2378816537.4712524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-9911735.5727968849</v>
      </c>
      <c r="L1985" s="444">
        <f t="shared" ca="1" si="119"/>
        <v>-2388728273.0440493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-2388728273.0440493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-9953034.4710168727</v>
      </c>
      <c r="L1986" s="444">
        <f t="shared" ca="1" si="119"/>
        <v>-2398681307.5150661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-2398681307.5150661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-9994505.4479794428</v>
      </c>
      <c r="L1987" s="444">
        <f t="shared" ca="1" si="119"/>
        <v>-2408675812.9630456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-2408675812.9630456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-10036149.220679356</v>
      </c>
      <c r="L1988" s="444">
        <f t="shared" ca="1" si="119"/>
        <v>-2418711962.1837249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-2418711962.1837249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-10077966.509098854</v>
      </c>
      <c r="L1989" s="444">
        <f t="shared" ca="1" si="119"/>
        <v>-2428789928.6928239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-2428789928.6928239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-10119958.0362201</v>
      </c>
      <c r="L1990" s="444">
        <f t="shared" ca="1" si="119"/>
        <v>-2438909886.729044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-2438909886.729044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-10162124.528037682</v>
      </c>
      <c r="L1991" s="444">
        <f t="shared" ca="1" si="119"/>
        <v>-2449072011.2570815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-2449072011.2570815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-10204466.713571172</v>
      </c>
      <c r="L1992" s="444">
        <f t="shared" ca="1" si="119"/>
        <v>-2459276477.9706526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-2459276477.9706526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-10246985.324877718</v>
      </c>
      <c r="L1993" s="444">
        <f t="shared" ca="1" si="119"/>
        <v>-2469523463.2955303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-2469523463.2955303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-10289681.097064709</v>
      </c>
      <c r="L1994" s="444">
        <f t="shared" ca="1" si="119"/>
        <v>-2479813144.3925948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-2479813144.3925948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-10332554.768302478</v>
      </c>
      <c r="L1995" s="444">
        <f t="shared" ca="1" si="119"/>
        <v>-2490145699.1608973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-2490145699.1608973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-10375607.079837073</v>
      </c>
      <c r="L1996" s="444">
        <f t="shared" ca="1" si="119"/>
        <v>-2500521306.2407341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-2500521306.2407341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-10418838.776003059</v>
      </c>
      <c r="L1997" s="444">
        <f t="shared" ca="1" si="119"/>
        <v>-2510940145.016737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-2510940145.016737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-10462250.604236403</v>
      </c>
      <c r="L1998" s="444">
        <f t="shared" ca="1" si="119"/>
        <v>-2521402395.6209736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-2521402395.6209736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-10505843.315087389</v>
      </c>
      <c r="L1999" s="444">
        <f t="shared" ca="1" si="119"/>
        <v>-2531908238.9360609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-2531908238.9360609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-10549617.662233587</v>
      </c>
      <c r="L2000" s="444">
        <f t="shared" ca="1" si="119"/>
        <v>-2542457856.5982943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-2542457856.5982943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-10593574.402492892</v>
      </c>
      <c r="L2001" s="444">
        <f t="shared" ca="1" si="119"/>
        <v>-2553051431.0007873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-2553051431.0007873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-10637714.295836613</v>
      </c>
      <c r="L2002" s="444">
        <f t="shared" ca="1" si="119"/>
        <v>-2563689145.2966237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-2563689145.2966237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-10682038.105402598</v>
      </c>
      <c r="L2003" s="444">
        <f t="shared" ca="1" si="119"/>
        <v>-2574371183.4020262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-2574371183.4020262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-10726546.597508442</v>
      </c>
      <c r="L2004" s="444">
        <f t="shared" ca="1" si="119"/>
        <v>-2585097729.9995346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-2585097729.9995346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-10771240.541664727</v>
      </c>
      <c r="L2005" s="444">
        <f t="shared" ca="1" si="119"/>
        <v>-2595868970.5411992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-2595868970.5411992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-10816120.71058833</v>
      </c>
      <c r="L2006" s="444">
        <f t="shared" ca="1" si="119"/>
        <v>-2606685091.2517877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-2606685091.2517877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-10861187.880215783</v>
      </c>
      <c r="L2007" s="444">
        <f t="shared" ca="1" si="119"/>
        <v>-2617546279.1320033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-2617546279.1320033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-10906442.829716681</v>
      </c>
      <c r="L2008" s="444">
        <f t="shared" ca="1" si="119"/>
        <v>-2628452721.96172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-2628452721.96172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-10951886.341507167</v>
      </c>
      <c r="L2009" s="444">
        <f t="shared" ca="1" si="119"/>
        <v>-2639404608.3032269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-2639404608.3032269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-10997519.201263446</v>
      </c>
      <c r="L2010" s="444">
        <f t="shared" ca="1" si="119"/>
        <v>-2650402127.5044904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-2650402127.5044904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-11043342.197935376</v>
      </c>
      <c r="L2011" s="444">
        <f t="shared" ca="1" si="119"/>
        <v>-2661445469.702426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-2661445469.702426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-11089356.123760108</v>
      </c>
      <c r="L2012" s="444">
        <f t="shared" ca="1" si="119"/>
        <v>-2672534825.8261862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-2672534825.8261862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-11135561.774275776</v>
      </c>
      <c r="L2013" s="444">
        <f t="shared" ca="1" si="119"/>
        <v>-2683670387.600462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-2683670387.600462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-11181959.948335258</v>
      </c>
      <c r="L2014" s="444">
        <f t="shared" ca="1" si="119"/>
        <v>-2694852347.5487971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-2694852347.5487971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-11228551.448119989</v>
      </c>
      <c r="L2015" s="444">
        <f t="shared" ca="1" si="119"/>
        <v>-2706080898.9969172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-2706080898.9969172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-11275337.079153821</v>
      </c>
      <c r="L2016" s="444">
        <f t="shared" ca="1" si="119"/>
        <v>-2717356236.0760713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-2717356236.0760713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-11322317.650316963</v>
      </c>
      <c r="L2017" s="444">
        <f t="shared" ca="1" si="119"/>
        <v>-2728678553.7263885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-2728678553.7263885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-11369493.973859951</v>
      </c>
      <c r="L2018" s="444">
        <f t="shared" ca="1" si="119"/>
        <v>-2740048047.7002482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-2740048047.7002482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-11416866.8654177</v>
      </c>
      <c r="L2019" s="444">
        <f t="shared" ca="1" si="119"/>
        <v>-2751464914.5656657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-2751464914.5656657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-11464437.144023607</v>
      </c>
      <c r="L2020" s="444">
        <f t="shared" ca="1" si="119"/>
        <v>-2762929351.7096891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-2762929351.7096891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-11512205.632123705</v>
      </c>
      <c r="L2021" s="444">
        <f t="shared" ca="1" si="119"/>
        <v>-2774441557.3418126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-2774441557.3418126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-11560173.155590886</v>
      </c>
      <c r="L2022" s="444">
        <f t="shared" ca="1" si="119"/>
        <v>-2786001730.4974036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-2786001730.4974036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-11608340.543739181</v>
      </c>
      <c r="L2023" s="444">
        <f t="shared" ca="1" si="119"/>
        <v>-2797610071.0411429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-2797610071.0411429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-11656708.629338095</v>
      </c>
      <c r="L2024" s="444">
        <f t="shared" ca="1" si="119"/>
        <v>-2809266779.6704812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-2809266779.6704812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-11705278.248627005</v>
      </c>
      <c r="L2025" s="444">
        <f t="shared" ca="1" si="119"/>
        <v>-2820972057.9191084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-2820972057.9191084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-11754050.241329618</v>
      </c>
      <c r="L2026" s="444">
        <f t="shared" ca="1" si="119"/>
        <v>-2832726108.1604381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-2832726108.1604381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-11803025.450668491</v>
      </c>
      <c r="L2027" s="444">
        <f t="shared" ca="1" si="119"/>
        <v>-2844529133.6111064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-2844529133.6111064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-11852204.72337961</v>
      </c>
      <c r="L2028" s="444">
        <f t="shared" ca="1" si="119"/>
        <v>-2856381338.334486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-2856381338.334486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-11901588.909727026</v>
      </c>
      <c r="L2029" s="444">
        <f t="shared" ca="1" si="119"/>
        <v>-2868282927.2442131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-2868282927.2442131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-11951178.863517554</v>
      </c>
      <c r="L2030" s="444">
        <f t="shared" ca="1" si="119"/>
        <v>-2880234106.1077309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-2880234106.1077309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-12000975.442115545</v>
      </c>
      <c r="L2031" s="444">
        <f t="shared" ca="1" si="119"/>
        <v>-2892235081.5498466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-2892235081.5498466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-12050979.506457694</v>
      </c>
      <c r="L2032" s="444">
        <f t="shared" ca="1" si="119"/>
        <v>-2904286061.0563045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-2904286061.0563045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-12101191.921067934</v>
      </c>
      <c r="L2033" s="444">
        <f t="shared" ca="1" si="119"/>
        <v>-2916387252.9773722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-2916387252.9773722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-12151613.554072384</v>
      </c>
      <c r="L2034" s="444">
        <f t="shared" ca="1" si="119"/>
        <v>-2928538866.5314445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-2928538866.5314445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-12202245.277214352</v>
      </c>
      <c r="L2035" s="444">
        <f t="shared" ca="1" si="119"/>
        <v>-2940741111.8086591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-2940741111.8086591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-12253087.965869412</v>
      </c>
      <c r="L2036" s="444">
        <f t="shared" ca="1" si="119"/>
        <v>-2952994199.7745285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-2952994199.7745285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-12304142.499060536</v>
      </c>
      <c r="L2037" s="444">
        <f t="shared" ca="1" si="119"/>
        <v>-2965298342.2735891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-2965298342.2735891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-12355409.759473288</v>
      </c>
      <c r="L2038" s="444">
        <f t="shared" ca="1" si="119"/>
        <v>-2977653752.0330625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-2977653752.0330625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-12406890.633471094</v>
      </c>
      <c r="L2039" s="444">
        <f t="shared" ca="1" si="119"/>
        <v>-2990060642.6665335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-2990060642.6665335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-12458586.011110555</v>
      </c>
      <c r="L2040" s="444">
        <f t="shared" ca="1" si="119"/>
        <v>-3002519228.6776443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-3002519228.6776443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-12510496.786156852</v>
      </c>
      <c r="L2041" s="444">
        <f t="shared" ca="1" si="119"/>
        <v>-3015029725.4638009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-3015029725.4638009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-12562623.85609917</v>
      </c>
      <c r="L2042" s="444">
        <f t="shared" ca="1" si="119"/>
        <v>-3027592349.3199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-3027592349.3199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-12614968.12216625</v>
      </c>
      <c r="L2043" s="444">
        <f t="shared" ca="1" si="119"/>
        <v>-3040207317.4420662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-3040207317.4420662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-12667530.489341943</v>
      </c>
      <c r="L2044" s="444">
        <f t="shared" ca="1" si="119"/>
        <v>-3052874847.9314079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-3052874847.9314079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-12720311.866380867</v>
      </c>
      <c r="L2045" s="444">
        <f t="shared" ca="1" si="119"/>
        <v>-3065595159.7977886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-3065595159.7977886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-12773313.165824119</v>
      </c>
      <c r="L2046" s="444">
        <f t="shared" ca="1" si="119"/>
        <v>-3078368472.9636126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-3078368472.9636126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-12826535.304015052</v>
      </c>
      <c r="L2047" s="444">
        <f t="shared" ca="1" si="119"/>
        <v>-3091195008.2676277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-3091195008.2676277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-12879979.201115115</v>
      </c>
      <c r="L2048" s="444">
        <f t="shared" ref="L2048:L2302" ca="1" si="124">I2048-J2048+K2048</f>
        <v>-3104074987.4687428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-3104074987.4687428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-12933645.781119762</v>
      </c>
      <c r="L2049" s="444">
        <f t="shared" ca="1" si="124"/>
        <v>-3117008633.2498627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-3117008633.2498627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-12987535.971874427</v>
      </c>
      <c r="L2050" s="444">
        <f t="shared" ca="1" si="124"/>
        <v>-3129996169.2217369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-3129996169.2217369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-13041650.705090571</v>
      </c>
      <c r="L2051" s="444">
        <f t="shared" ca="1" si="124"/>
        <v>-3143037819.9268274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-3143037819.9268274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-13095990.916361781</v>
      </c>
      <c r="L2052" s="444">
        <f t="shared" ca="1" si="124"/>
        <v>-3156133810.8431892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-3156133810.8431892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-13150557.545179956</v>
      </c>
      <c r="L2053" s="444">
        <f t="shared" ca="1" si="124"/>
        <v>-3169284368.3883691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-3169284368.3883691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-13205351.534951538</v>
      </c>
      <c r="L2054" s="444">
        <f t="shared" ca="1" si="124"/>
        <v>-3182489719.9233208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-3182489719.9233208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-13260373.833013836</v>
      </c>
      <c r="L2055" s="444">
        <f t="shared" ca="1" si="124"/>
        <v>-3195750093.7563348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-3195750093.7563348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-13315625.390651396</v>
      </c>
      <c r="L2056" s="444">
        <f t="shared" ca="1" si="124"/>
        <v>-3209065719.146986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-3209065719.146986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-13371107.163112441</v>
      </c>
      <c r="L2057" s="444">
        <f t="shared" ca="1" si="124"/>
        <v>-3222436826.3100986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-3222436826.3100986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-13426820.10962541</v>
      </c>
      <c r="L2058" s="444">
        <f t="shared" ca="1" si="124"/>
        <v>-3235863646.419724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-3235863646.419724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-13482765.193415517</v>
      </c>
      <c r="L2059" s="444">
        <f t="shared" ca="1" si="124"/>
        <v>-3249346411.6131396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-3249346411.6131396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-13538943.381721415</v>
      </c>
      <c r="L2060" s="444">
        <f t="shared" ca="1" si="124"/>
        <v>-3262885354.9948611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-3262885354.9948611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-13595355.645811921</v>
      </c>
      <c r="L2061" s="444">
        <f t="shared" ca="1" si="124"/>
        <v>-3276480710.6406732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-3276480710.6406732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-13652002.961002804</v>
      </c>
      <c r="L2062" s="444">
        <f t="shared" ca="1" si="124"/>
        <v>-3290132713.601676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-3290132713.601676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-13708886.30667365</v>
      </c>
      <c r="L2063" s="444">
        <f t="shared" ca="1" si="124"/>
        <v>-3303841599.9083495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-3303841599.9083495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-13766006.66628479</v>
      </c>
      <c r="L2064" s="444">
        <f t="shared" ca="1" si="124"/>
        <v>-3317607606.5746341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-3317607606.5746341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-13823365.027394308</v>
      </c>
      <c r="L2065" s="444">
        <f t="shared" ca="1" si="124"/>
        <v>-3331430971.6020284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-3331430971.6020284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-13880962.381675119</v>
      </c>
      <c r="L2066" s="444">
        <f t="shared" ca="1" si="124"/>
        <v>-3345311933.9837036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-3345311933.9837036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-13938799.724932099</v>
      </c>
      <c r="L2067" s="444">
        <f t="shared" ca="1" si="124"/>
        <v>-3359250733.7086358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-3359250733.7086358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-13996878.057119315</v>
      </c>
      <c r="L2068" s="444">
        <f t="shared" ca="1" si="124"/>
        <v>-3373247611.7657552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-3373247611.7657552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-14055198.382357312</v>
      </c>
      <c r="L2069" s="444">
        <f t="shared" ca="1" si="124"/>
        <v>-3387302810.1481123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-3387302810.1481123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-14113761.708950469</v>
      </c>
      <c r="L2070" s="444">
        <f t="shared" ca="1" si="124"/>
        <v>-3401416571.8570628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-3401416571.8570628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-14172569.049404427</v>
      </c>
      <c r="L2071" s="444">
        <f t="shared" ca="1" si="124"/>
        <v>-3415589140.9064674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-3415589140.9064674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-14231621.420443611</v>
      </c>
      <c r="L2072" s="444">
        <f t="shared" ca="1" si="124"/>
        <v>-3429820762.326911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-3429820762.326911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-14290919.843028797</v>
      </c>
      <c r="L2073" s="444">
        <f t="shared" ca="1" si="124"/>
        <v>-3444111682.16994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-3444111682.16994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-14350465.342374749</v>
      </c>
      <c r="L2074" s="444">
        <f t="shared" ca="1" si="124"/>
        <v>-3458462147.5123148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-3458462147.5123148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-14410258.947967978</v>
      </c>
      <c r="L2075" s="444">
        <f t="shared" ca="1" si="124"/>
        <v>-3472872406.4602828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-3472872406.4602828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-14470301.693584511</v>
      </c>
      <c r="L2076" s="444">
        <f t="shared" ca="1" si="124"/>
        <v>-3487342708.1538672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-3487342708.1538672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-14530594.617307782</v>
      </c>
      <c r="L2077" s="444">
        <f t="shared" ca="1" si="124"/>
        <v>-3501873302.7711749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-3501873302.7711749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-14591138.761546561</v>
      </c>
      <c r="L2078" s="444">
        <f t="shared" ca="1" si="124"/>
        <v>-3516464441.5327215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-3516464441.5327215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-14651935.173053006</v>
      </c>
      <c r="L2079" s="444">
        <f t="shared" ca="1" si="124"/>
        <v>-3531116376.7057743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-3531116376.7057743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-14712984.902940724</v>
      </c>
      <c r="L2080" s="444">
        <f t="shared" ca="1" si="124"/>
        <v>-3545829361.6087151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-3545829361.6087151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-14774289.00670298</v>
      </c>
      <c r="L2081" s="444">
        <f t="shared" ca="1" si="124"/>
        <v>-3560603650.615418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-3560603650.615418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-14835848.544230908</v>
      </c>
      <c r="L2082" s="444">
        <f t="shared" ca="1" si="124"/>
        <v>-3575439499.1596489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-3575439499.1596489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-14897664.57983187</v>
      </c>
      <c r="L2083" s="444">
        <f t="shared" ca="1" si="124"/>
        <v>-3590337163.739481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-3590337163.739481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-14959738.182247838</v>
      </c>
      <c r="L2084" s="444">
        <f t="shared" ca="1" si="124"/>
        <v>-3605296901.9217286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-3605296901.9217286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-15022070.424673868</v>
      </c>
      <c r="L2085" s="444">
        <f t="shared" ca="1" si="124"/>
        <v>-3620318972.3464026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-3620318972.3464026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-15084662.384776676</v>
      </c>
      <c r="L2086" s="444">
        <f t="shared" ca="1" si="124"/>
        <v>-3635403634.7311792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-3635403634.7311792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-15147515.144713247</v>
      </c>
      <c r="L2087" s="444">
        <f t="shared" ca="1" si="124"/>
        <v>-3650551149.8758926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-3650551149.8758926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-15210629.791149553</v>
      </c>
      <c r="L2088" s="444">
        <f t="shared" ca="1" si="124"/>
        <v>-3665761779.6670423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-3665761779.6670423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-15274007.415279342</v>
      </c>
      <c r="L2089" s="444">
        <f t="shared" ca="1" si="124"/>
        <v>-3681035787.0823216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-3681035787.0823216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-15337649.112843007</v>
      </c>
      <c r="L2090" s="444">
        <f t="shared" ca="1" si="124"/>
        <v>-3696373436.1951647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-3696373436.1951647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-15401555.984146519</v>
      </c>
      <c r="L2091" s="444">
        <f t="shared" ca="1" si="124"/>
        <v>-3711774992.1793113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-3711774992.1793113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-15465729.134080464</v>
      </c>
      <c r="L2092" s="444">
        <f t="shared" ca="1" si="124"/>
        <v>-3727240721.3133917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-3727240721.3133917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-15530169.672139132</v>
      </c>
      <c r="L2093" s="444">
        <f t="shared" ca="1" si="124"/>
        <v>-3742770890.9855309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-3742770890.9855309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-15594878.712439712</v>
      </c>
      <c r="L2094" s="444">
        <f t="shared" ca="1" si="124"/>
        <v>-3758365769.6979704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-3758365769.6979704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-15659857.373741543</v>
      </c>
      <c r="L2095" s="444">
        <f t="shared" ca="1" si="124"/>
        <v>-3774025627.071712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-3774025627.071712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-15725106.779465467</v>
      </c>
      <c r="L2096" s="444">
        <f t="shared" ca="1" si="124"/>
        <v>-3789750733.8511777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-3789750733.8511777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-15790628.057713239</v>
      </c>
      <c r="L2097" s="444">
        <f t="shared" ca="1" si="124"/>
        <v>-3805541361.9088907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-3805541361.9088907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-15856422.341287045</v>
      </c>
      <c r="L2098" s="444">
        <f t="shared" ca="1" si="124"/>
        <v>-3821397784.2501779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-3821397784.2501779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-15922490.767709075</v>
      </c>
      <c r="L2099" s="444">
        <f t="shared" ca="1" si="124"/>
        <v>-3837320275.0178871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-3837320275.0178871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-15988834.479241196</v>
      </c>
      <c r="L2100" s="444">
        <f t="shared" ca="1" si="124"/>
        <v>-3853309109.4971285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-3853309109.4971285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-16055454.622904699</v>
      </c>
      <c r="L2101" s="444">
        <f t="shared" ca="1" si="124"/>
        <v>-3869364564.1200333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-3869364564.1200333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-16122352.350500137</v>
      </c>
      <c r="L2102" s="444">
        <f t="shared" ca="1" si="124"/>
        <v>-3885486916.4705334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-3885486916.4705334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-16189528.818627222</v>
      </c>
      <c r="L2103" s="444">
        <f t="shared" ca="1" si="124"/>
        <v>-3901676445.2891607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-3901676445.2891607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-16256985.188704833</v>
      </c>
      <c r="L2104" s="444">
        <f t="shared" ca="1" si="124"/>
        <v>-3917933430.4778657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-3917933430.4778657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-16324722.626991106</v>
      </c>
      <c r="L2105" s="444">
        <f t="shared" ca="1" si="124"/>
        <v>-3934258153.104857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-3934258153.104857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-16392742.304603571</v>
      </c>
      <c r="L2106" s="444">
        <f t="shared" ca="1" si="124"/>
        <v>-3950650895.4094605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-3950650895.4094605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-16461045.397539418</v>
      </c>
      <c r="L2107" s="444">
        <f t="shared" ca="1" si="124"/>
        <v>-3967111940.8070002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-3967111940.8070002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-16529633.086695833</v>
      </c>
      <c r="L2108" s="444">
        <f t="shared" ca="1" si="124"/>
        <v>-3983641573.8936958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-3983641573.8936958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-16598506.557890398</v>
      </c>
      <c r="L2109" s="444">
        <f t="shared" ca="1" si="124"/>
        <v>-4000240080.4515862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-4000240080.4515862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-16667667.001881609</v>
      </c>
      <c r="L2110" s="444">
        <f t="shared" ca="1" si="124"/>
        <v>-4016907747.4534678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-4016907747.4534678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-16737115.614389449</v>
      </c>
      <c r="L2111" s="444">
        <f t="shared" ca="1" si="124"/>
        <v>-4033644863.0678573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-4033644863.0678573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-16806853.596116073</v>
      </c>
      <c r="L2112" s="444">
        <f t="shared" ca="1" si="124"/>
        <v>-4050451716.6639733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-4050451716.6639733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-16876882.152766556</v>
      </c>
      <c r="L2113" s="444">
        <f t="shared" ca="1" si="124"/>
        <v>-4067328598.81674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-4067328598.81674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-16947202.49506975</v>
      </c>
      <c r="L2114" s="444">
        <f t="shared" ca="1" si="124"/>
        <v>-4084275801.31181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-4084275801.31181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-17017815.838799208</v>
      </c>
      <c r="L2115" s="444">
        <f t="shared" ca="1" si="124"/>
        <v>-4101293617.150609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-4101293617.150609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-17088723.404794201</v>
      </c>
      <c r="L2116" s="444">
        <f t="shared" ca="1" si="124"/>
        <v>-4118382340.5554032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-4118382340.5554032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-17159926.418980848</v>
      </c>
      <c r="L2117" s="444">
        <f t="shared" ca="1" si="124"/>
        <v>-4135542266.9743843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-4135542266.9743843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-17231426.112393267</v>
      </c>
      <c r="L2118" s="444">
        <f t="shared" ca="1" si="124"/>
        <v>-4152773693.0867777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-4152773693.0867777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-17303223.721194908</v>
      </c>
      <c r="L2119" s="444">
        <f t="shared" ca="1" si="124"/>
        <v>-4170076916.8079724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-4170076916.8079724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-17375320.486699887</v>
      </c>
      <c r="L2120" s="444">
        <f t="shared" ca="1" si="124"/>
        <v>-4187452237.2946725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-4187452237.2946725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-17447717.655394468</v>
      </c>
      <c r="L2121" s="444">
        <f t="shared" ca="1" si="124"/>
        <v>-4204899954.950067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-4204899954.950067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-17520416.478958614</v>
      </c>
      <c r="L2122" s="444">
        <f t="shared" ca="1" si="124"/>
        <v>-4222420371.4290257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-4222420371.4290257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-17593418.214287605</v>
      </c>
      <c r="L2123" s="444">
        <f t="shared" ca="1" si="124"/>
        <v>-4240013789.6433134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-4240013789.6433134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-17666724.123513807</v>
      </c>
      <c r="L2124" s="444">
        <f t="shared" ca="1" si="124"/>
        <v>-4257680513.7668271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-4257680513.7668271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-17740335.474028446</v>
      </c>
      <c r="L2125" s="444">
        <f t="shared" ca="1" si="124"/>
        <v>-4275420849.2408557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-4275420849.2408557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-17814253.538503565</v>
      </c>
      <c r="L2126" s="444">
        <f t="shared" ca="1" si="124"/>
        <v>-4293235102.7793593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-4293235102.7793593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-17888479.594913997</v>
      </c>
      <c r="L2127" s="444">
        <f t="shared" ca="1" si="124"/>
        <v>-4311123582.3742733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-4311123582.3742733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-17963014.926559471</v>
      </c>
      <c r="L2128" s="444">
        <f t="shared" ca="1" si="124"/>
        <v>-4329086597.3008327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-4329086597.3008327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-18037860.822086804</v>
      </c>
      <c r="L2129" s="444">
        <f t="shared" ca="1" si="124"/>
        <v>-4347124458.1229191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-4347124458.1229191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-18113018.575512163</v>
      </c>
      <c r="L2130" s="444">
        <f t="shared" ca="1" si="124"/>
        <v>-4365237476.698431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-4365237476.698431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-18188489.486243464</v>
      </c>
      <c r="L2131" s="444">
        <f t="shared" ca="1" si="124"/>
        <v>-4383425966.1846743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-4383425966.1846743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-18264274.859102808</v>
      </c>
      <c r="L2132" s="444">
        <f t="shared" ca="1" si="124"/>
        <v>-4401690241.0437775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-4401690241.0437775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-18340376.004349072</v>
      </c>
      <c r="L2133" s="444">
        <f t="shared" ca="1" si="124"/>
        <v>-4420030617.0481262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-4420030617.0481262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-18416794.237700526</v>
      </c>
      <c r="L2134" s="444">
        <f t="shared" ca="1" si="124"/>
        <v>-4438447411.2858267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-4438447411.2858267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-18493530.880357612</v>
      </c>
      <c r="L2135" s="444">
        <f t="shared" ca="1" si="124"/>
        <v>-4456940942.1661844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-4456940942.1661844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-18570587.259025767</v>
      </c>
      <c r="L2136" s="444">
        <f t="shared" ca="1" si="124"/>
        <v>-4475511529.42521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-4475511529.42521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-18647964.705938376</v>
      </c>
      <c r="L2137" s="444">
        <f t="shared" ca="1" si="124"/>
        <v>-4494159494.1311483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-4494159494.1311483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-18725664.558879785</v>
      </c>
      <c r="L2138" s="444">
        <f t="shared" ca="1" si="124"/>
        <v>-4512885158.6900282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-4512885158.6900282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-18803688.161208451</v>
      </c>
      <c r="L2139" s="444">
        <f t="shared" ca="1" si="124"/>
        <v>-4531688846.8512363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-4531688846.8512363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-18882036.86188015</v>
      </c>
      <c r="L2140" s="444">
        <f t="shared" ca="1" si="124"/>
        <v>-4550570883.7131166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-4550570883.7131166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-18960712.015471321</v>
      </c>
      <c r="L2141" s="444">
        <f t="shared" ca="1" si="124"/>
        <v>-4569531595.7285881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-4569531595.7285881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-19039714.982202452</v>
      </c>
      <c r="L2142" s="444">
        <f t="shared" ca="1" si="124"/>
        <v>-4588571310.7107906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-4588571310.7107906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-19119047.127961628</v>
      </c>
      <c r="L2143" s="444">
        <f t="shared" ca="1" si="124"/>
        <v>-4607690357.8387518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-4607690357.8387518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-19198709.824328132</v>
      </c>
      <c r="L2144" s="444">
        <f t="shared" ca="1" si="124"/>
        <v>-4626889067.6630802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-4626889067.6630802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-19278704.448596168</v>
      </c>
      <c r="L2145" s="444">
        <f t="shared" ca="1" si="124"/>
        <v>-4646167772.1116762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-4646167772.1116762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-19359032.383798651</v>
      </c>
      <c r="L2146" s="444">
        <f t="shared" ca="1" si="124"/>
        <v>-4665526804.4954748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-4665526804.4954748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-19439695.018731143</v>
      </c>
      <c r="L2147" s="444">
        <f t="shared" ca="1" si="124"/>
        <v>-4684966499.5142059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-4684966499.5142059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-19520693.747975856</v>
      </c>
      <c r="L2148" s="444">
        <f t="shared" ca="1" si="124"/>
        <v>-4704487193.2621822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-4704487193.2621822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-19602029.971925758</v>
      </c>
      <c r="L2149" s="444">
        <f t="shared" ca="1" si="124"/>
        <v>-4724089223.234108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-4724089223.234108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-19683705.096808784</v>
      </c>
      <c r="L2150" s="444">
        <f t="shared" ca="1" si="124"/>
        <v>-4743772928.3309164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-4743772928.3309164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-19765720.534712151</v>
      </c>
      <c r="L2151" s="444">
        <f t="shared" ca="1" si="124"/>
        <v>-4763538648.8656282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-4763538648.8656282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-19848077.703606784</v>
      </c>
      <c r="L2152" s="444">
        <f t="shared" ca="1" si="124"/>
        <v>-4783386726.5692348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-4783386726.5692348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-19930778.027371813</v>
      </c>
      <c r="L2153" s="444">
        <f t="shared" ca="1" si="124"/>
        <v>-4803317504.5966063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-4803317504.5966063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-20013822.935819194</v>
      </c>
      <c r="L2154" s="444">
        <f t="shared" ca="1" si="124"/>
        <v>-4823331327.5324259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-4823331327.5324259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-20097213.864718441</v>
      </c>
      <c r="L2155" s="444">
        <f t="shared" ca="1" si="124"/>
        <v>-4843428541.3971443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-4843428541.3971443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-20180952.255821433</v>
      </c>
      <c r="L2156" s="444">
        <f t="shared" ca="1" si="124"/>
        <v>-4863609493.6529655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-4863609493.6529655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-20265039.556887355</v>
      </c>
      <c r="L2157" s="444">
        <f t="shared" ca="1" si="124"/>
        <v>-4883874533.2098532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-4883874533.2098532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-20349477.22170772</v>
      </c>
      <c r="L2158" s="444">
        <f t="shared" ca="1" si="124"/>
        <v>-4904224010.4315605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-4904224010.4315605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-20434266.710131504</v>
      </c>
      <c r="L2159" s="444">
        <f t="shared" ca="1" si="124"/>
        <v>-4924658277.1416922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-4924658277.1416922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-20519409.488090385</v>
      </c>
      <c r="L2160" s="444">
        <f t="shared" ca="1" si="124"/>
        <v>-4945177686.6297827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-4945177686.6297827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-20604907.027624093</v>
      </c>
      <c r="L2161" s="444">
        <f t="shared" ca="1" si="124"/>
        <v>-4965782593.6574068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-4965782593.6574068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-20690760.806905862</v>
      </c>
      <c r="L2162" s="444">
        <f t="shared" ca="1" si="124"/>
        <v>-4986473354.4643126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-4986473354.4643126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-20776972.31026797</v>
      </c>
      <c r="L2163" s="444">
        <f t="shared" ca="1" si="124"/>
        <v>-5007250326.774581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-5007250326.774581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-20863543.028227419</v>
      </c>
      <c r="L2164" s="444">
        <f t="shared" ca="1" si="124"/>
        <v>-5028113869.8028088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-5028113869.8028088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-20950474.457511704</v>
      </c>
      <c r="L2165" s="444">
        <f t="shared" ca="1" si="124"/>
        <v>-5049064344.2603207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-5049064344.2603207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-21037768.101084668</v>
      </c>
      <c r="L2166" s="444">
        <f t="shared" ca="1" si="124"/>
        <v>-5070102112.3614054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-5070102112.3614054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-21125425.46817252</v>
      </c>
      <c r="L2167" s="444">
        <f t="shared" ca="1" si="124"/>
        <v>-5091227537.8295774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-5091227537.8295774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-21213448.074289907</v>
      </c>
      <c r="L2168" s="444">
        <f t="shared" ca="1" si="124"/>
        <v>-5112440985.9038677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-5112440985.9038677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-21301837.441266116</v>
      </c>
      <c r="L2169" s="444">
        <f t="shared" ca="1" si="124"/>
        <v>-5133742823.3451338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-5133742823.3451338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-21390595.09727139</v>
      </c>
      <c r="L2170" s="444">
        <f t="shared" ca="1" si="124"/>
        <v>-5155133418.4424047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-5155133418.4424047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-21479722.576843351</v>
      </c>
      <c r="L2171" s="444">
        <f t="shared" ca="1" si="124"/>
        <v>-5176613141.019248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-5176613141.019248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-21569221.420913532</v>
      </c>
      <c r="L2172" s="444">
        <f t="shared" ca="1" si="124"/>
        <v>-5198182362.4401617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-5198182362.4401617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-21659093.176834006</v>
      </c>
      <c r="L2173" s="444">
        <f t="shared" ca="1" si="124"/>
        <v>-5219841455.6169958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-5219841455.6169958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-21749339.398404147</v>
      </c>
      <c r="L2174" s="444">
        <f t="shared" ca="1" si="124"/>
        <v>-5241590795.0153999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-5241590795.0153999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-21839961.6458975</v>
      </c>
      <c r="L2175" s="444">
        <f t="shared" ca="1" si="124"/>
        <v>-5263430756.6612978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-5263430756.6612978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-21930961.486088742</v>
      </c>
      <c r="L2176" s="444">
        <f t="shared" ca="1" si="124"/>
        <v>-5285361718.1473866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-5285361718.1473866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-22022340.492280778</v>
      </c>
      <c r="L2177" s="444">
        <f t="shared" ca="1" si="124"/>
        <v>-5307384058.6396675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-5307384058.6396675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-22114100.244331948</v>
      </c>
      <c r="L2178" s="444">
        <f t="shared" ca="1" si="124"/>
        <v>-5329498158.8839998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-5329498158.8839998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-22206242.328683332</v>
      </c>
      <c r="L2179" s="444">
        <f t="shared" ca="1" si="124"/>
        <v>-5351704401.2126827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-5351704401.2126827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-22298768.338386178</v>
      </c>
      <c r="L2180" s="444">
        <f t="shared" ca="1" si="124"/>
        <v>-5374003169.5510693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-5374003169.5510693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-22391679.873129454</v>
      </c>
      <c r="L2181" s="444">
        <f t="shared" ca="1" si="124"/>
        <v>-5396394849.4241991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-5396394849.4241991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-22484978.539267495</v>
      </c>
      <c r="L2182" s="444">
        <f t="shared" ca="1" si="124"/>
        <v>-5418879827.9634666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-5418879827.9634666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-22578665.949847776</v>
      </c>
      <c r="L2183" s="444">
        <f t="shared" ca="1" si="124"/>
        <v>-5441458493.9133148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-5441458493.9133148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-22672743.724638812</v>
      </c>
      <c r="L2184" s="444">
        <f t="shared" ca="1" si="124"/>
        <v>-5464131237.6379538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-5464131237.6379538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-22767213.490158141</v>
      </c>
      <c r="L2185" s="444">
        <f t="shared" ca="1" si="124"/>
        <v>-5486898451.1281118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-5486898451.1281118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-22862076.879700467</v>
      </c>
      <c r="L2186" s="444">
        <f t="shared" ca="1" si="124"/>
        <v>-5509760528.0078125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-5509760528.0078125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-22957335.533365887</v>
      </c>
      <c r="L2187" s="444">
        <f t="shared" ca="1" si="124"/>
        <v>-5532717863.5411787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-5532717863.5411787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-23052991.098088246</v>
      </c>
      <c r="L2188" s="444">
        <f t="shared" ca="1" si="124"/>
        <v>-5555770854.639267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-5555770854.639267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-23149045.227663614</v>
      </c>
      <c r="L2189" s="444">
        <f t="shared" ca="1" si="124"/>
        <v>-5578919899.866931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-5578919899.866931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-23245499.582778879</v>
      </c>
      <c r="L2190" s="444">
        <f t="shared" ca="1" si="124"/>
        <v>-5602165399.4497099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-5602165399.4497099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-23342355.831040457</v>
      </c>
      <c r="L2191" s="444">
        <f t="shared" ca="1" si="124"/>
        <v>-5625507755.2807503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-5625507755.2807503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-23439615.647003125</v>
      </c>
      <c r="L2192" s="444">
        <f t="shared" ca="1" si="124"/>
        <v>-5648947370.9277534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-5648947370.9277534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-23537280.712198973</v>
      </c>
      <c r="L2193" s="444">
        <f t="shared" ca="1" si="124"/>
        <v>-5672484651.6399527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-5672484651.6399527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-23635352.715166468</v>
      </c>
      <c r="L2194" s="444">
        <f t="shared" ca="1" si="124"/>
        <v>-5696120004.3551188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-5696120004.3551188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-23733833.351479661</v>
      </c>
      <c r="L2195" s="444">
        <f t="shared" ca="1" si="124"/>
        <v>-5719853837.7065983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-5719853837.7065983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-23832724.323777493</v>
      </c>
      <c r="L2196" s="444">
        <f t="shared" ca="1" si="124"/>
        <v>-5743686562.0303755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-5743686562.0303755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-23932027.341793232</v>
      </c>
      <c r="L2197" s="444">
        <f t="shared" ca="1" si="124"/>
        <v>-5767618589.3721685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-5767618589.3721685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-24031744.122384034</v>
      </c>
      <c r="L2198" s="444">
        <f t="shared" ca="1" si="124"/>
        <v>-5791650333.4945526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-5791650333.4945526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-24131876.389560636</v>
      </c>
      <c r="L2199" s="444">
        <f t="shared" ca="1" si="124"/>
        <v>-5815782209.8841133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-5815782209.8841133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-24232425.874517139</v>
      </c>
      <c r="L2200" s="444">
        <f t="shared" ca="1" si="124"/>
        <v>-5840014635.7586308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-5840014635.7586308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-24333394.315660961</v>
      </c>
      <c r="L2201" s="444">
        <f t="shared" ca="1" si="124"/>
        <v>-5864348030.0742922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-5864348030.0742922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-24434783.458642885</v>
      </c>
      <c r="L2202" s="444">
        <f t="shared" ca="1" si="124"/>
        <v>-5888782813.5329351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-5888782813.5329351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-24536595.056387231</v>
      </c>
      <c r="L2203" s="444">
        <f t="shared" ca="1" si="124"/>
        <v>-5913319408.5893221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-5913319408.5893221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-24638830.869122174</v>
      </c>
      <c r="L2204" s="444">
        <f t="shared" ca="1" si="124"/>
        <v>-5937958239.4584446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-5937958239.4584446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-24741492.664410185</v>
      </c>
      <c r="L2205" s="444">
        <f t="shared" ca="1" si="124"/>
        <v>-5962699732.1228552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-5962699732.1228552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-24844582.217178565</v>
      </c>
      <c r="L2206" s="444">
        <f t="shared" ca="1" si="124"/>
        <v>-5987544314.3400335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-5987544314.3400335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-24948101.30975014</v>
      </c>
      <c r="L2207" s="444">
        <f t="shared" ca="1" si="124"/>
        <v>-6012492415.6497841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-6012492415.6497841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-25052051.731874101</v>
      </c>
      <c r="L2208" s="444">
        <f t="shared" ca="1" si="124"/>
        <v>-6037544467.3816586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-6037544467.3816586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-25156435.280756909</v>
      </c>
      <c r="L2209" s="444">
        <f t="shared" ca="1" si="124"/>
        <v>-6062700902.6624155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-6062700902.6624155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-25261253.761093397</v>
      </c>
      <c r="L2210" s="444">
        <f t="shared" ca="1" si="124"/>
        <v>-6087962156.4235086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-6087962156.4235086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-25366508.985097952</v>
      </c>
      <c r="L2211" s="444">
        <f t="shared" ca="1" si="124"/>
        <v>-6113328665.4086065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-6113328665.4086065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-25472202.772535861</v>
      </c>
      <c r="L2212" s="444">
        <f t="shared" ca="1" si="124"/>
        <v>-6138800868.1811428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-6138800868.1811428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-25578336.950754762</v>
      </c>
      <c r="L2213" s="444">
        <f t="shared" ca="1" si="124"/>
        <v>-6164379205.1318979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-6164379205.1318979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-25684913.354716241</v>
      </c>
      <c r="L2214" s="444">
        <f t="shared" ca="1" si="124"/>
        <v>-6190064118.4866142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-6190064118.4866142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-25791933.827027559</v>
      </c>
      <c r="L2215" s="444">
        <f t="shared" ca="1" si="124"/>
        <v>-6215856052.3136415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-6215856052.3136415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-25899400.217973508</v>
      </c>
      <c r="L2216" s="444">
        <f t="shared" ca="1" si="124"/>
        <v>-6241755452.5316153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-6241755452.5316153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-26007314.385548398</v>
      </c>
      <c r="L2217" s="444">
        <f t="shared" ca="1" si="124"/>
        <v>-6267762766.9171638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-6267762766.9171638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-26115678.195488181</v>
      </c>
      <c r="L2218" s="444">
        <f t="shared" ca="1" si="124"/>
        <v>-6293878445.1126518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-6293878445.1126518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-26224493.521302715</v>
      </c>
      <c r="L2219" s="444">
        <f t="shared" ca="1" si="124"/>
        <v>-6320102938.633955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-6320102938.633955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-26333762.244308144</v>
      </c>
      <c r="L2220" s="444">
        <f t="shared" ca="1" si="124"/>
        <v>-6346436700.8782635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-6346436700.8782635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-26443486.253659431</v>
      </c>
      <c r="L2221" s="444">
        <f t="shared" ca="1" si="124"/>
        <v>-6372880187.1319227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-6372880187.1319227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-26553667.446383011</v>
      </c>
      <c r="L2222" s="444">
        <f t="shared" ca="1" si="124"/>
        <v>-6399433854.5783062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-6399433854.5783062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-26664307.727409609</v>
      </c>
      <c r="L2223" s="444">
        <f t="shared" ca="1" si="124"/>
        <v>-6426098162.3057156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-6426098162.3057156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-26775409.009607147</v>
      </c>
      <c r="L2224" s="444">
        <f t="shared" ca="1" si="124"/>
        <v>-6452873571.3153229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-6452873571.3153229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-26886973.213813845</v>
      </c>
      <c r="L2225" s="444">
        <f t="shared" ca="1" si="124"/>
        <v>-6479760544.5291367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-6479760544.5291367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-26999002.268871401</v>
      </c>
      <c r="L2226" s="444">
        <f t="shared" ca="1" si="124"/>
        <v>-6506759546.798008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-6506759546.798008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-27111498.111658365</v>
      </c>
      <c r="L2227" s="444">
        <f t="shared" ca="1" si="124"/>
        <v>-6533871044.9096661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-6533871044.9096661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-27224462.687123608</v>
      </c>
      <c r="L2228" s="444">
        <f t="shared" ca="1" si="124"/>
        <v>-6561095507.5967894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-6561095507.5967894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-27337897.948319957</v>
      </c>
      <c r="L2229" s="444">
        <f t="shared" ca="1" si="124"/>
        <v>-6588433405.5451097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-6588433405.5451097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-27451805.856437955</v>
      </c>
      <c r="L2230" s="444">
        <f t="shared" ca="1" si="124"/>
        <v>-6615885211.4015474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-6615885211.4015474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-27566188.38083978</v>
      </c>
      <c r="L2231" s="444">
        <f t="shared" ca="1" si="124"/>
        <v>-6643451399.7823868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-6643451399.7823868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-27681047.499093279</v>
      </c>
      <c r="L2232" s="444">
        <f t="shared" ca="1" si="124"/>
        <v>-6671132447.2814798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-6671132447.2814798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-27796385.197006166</v>
      </c>
      <c r="L2233" s="444">
        <f t="shared" ca="1" si="124"/>
        <v>-6698928832.4784861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-6698928832.4784861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-27912203.468660358</v>
      </c>
      <c r="L2234" s="444">
        <f t="shared" ca="1" si="124"/>
        <v>-6726841035.9471464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-6726841035.9471464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-28028504.316446446</v>
      </c>
      <c r="L2235" s="444">
        <f t="shared" ca="1" si="124"/>
        <v>-6754869540.2635927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-6754869540.2635927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-28145289.751098298</v>
      </c>
      <c r="L2236" s="444">
        <f t="shared" ca="1" si="124"/>
        <v>-6783014830.0146914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-6783014830.0146914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-28262561.791727882</v>
      </c>
      <c r="L2237" s="444">
        <f t="shared" ca="1" si="124"/>
        <v>-6811277391.8064194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-6811277391.8064194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-28380322.465860076</v>
      </c>
      <c r="L2238" s="444">
        <f t="shared" ca="1" si="124"/>
        <v>-6839657714.2722797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-6839657714.2722797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-28498573.809467837</v>
      </c>
      <c r="L2239" s="444">
        <f t="shared" ca="1" si="124"/>
        <v>-6868156288.081748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-6868156288.081748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-28617317.867007282</v>
      </c>
      <c r="L2240" s="444">
        <f t="shared" ca="1" si="124"/>
        <v>-6896773605.9487553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-6896773605.9487553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-28736556.691453151</v>
      </c>
      <c r="L2241" s="444">
        <f t="shared" ca="1" si="124"/>
        <v>-6925510162.6402082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-6925510162.6402082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-28856292.3443342</v>
      </c>
      <c r="L2242" s="444">
        <f t="shared" ca="1" si="124"/>
        <v>-6954366454.9845428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-6954366454.9845428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-28976526.895768933</v>
      </c>
      <c r="L2243" s="444">
        <f t="shared" ca="1" si="124"/>
        <v>-6983342981.880312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-6983342981.880312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-29097262.4245013</v>
      </c>
      <c r="L2244" s="444">
        <f t="shared" ca="1" si="124"/>
        <v>-7012440244.3048134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-7012440244.3048134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-29218501.017936718</v>
      </c>
      <c r="L2245" s="444">
        <f t="shared" ca="1" si="124"/>
        <v>-7041658745.3227501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-7041658745.3227501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-29340244.772178125</v>
      </c>
      <c r="L2246" s="444">
        <f t="shared" ca="1" si="124"/>
        <v>-7070998990.0949278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-7070998990.0949278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-29462495.792062197</v>
      </c>
      <c r="L2247" s="444">
        <f t="shared" ca="1" si="124"/>
        <v>-7100461485.8869896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-7100461485.8869896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-29585256.19119579</v>
      </c>
      <c r="L2248" s="444">
        <f t="shared" ca="1" si="124"/>
        <v>-7130046742.0781851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-7130046742.0781851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-29708528.091992438</v>
      </c>
      <c r="L2249" s="444">
        <f t="shared" ca="1" si="124"/>
        <v>-7159755270.1701775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-7159755270.1701775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-29832313.625709072</v>
      </c>
      <c r="L2250" s="444">
        <f t="shared" ca="1" si="124"/>
        <v>-7189587583.795887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-7189587583.795887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-29956614.932482861</v>
      </c>
      <c r="L2251" s="444">
        <f t="shared" ca="1" si="124"/>
        <v>-7219544198.7283697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-7219544198.7283697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-30081434.161368202</v>
      </c>
      <c r="L2252" s="444">
        <f t="shared" ca="1" si="124"/>
        <v>-7249625632.8897381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-7249625632.8897381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-30206773.470373902</v>
      </c>
      <c r="L2253" s="444">
        <f t="shared" ca="1" si="124"/>
        <v>-7279832406.3601122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-7279832406.3601122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-30332635.026500463</v>
      </c>
      <c r="L2254" s="444">
        <f t="shared" ca="1" si="124"/>
        <v>-7310165041.3866129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-7310165041.3866129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-30459021.005777553</v>
      </c>
      <c r="L2255" s="444">
        <f t="shared" ca="1" si="124"/>
        <v>-7340624062.3923903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-7340624062.3923903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-30585933.59330162</v>
      </c>
      <c r="L2256" s="444">
        <f t="shared" ca="1" si="124"/>
        <v>-7371209995.985692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-7371209995.985692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-30713374.983273711</v>
      </c>
      <c r="L2257" s="444">
        <f t="shared" ca="1" si="124"/>
        <v>-7401923370.9689655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-7401923370.9689655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-30841347.379037354</v>
      </c>
      <c r="L2258" s="444">
        <f t="shared" ca="1" si="124"/>
        <v>-7432764718.3480024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-7432764718.3480024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-30969852.993116677</v>
      </c>
      <c r="L2259" s="444">
        <f t="shared" ca="1" si="124"/>
        <v>-7463734571.3411188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-7463734571.3411188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-31098894.047254656</v>
      </c>
      <c r="L2260" s="444">
        <f t="shared" ca="1" si="124"/>
        <v>-7494833465.3883734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-7494833465.3883734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-31228472.772451553</v>
      </c>
      <c r="L2261" s="444">
        <f t="shared" ca="1" si="124"/>
        <v>-7526061938.1608248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-7526061938.1608248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-31358591.40900344</v>
      </c>
      <c r="L2262" s="444">
        <f t="shared" ca="1" si="124"/>
        <v>-7557420529.569828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-7557420529.569828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-31489252.20654095</v>
      </c>
      <c r="L2263" s="444">
        <f t="shared" ca="1" si="124"/>
        <v>-7588909781.7763691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-7588909781.7763691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-31620457.424068205</v>
      </c>
      <c r="L2264" s="444">
        <f t="shared" ca="1" si="124"/>
        <v>-7620530239.2004375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-7620530239.2004375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-31752209.330001824</v>
      </c>
      <c r="L2265" s="444">
        <f t="shared" ca="1" si="124"/>
        <v>-7652282448.5304394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-7652282448.5304394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-31884510.202210162</v>
      </c>
      <c r="L2266" s="444">
        <f t="shared" ca="1" si="124"/>
        <v>-7684166958.7326498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-7684166958.7326498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-32017362.328052707</v>
      </c>
      <c r="L2267" s="444">
        <f t="shared" ca="1" si="124"/>
        <v>-7716184321.0607023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-7716184321.0607023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-32150768.004419591</v>
      </c>
      <c r="L2268" s="444">
        <f t="shared" ca="1" si="124"/>
        <v>-7748335089.0651217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-7748335089.0651217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-32284729.537771344</v>
      </c>
      <c r="L2269" s="444">
        <f t="shared" ca="1" si="124"/>
        <v>-7780619818.6028929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-7780619818.6028929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-32419249.24417872</v>
      </c>
      <c r="L2270" s="444">
        <f t="shared" ca="1" si="124"/>
        <v>-7813039067.8470716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-7813039067.8470716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-32554329.449362796</v>
      </c>
      <c r="L2271" s="444">
        <f t="shared" ca="1" si="124"/>
        <v>-7845593397.2964344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-7845593397.2964344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-32689972.488735143</v>
      </c>
      <c r="L2272" s="444">
        <f t="shared" ca="1" si="124"/>
        <v>-7878283369.7851696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-7878283369.7851696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-32826180.707438212</v>
      </c>
      <c r="L2273" s="444">
        <f t="shared" ca="1" si="124"/>
        <v>-7911109550.4926081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-7911109550.4926081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-32962956.46038587</v>
      </c>
      <c r="L2274" s="444">
        <f t="shared" ca="1" si="124"/>
        <v>-7944072506.9529943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-7944072506.9529943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-33100302.112304144</v>
      </c>
      <c r="L2275" s="444">
        <f t="shared" ca="1" si="124"/>
        <v>-7977172809.0652981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-7977172809.0652981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-33238220.037772074</v>
      </c>
      <c r="L2276" s="444">
        <f t="shared" ca="1" si="124"/>
        <v>-8010411029.1030703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-8010411029.1030703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-33376712.621262796</v>
      </c>
      <c r="L2277" s="444">
        <f t="shared" ca="1" si="124"/>
        <v>-8043787741.7243328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-8043787741.7243328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-33515782.257184718</v>
      </c>
      <c r="L2278" s="444">
        <f t="shared" ca="1" si="124"/>
        <v>-8077303523.9815178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-8077303523.9815178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-33655431.349922992</v>
      </c>
      <c r="L2279" s="444">
        <f t="shared" ca="1" si="124"/>
        <v>-8110958955.3314409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-8110958955.3314409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-33795662.313881002</v>
      </c>
      <c r="L2280" s="444">
        <f t="shared" ca="1" si="124"/>
        <v>-8144754617.6453218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-8144754617.6453218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-33936477.573522173</v>
      </c>
      <c r="L2281" s="444">
        <f t="shared" ca="1" si="124"/>
        <v>-8178691095.2188444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-8178691095.2188444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-34077879.563411847</v>
      </c>
      <c r="L2282" s="444">
        <f t="shared" ca="1" si="124"/>
        <v>-8212768974.7822561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-8212768974.7822561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-34219870.7282594</v>
      </c>
      <c r="L2283" s="444">
        <f t="shared" ca="1" si="124"/>
        <v>-8246988845.5105152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-8246988845.5105152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-34362453.522960477</v>
      </c>
      <c r="L2284" s="444">
        <f t="shared" ca="1" si="124"/>
        <v>-8281351299.0334759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-8281351299.0334759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-34505630.412639484</v>
      </c>
      <c r="L2285" s="444">
        <f t="shared" ca="1" si="124"/>
        <v>-8315856929.4461155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-8315856929.4461155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-34649403.872692145</v>
      </c>
      <c r="L2286" s="444">
        <f t="shared" ca="1" si="124"/>
        <v>-8350506333.3188076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-8350506333.3188076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-34793776.388828367</v>
      </c>
      <c r="L2287" s="444">
        <f t="shared" ca="1" si="124"/>
        <v>-8385300109.7076359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-8385300109.7076359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-34938750.457115151</v>
      </c>
      <c r="L2288" s="444">
        <f t="shared" ca="1" si="124"/>
        <v>-8420238860.1647511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-8420238860.1647511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-35084328.584019795</v>
      </c>
      <c r="L2289" s="444">
        <f t="shared" ca="1" si="124"/>
        <v>-8455323188.7487707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-8455323188.7487707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-35230513.28645321</v>
      </c>
      <c r="L2290" s="444">
        <f t="shared" ca="1" si="124"/>
        <v>-8490553702.035224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-8490553702.035224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-35377307.09181343</v>
      </c>
      <c r="L2291" s="444">
        <f t="shared" ca="1" si="124"/>
        <v>-8525931009.127037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-8525931009.127037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-35524712.538029313</v>
      </c>
      <c r="L2292" s="444">
        <f t="shared" ca="1" si="124"/>
        <v>-8561455721.6650667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-8561455721.6650667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-35672732.173604444</v>
      </c>
      <c r="L2293" s="444">
        <f t="shared" ca="1" si="124"/>
        <v>-8597128453.8386707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-8597128453.8386707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-35821368.557661131</v>
      </c>
      <c r="L2294" s="444">
        <f t="shared" ca="1" si="124"/>
        <v>-8632949822.3963318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-8632949822.3963318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-35970624.259984717</v>
      </c>
      <c r="L2295" s="444">
        <f t="shared" ca="1" si="124"/>
        <v>-8668920446.6563168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-8668920446.6563168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-36120501.861067988</v>
      </c>
      <c r="L2296" s="444">
        <f t="shared" ca="1" si="124"/>
        <v>-8705040948.5173855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-8705040948.5173855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-36271003.952155769</v>
      </c>
      <c r="L2297" s="444">
        <f t="shared" ca="1" si="124"/>
        <v>-8741311952.4695415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-8741311952.4695415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-36422133.135289758</v>
      </c>
      <c r="L2298" s="444">
        <f t="shared" ca="1" si="124"/>
        <v>-8777734085.6048317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-8777734085.6048317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-36573892.023353465</v>
      </c>
      <c r="L2299" s="444">
        <f t="shared" ca="1" si="124"/>
        <v>-8814307977.6281853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-8814307977.6281853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-36726283.240117438</v>
      </c>
      <c r="L2300" s="444">
        <f t="shared" ca="1" si="124"/>
        <v>-8851034260.8683033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-8851034260.8683033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-36879309.420284599</v>
      </c>
      <c r="L2301" s="444">
        <f t="shared" ca="1" si="124"/>
        <v>-8887913570.2885876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-8887913570.2885876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-37032973.209535778</v>
      </c>
      <c r="L2302" s="444">
        <f t="shared" ca="1" si="124"/>
        <v>-8924946543.4981232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-8924946543.4981232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-37187277.264575511</v>
      </c>
      <c r="L2303" s="444">
        <f t="shared" ref="L2303:L2557" ca="1" si="129">I2303-J2303+K2303</f>
        <v>-8962133820.7626991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-8962133820.7626991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-37342224.253177911</v>
      </c>
      <c r="L2304" s="444">
        <f t="shared" ca="1" si="129"/>
        <v>-8999476045.0158768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-8999476045.0158768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-37497816.854232818</v>
      </c>
      <c r="L2305" s="444">
        <f t="shared" ca="1" si="129"/>
        <v>-9036973861.8701096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-9036973861.8701096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-37654057.757792123</v>
      </c>
      <c r="L2306" s="444">
        <f t="shared" ca="1" si="129"/>
        <v>-9074627919.6279011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-9074627919.6279011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-37810949.665116251</v>
      </c>
      <c r="L2307" s="444">
        <f t="shared" ca="1" si="129"/>
        <v>-9112438869.2930164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-9112438869.2930164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-37968495.288720898</v>
      </c>
      <c r="L2308" s="444">
        <f t="shared" ca="1" si="129"/>
        <v>-9150407364.5817375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-9150407364.5817375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-38126697.352423906</v>
      </c>
      <c r="L2309" s="444">
        <f t="shared" ca="1" si="129"/>
        <v>-9188534061.9341621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-9188534061.9341621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-38285558.591392338</v>
      </c>
      <c r="L2310" s="444">
        <f t="shared" ca="1" si="129"/>
        <v>-9226819620.5255547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-9226819620.5255547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-38445081.752189808</v>
      </c>
      <c r="L2311" s="444">
        <f t="shared" ca="1" si="129"/>
        <v>-9265264702.2777443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-9265264702.2777443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-38605269.592823938</v>
      </c>
      <c r="L2312" s="444">
        <f t="shared" ca="1" si="129"/>
        <v>-9303869971.8705673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-9303869971.8705673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-38766124.88279403</v>
      </c>
      <c r="L2313" s="444">
        <f t="shared" ca="1" si="129"/>
        <v>-9342636096.7533607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-9342636096.7533607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-38927650.403139003</v>
      </c>
      <c r="L2314" s="444">
        <f t="shared" ca="1" si="129"/>
        <v>-9381563747.1564999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-9381563747.1564999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-39089848.946485415</v>
      </c>
      <c r="L2315" s="444">
        <f t="shared" ca="1" si="129"/>
        <v>-9420653596.1029854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-9420653596.1029854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-39252723.317095771</v>
      </c>
      <c r="L2316" s="444">
        <f t="shared" ca="1" si="129"/>
        <v>-9459906319.4200821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-9459906319.4200821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-39416276.330917008</v>
      </c>
      <c r="L2317" s="444">
        <f t="shared" ca="1" si="129"/>
        <v>-9499322595.7509995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-9499322595.7509995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-39580510.815629162</v>
      </c>
      <c r="L2318" s="444">
        <f t="shared" ca="1" si="129"/>
        <v>-9538903106.5666294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-9538903106.5666294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-39745429.610694289</v>
      </c>
      <c r="L2319" s="444">
        <f t="shared" ca="1" si="129"/>
        <v>-9578648536.1773243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-9578648536.1773243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-39911035.567405514</v>
      </c>
      <c r="L2320" s="444">
        <f t="shared" ca="1" si="129"/>
        <v>-9618559571.74473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-9618559571.74473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-40077331.548936374</v>
      </c>
      <c r="L2321" s="444">
        <f t="shared" ca="1" si="129"/>
        <v>-9658636903.2936668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-9658636903.2936668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-40244320.430390276</v>
      </c>
      <c r="L2322" s="444">
        <f t="shared" ca="1" si="129"/>
        <v>-9698881223.7240562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-9698881223.7240562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-40412005.098850235</v>
      </c>
      <c r="L2323" s="444">
        <f t="shared" ca="1" si="129"/>
        <v>-9739293228.8229065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-9739293228.8229065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-40580388.453428775</v>
      </c>
      <c r="L2324" s="444">
        <f t="shared" ca="1" si="129"/>
        <v>-9779873617.2763348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-9779873617.2763348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-40749473.405318059</v>
      </c>
      <c r="L2325" s="444">
        <f t="shared" ca="1" si="129"/>
        <v>-9820623090.6816521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-9820623090.6816521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-40919262.877840213</v>
      </c>
      <c r="L2326" s="444">
        <f t="shared" ca="1" si="129"/>
        <v>-9861542353.5594921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-9861542353.5594921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-41089759.806497887</v>
      </c>
      <c r="L2327" s="444">
        <f t="shared" ca="1" si="129"/>
        <v>-9902632113.3659897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-9902632113.3659897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-41260967.139024958</v>
      </c>
      <c r="L2328" s="444">
        <f t="shared" ca="1" si="129"/>
        <v>-9943893080.5050144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-9943893080.5050144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-41432887.835437559</v>
      </c>
      <c r="L2329" s="444">
        <f t="shared" ca="1" si="129"/>
        <v>-9985325968.3404522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-9985325968.3404522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-41605524.86808522</v>
      </c>
      <c r="L2330" s="444">
        <f t="shared" ca="1" si="129"/>
        <v>-10026931493.208538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-10026931493.208538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-41778881.22170224</v>
      </c>
      <c r="L2331" s="444">
        <f t="shared" ca="1" si="129"/>
        <v>-10068710374.430241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-10068710374.430241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-41952959.893459335</v>
      </c>
      <c r="L2332" s="444">
        <f t="shared" ca="1" si="129"/>
        <v>-10110663334.3237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-10110663334.3237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-42127763.893015414</v>
      </c>
      <c r="L2333" s="444">
        <f t="shared" ca="1" si="129"/>
        <v>-10152791098.216715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-10152791098.216715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-42303296.242569648</v>
      </c>
      <c r="L2334" s="444">
        <f t="shared" ca="1" si="129"/>
        <v>-10195094394.459284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-10195094394.459284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-42479559.976913683</v>
      </c>
      <c r="L2335" s="444">
        <f t="shared" ca="1" si="129"/>
        <v>-10237573954.436197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-10237573954.436197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-42656558.143484153</v>
      </c>
      <c r="L2336" s="444">
        <f t="shared" ca="1" si="129"/>
        <v>-10280230512.579681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-10280230512.579681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-42834293.802415341</v>
      </c>
      <c r="L2337" s="444">
        <f t="shared" ca="1" si="129"/>
        <v>-10323064806.382097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-10323064806.382097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-43012770.026592068</v>
      </c>
      <c r="L2338" s="444">
        <f t="shared" ca="1" si="129"/>
        <v>-10366077576.408689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-10366077576.408689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-43191989.901702873</v>
      </c>
      <c r="L2339" s="444">
        <f t="shared" ca="1" si="129"/>
        <v>-10409269566.310392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-10409269566.310392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-43371956.5262933</v>
      </c>
      <c r="L2340" s="444">
        <f t="shared" ca="1" si="129"/>
        <v>-10452641522.836685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-10452641522.836685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-43552673.011819519</v>
      </c>
      <c r="L2341" s="444">
        <f t="shared" ca="1" si="129"/>
        <v>-10496194195.848505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-10496194195.848505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-43734142.482702106</v>
      </c>
      <c r="L2342" s="444">
        <f t="shared" ca="1" si="129"/>
        <v>-10539928338.331207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-10539928338.331207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-43916368.076380029</v>
      </c>
      <c r="L2343" s="444">
        <f t="shared" ca="1" si="129"/>
        <v>-10583844706.407587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-10583844706.407587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-44099352.943364948</v>
      </c>
      <c r="L2344" s="444">
        <f t="shared" ca="1" si="129"/>
        <v>-10627944059.350952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-10627944059.350952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-44283100.247295633</v>
      </c>
      <c r="L2345" s="444">
        <f t="shared" ca="1" si="129"/>
        <v>-10672227159.598248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-10672227159.598248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-44467613.164992698</v>
      </c>
      <c r="L2346" s="444">
        <f t="shared" ca="1" si="129"/>
        <v>-10716694772.763241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-10716694772.763241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-44652894.886513501</v>
      </c>
      <c r="L2347" s="444">
        <f t="shared" ca="1" si="129"/>
        <v>-10761347667.649754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-10761347667.649754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-44838948.615207307</v>
      </c>
      <c r="L2348" s="444">
        <f t="shared" ca="1" si="129"/>
        <v>-10806186616.264961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-10806186616.264961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-45025777.567770675</v>
      </c>
      <c r="L2349" s="444">
        <f t="shared" ca="1" si="129"/>
        <v>-10851212393.832731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-10851212393.832731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-45213384.974303044</v>
      </c>
      <c r="L2350" s="444">
        <f t="shared" ca="1" si="129"/>
        <v>-10896425778.807034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-10896425778.807034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-45401774.078362636</v>
      </c>
      <c r="L2351" s="444">
        <f t="shared" ca="1" si="129"/>
        <v>-10941827552.885397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-10941827552.885397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-45590948.137022488</v>
      </c>
      <c r="L2352" s="444">
        <f t="shared" ca="1" si="129"/>
        <v>-10987418501.022419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-10987418501.022419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-45780910.420926742</v>
      </c>
      <c r="L2353" s="444">
        <f t="shared" ca="1" si="129"/>
        <v>-11033199411.443346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-11033199411.443346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-45971664.214347273</v>
      </c>
      <c r="L2354" s="444">
        <f t="shared" ca="1" si="129"/>
        <v>-11079171075.657694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-11079171075.657694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-46163212.815240391</v>
      </c>
      <c r="L2355" s="444">
        <f t="shared" ca="1" si="129"/>
        <v>-11125334288.472935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-11125334288.472935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-46355559.535303891</v>
      </c>
      <c r="L2356" s="444">
        <f t="shared" ca="1" si="129"/>
        <v>-11171689848.008238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-11171689848.008238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-46548707.70003432</v>
      </c>
      <c r="L2357" s="444">
        <f t="shared" ca="1" si="129"/>
        <v>-11218238555.708273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-11218238555.708273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-46742660.648784474</v>
      </c>
      <c r="L2358" s="444">
        <f t="shared" ca="1" si="129"/>
        <v>-11264981216.357058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-11264981216.357058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-46937421.734821074</v>
      </c>
      <c r="L2359" s="444">
        <f t="shared" ca="1" si="129"/>
        <v>-11311918638.091879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-11311918638.091879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-47132994.325382829</v>
      </c>
      <c r="L2360" s="444">
        <f t="shared" ca="1" si="129"/>
        <v>-11359051632.417261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-11359051632.417261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-47329381.80173859</v>
      </c>
      <c r="L2361" s="444">
        <f t="shared" ca="1" si="129"/>
        <v>-11406381014.219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-11406381014.219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-47526587.559245832</v>
      </c>
      <c r="L2362" s="444">
        <f t="shared" ca="1" si="129"/>
        <v>-11453907601.778246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-11453907601.778246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-47724615.007409357</v>
      </c>
      <c r="L2363" s="444">
        <f t="shared" ca="1" si="129"/>
        <v>-11501632216.785656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-11501632216.785656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-47923467.569940232</v>
      </c>
      <c r="L2364" s="444">
        <f t="shared" ca="1" si="129"/>
        <v>-11549555684.355597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-11549555684.355597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-48123148.684814982</v>
      </c>
      <c r="L2365" s="444">
        <f t="shared" ca="1" si="129"/>
        <v>-11597678833.040411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-11597678833.040411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-48323661.804335043</v>
      </c>
      <c r="L2366" s="444">
        <f t="shared" ca="1" si="129"/>
        <v>-11646002494.844746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-11646002494.844746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-48525010.395186439</v>
      </c>
      <c r="L2367" s="444">
        <f t="shared" ca="1" si="129"/>
        <v>-11694527505.239933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-11694527505.239933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-48727197.938499719</v>
      </c>
      <c r="L2368" s="444">
        <f t="shared" ca="1" si="129"/>
        <v>-11743254703.178432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-11743254703.178432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-48930227.929910138</v>
      </c>
      <c r="L2369" s="444">
        <f t="shared" ca="1" si="129"/>
        <v>-11792184931.108343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-11792184931.108343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-49134103.879618093</v>
      </c>
      <c r="L2370" s="444">
        <f t="shared" ca="1" si="129"/>
        <v>-11841319034.987961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-11841319034.987961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-49338829.312449835</v>
      </c>
      <c r="L2371" s="444">
        <f t="shared" ca="1" si="129"/>
        <v>-11890657864.300411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-11890657864.300411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-49544407.767918378</v>
      </c>
      <c r="L2372" s="444">
        <f t="shared" ca="1" si="129"/>
        <v>-11940202272.068329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-11940202272.068329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-49750842.800284706</v>
      </c>
      <c r="L2373" s="444">
        <f t="shared" ca="1" si="129"/>
        <v>-11989953114.868614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-11989953114.868614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-49958137.978619225</v>
      </c>
      <c r="L2374" s="444">
        <f t="shared" ca="1" si="129"/>
        <v>-12039911252.847233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-12039911252.847233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-50166296.88686347</v>
      </c>
      <c r="L2375" s="444">
        <f t="shared" ca="1" si="129"/>
        <v>-12090077549.734097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-12090077549.734097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-50375323.123892069</v>
      </c>
      <c r="L2376" s="444">
        <f t="shared" ca="1" si="129"/>
        <v>-12140452872.857988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-12140452872.857988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-50585220.30357495</v>
      </c>
      <c r="L2377" s="444">
        <f t="shared" ca="1" si="129"/>
        <v>-12191038093.161564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-12191038093.161564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-50795992.054839849</v>
      </c>
      <c r="L2378" s="444">
        <f t="shared" ca="1" si="129"/>
        <v>-12241834085.216404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-12241834085.216404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-51007642.021735013</v>
      </c>
      <c r="L2379" s="444">
        <f t="shared" ca="1" si="129"/>
        <v>-12292841727.238138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-12292841727.238138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-51220173.863492243</v>
      </c>
      <c r="L2380" s="444">
        <f t="shared" ca="1" si="129"/>
        <v>-12344061901.101631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-12344061901.101631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-51433591.254590131</v>
      </c>
      <c r="L2381" s="444">
        <f t="shared" ca="1" si="129"/>
        <v>-12395495492.356222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-12395495492.356222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-51647897.884817593</v>
      </c>
      <c r="L2382" s="444">
        <f t="shared" ca="1" si="129"/>
        <v>-12447143390.241039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-12447143390.241039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-51863097.459337667</v>
      </c>
      <c r="L2383" s="444">
        <f t="shared" ca="1" si="129"/>
        <v>-12499006487.700377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-12499006487.700377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-52079193.698751569</v>
      </c>
      <c r="L2384" s="444">
        <f t="shared" ca="1" si="129"/>
        <v>-12551085681.399128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-12551085681.399128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-52296190.339163035</v>
      </c>
      <c r="L2385" s="444">
        <f t="shared" ca="1" si="129"/>
        <v>-12603381871.738291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-12603381871.738291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-52514091.132242881</v>
      </c>
      <c r="L2386" s="444">
        <f t="shared" ca="1" si="129"/>
        <v>-12655895962.870533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-12655895962.870533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-52732899.845293887</v>
      </c>
      <c r="L2387" s="444">
        <f t="shared" ca="1" si="129"/>
        <v>-12708628862.715826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-12708628862.715826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-52952620.261315942</v>
      </c>
      <c r="L2388" s="444">
        <f t="shared" ca="1" si="129"/>
        <v>-12761581482.977142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-12761581482.977142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-53173256.179071426</v>
      </c>
      <c r="L2389" s="444">
        <f t="shared" ca="1" si="129"/>
        <v>-12814754739.156214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-12814754739.156214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-53394811.413150892</v>
      </c>
      <c r="L2390" s="444">
        <f t="shared" ca="1" si="129"/>
        <v>-12868149550.569365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-12868149550.569365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-53617289.794039018</v>
      </c>
      <c r="L2391" s="444">
        <f t="shared" ca="1" si="129"/>
        <v>-12921766840.363403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-12921766840.363403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-53840695.168180846</v>
      </c>
      <c r="L2392" s="444">
        <f t="shared" ca="1" si="129"/>
        <v>-12975607535.531584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-12975607535.531584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-54065031.398048267</v>
      </c>
      <c r="L2393" s="444">
        <f t="shared" ca="1" si="129"/>
        <v>-13029672566.929632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-13029672566.929632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-54290302.362206802</v>
      </c>
      <c r="L2394" s="444">
        <f t="shared" ca="1" si="129"/>
        <v>-13083962869.29184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-13083962869.29184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-54516511.955382667</v>
      </c>
      <c r="L2395" s="444">
        <f t="shared" ca="1" si="129"/>
        <v>-13138479381.247223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-13138479381.247223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-54743664.088530093</v>
      </c>
      <c r="L2396" s="444">
        <f t="shared" ca="1" si="129"/>
        <v>-13193223045.335752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-13193223045.335752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-54971762.688898966</v>
      </c>
      <c r="L2397" s="444">
        <f t="shared" ca="1" si="129"/>
        <v>-13248194808.024651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-13248194808.024651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-55200811.700102709</v>
      </c>
      <c r="L2398" s="444">
        <f t="shared" ca="1" si="129"/>
        <v>-13303395619.724752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-13303395619.724752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-55430815.082186468</v>
      </c>
      <c r="L2399" s="444">
        <f t="shared" ca="1" si="129"/>
        <v>-13358826434.806938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-13358826434.806938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-55661776.811695576</v>
      </c>
      <c r="L2400" s="444">
        <f t="shared" ca="1" si="129"/>
        <v>-13414488211.618633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-13414488211.618633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-55893700.881744303</v>
      </c>
      <c r="L2401" s="444">
        <f t="shared" ca="1" si="129"/>
        <v>-13470381912.500378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-13470381912.500378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-56126591.302084908</v>
      </c>
      <c r="L2402" s="444">
        <f t="shared" ca="1" si="129"/>
        <v>-13526508503.802462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-13526508503.802462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-56360452.099176921</v>
      </c>
      <c r="L2403" s="444">
        <f t="shared" ca="1" si="129"/>
        <v>-13582868955.901638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-13582868955.901638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-56595287.316256814</v>
      </c>
      <c r="L2404" s="444">
        <f t="shared" ca="1" si="129"/>
        <v>-13639464243.217896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-13639464243.217896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-56831101.013407893</v>
      </c>
      <c r="L2405" s="444">
        <f t="shared" ca="1" si="129"/>
        <v>-13696295344.231304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-13696295344.231304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-57067897.267630436</v>
      </c>
      <c r="L2406" s="444">
        <f t="shared" ca="1" si="129"/>
        <v>-13753363241.498934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-13753363241.498934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-57305680.172912225</v>
      </c>
      <c r="L2407" s="444">
        <f t="shared" ca="1" si="129"/>
        <v>-13810668921.671846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-13810668921.671846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-57544453.84029936</v>
      </c>
      <c r="L2408" s="444">
        <f t="shared" ca="1" si="129"/>
        <v>-13868213375.512146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-13868213375.512146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-57784222.397967279</v>
      </c>
      <c r="L2409" s="444">
        <f t="shared" ca="1" si="129"/>
        <v>-13925997597.910112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-13925997597.910112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-58024989.991292126</v>
      </c>
      <c r="L2410" s="444">
        <f t="shared" ca="1" si="129"/>
        <v>-13984022587.901405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-13984022587.901405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-58266760.782922529</v>
      </c>
      <c r="L2411" s="444">
        <f t="shared" ca="1" si="129"/>
        <v>-14042289348.684328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-14042289348.684328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-58509538.952851363</v>
      </c>
      <c r="L2412" s="444">
        <f t="shared" ca="1" si="129"/>
        <v>-14100798887.63718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-14100798887.63718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-58753328.69848825</v>
      </c>
      <c r="L2413" s="444">
        <f t="shared" ca="1" si="129"/>
        <v>-14159552216.335669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-14159552216.335669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-58998134.234731957</v>
      </c>
      <c r="L2414" s="444">
        <f t="shared" ca="1" si="129"/>
        <v>-14218550350.5704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-14218550350.5704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-59243959.79404334</v>
      </c>
      <c r="L2415" s="444">
        <f t="shared" ca="1" si="129"/>
        <v>-14277794310.364443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-14277794310.364443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-59490809.62651851</v>
      </c>
      <c r="L2416" s="444">
        <f t="shared" ca="1" si="129"/>
        <v>-14337285119.990961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-14337285119.990961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-59738687.999962337</v>
      </c>
      <c r="L2417" s="444">
        <f t="shared" ca="1" si="129"/>
        <v>-14397023807.990923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-14397023807.990923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-59987599.199962176</v>
      </c>
      <c r="L2418" s="444">
        <f t="shared" ca="1" si="129"/>
        <v>-14457011407.190886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-14457011407.190886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-60237547.529962026</v>
      </c>
      <c r="L2419" s="444">
        <f t="shared" ca="1" si="129"/>
        <v>-14517248954.720848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-14517248954.720848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-60488537.311336868</v>
      </c>
      <c r="L2420" s="444">
        <f t="shared" ca="1" si="129"/>
        <v>-14577737492.032185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-14577737492.032185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-60740572.883467436</v>
      </c>
      <c r="L2421" s="444">
        <f t="shared" ca="1" si="129"/>
        <v>-14638478064.915651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-14638478064.915651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-60993658.60381522</v>
      </c>
      <c r="L2422" s="444">
        <f t="shared" ca="1" si="129"/>
        <v>-14699471723.519466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-14699471723.519466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-61247798.84799777</v>
      </c>
      <c r="L2423" s="444">
        <f t="shared" ca="1" si="129"/>
        <v>-14760719522.367464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-14760719522.367464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-61502998.009864427</v>
      </c>
      <c r="L2424" s="444">
        <f t="shared" ca="1" si="129"/>
        <v>-14822222520.377329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-14822222520.377329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-61759260.501572214</v>
      </c>
      <c r="L2425" s="444">
        <f t="shared" ca="1" si="129"/>
        <v>-14883981780.878901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-14883981780.878901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-62016590.753662087</v>
      </c>
      <c r="L2426" s="444">
        <f t="shared" ca="1" si="129"/>
        <v>-14945998371.632563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-14945998371.632563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-62274993.215135679</v>
      </c>
      <c r="L2427" s="444">
        <f t="shared" ca="1" si="129"/>
        <v>-15008273364.847698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-15008273364.847698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-62534472.353532076</v>
      </c>
      <c r="L2428" s="444">
        <f t="shared" ca="1" si="129"/>
        <v>-15070807837.201231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-15070807837.201231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-62795032.655005127</v>
      </c>
      <c r="L2429" s="444">
        <f t="shared" ca="1" si="129"/>
        <v>-15133602869.856236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-15133602869.856236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-63056678.624400981</v>
      </c>
      <c r="L2430" s="444">
        <f t="shared" ca="1" si="129"/>
        <v>-15196659548.480637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-15196659548.480637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-63319414.78533598</v>
      </c>
      <c r="L2431" s="444">
        <f t="shared" ca="1" si="129"/>
        <v>-15259978963.265972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-15259978963.265972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-63583245.680274881</v>
      </c>
      <c r="L2432" s="444">
        <f t="shared" ca="1" si="129"/>
        <v>-15323562208.946247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-15323562208.946247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-63848175.870609365</v>
      </c>
      <c r="L2433" s="444">
        <f t="shared" ca="1" si="129"/>
        <v>-15387410384.816856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-15387410384.816856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-64114209.936736912</v>
      </c>
      <c r="L2434" s="444">
        <f t="shared" ca="1" si="129"/>
        <v>-15451524594.753593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-15451524594.753593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-64381352.478139974</v>
      </c>
      <c r="L2435" s="444">
        <f t="shared" ca="1" si="129"/>
        <v>-15515905947.231733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-15515905947.231733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-64649608.113465555</v>
      </c>
      <c r="L2436" s="444">
        <f t="shared" ca="1" si="129"/>
        <v>-15580555555.3452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-15580555555.3452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-64918981.480604999</v>
      </c>
      <c r="L2437" s="444">
        <f t="shared" ca="1" si="129"/>
        <v>-15645474536.825804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-15645474536.825804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-65189477.236774184</v>
      </c>
      <c r="L2438" s="444">
        <f t="shared" ca="1" si="129"/>
        <v>-15710664014.062578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-15710664014.062578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-65461100.058594078</v>
      </c>
      <c r="L2439" s="444">
        <f t="shared" ca="1" si="129"/>
        <v>-15776125114.121172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-15776125114.121172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-65733854.642171539</v>
      </c>
      <c r="L2440" s="444">
        <f t="shared" ca="1" si="129"/>
        <v>-15841858968.763344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-15841858968.763344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-66007745.703180589</v>
      </c>
      <c r="L2441" s="444">
        <f t="shared" ca="1" si="129"/>
        <v>-15907866714.466524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-15907866714.466524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-66282777.976943851</v>
      </c>
      <c r="L2442" s="444">
        <f t="shared" ca="1" si="129"/>
        <v>-15974149492.443468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-15974149492.443468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-66558956.21851445</v>
      </c>
      <c r="L2443" s="444">
        <f t="shared" ca="1" si="129"/>
        <v>-16040708448.661983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-16040708448.661983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-66836285.20275826</v>
      </c>
      <c r="L2444" s="444">
        <f t="shared" ca="1" si="129"/>
        <v>-16107544733.864742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-16107544733.864742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-67114769.724436432</v>
      </c>
      <c r="L2445" s="444">
        <f t="shared" ca="1" si="129"/>
        <v>-16174659503.589178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-16174659503.589178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-67394414.598288238</v>
      </c>
      <c r="L2446" s="444">
        <f t="shared" ca="1" si="129"/>
        <v>-16242053918.187466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-16242053918.187466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-67675224.65911445</v>
      </c>
      <c r="L2447" s="444">
        <f t="shared" ca="1" si="129"/>
        <v>-16309729142.846581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-16309729142.846581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-67957204.761860758</v>
      </c>
      <c r="L2448" s="444">
        <f t="shared" ca="1" si="129"/>
        <v>-16377686347.60844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-16377686347.60844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-68240359.781701833</v>
      </c>
      <c r="L2449" s="444">
        <f t="shared" ca="1" si="129"/>
        <v>-16445926707.390142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-16445926707.390142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-68524694.614125594</v>
      </c>
      <c r="L2450" s="444">
        <f t="shared" ca="1" si="129"/>
        <v>-16514451402.004269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-16514451402.004269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-68810214.175017789</v>
      </c>
      <c r="L2451" s="444">
        <f t="shared" ca="1" si="129"/>
        <v>-16583261616.179287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-16583261616.179287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-69096923.400747031</v>
      </c>
      <c r="L2452" s="444">
        <f t="shared" ca="1" si="129"/>
        <v>-16652358539.580034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-16652358539.580034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-69384827.248250142</v>
      </c>
      <c r="L2453" s="444">
        <f t="shared" ca="1" si="129"/>
        <v>-16721743366.828285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-16721743366.828285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-69673930.695117861</v>
      </c>
      <c r="L2454" s="444">
        <f t="shared" ca="1" si="129"/>
        <v>-16791417297.523403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-16791417297.523403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-69964238.739680842</v>
      </c>
      <c r="L2455" s="444">
        <f t="shared" ca="1" si="129"/>
        <v>-16861381536.263084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-16861381536.263084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-70255756.40109618</v>
      </c>
      <c r="L2456" s="444">
        <f t="shared" ca="1" si="129"/>
        <v>-16931637292.664181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-16931637292.664181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-70548488.719434097</v>
      </c>
      <c r="L2457" s="444">
        <f t="shared" ca="1" si="129"/>
        <v>-17002185781.383615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-17002185781.383615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-70842440.755765066</v>
      </c>
      <c r="L2458" s="444">
        <f t="shared" ca="1" si="129"/>
        <v>-17073028222.139381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-17073028222.139381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-71137617.592247427</v>
      </c>
      <c r="L2459" s="444">
        <f t="shared" ca="1" si="129"/>
        <v>-17144165839.731628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-17144165839.731628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-71434024.332215115</v>
      </c>
      <c r="L2460" s="444">
        <f t="shared" ca="1" si="129"/>
        <v>-17215599864.063843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-17215599864.063843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-71731666.10026601</v>
      </c>
      <c r="L2461" s="444">
        <f t="shared" ca="1" si="129"/>
        <v>-17287331530.164108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-17287331530.164108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-72030548.042350456</v>
      </c>
      <c r="L2462" s="444">
        <f t="shared" ca="1" si="129"/>
        <v>-17359362078.206459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-17359362078.206459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-72330675.325860247</v>
      </c>
      <c r="L2463" s="444">
        <f t="shared" ca="1" si="129"/>
        <v>-17431692753.532318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-17431692753.532318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-72632053.139717996</v>
      </c>
      <c r="L2464" s="444">
        <f t="shared" ca="1" si="129"/>
        <v>-17504324806.672035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-17504324806.672035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-72934686.694466814</v>
      </c>
      <c r="L2465" s="444">
        <f t="shared" ca="1" si="129"/>
        <v>-17577259493.366501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-17577259493.366501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-73238581.222360417</v>
      </c>
      <c r="L2466" s="444">
        <f t="shared" ca="1" si="129"/>
        <v>-17650498074.58886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-17650498074.58886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-73543741.977453575</v>
      </c>
      <c r="L2467" s="444">
        <f t="shared" ca="1" si="129"/>
        <v>-17724041816.566315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-17724041816.566315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-73850174.235692978</v>
      </c>
      <c r="L2468" s="444">
        <f t="shared" ca="1" si="129"/>
        <v>-17797891990.80201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-17797891990.80201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-74157883.295008376</v>
      </c>
      <c r="L2469" s="444">
        <f t="shared" ca="1" si="129"/>
        <v>-17872049874.097019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-17872049874.097019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-74466874.475404248</v>
      </c>
      <c r="L2470" s="444">
        <f t="shared" ca="1" si="129"/>
        <v>-17946516748.572422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-17946516748.572422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-74777153.119051754</v>
      </c>
      <c r="L2471" s="444">
        <f t="shared" ca="1" si="129"/>
        <v>-18021293901.691475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-18021293901.691475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-75088724.590381145</v>
      </c>
      <c r="L2472" s="444">
        <f t="shared" ca="1" si="129"/>
        <v>-18096382626.281857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-18096382626.281857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-75401594.276174396</v>
      </c>
      <c r="L2473" s="444">
        <f t="shared" ca="1" si="129"/>
        <v>-18171784220.558029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-18171784220.558029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-75715767.585658461</v>
      </c>
      <c r="L2474" s="444">
        <f t="shared" ca="1" si="129"/>
        <v>-18247499988.143688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-18247499988.143688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-76031249.950598702</v>
      </c>
      <c r="L2475" s="444">
        <f t="shared" ca="1" si="129"/>
        <v>-18323531238.094288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-18323531238.094288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-76348046.825392872</v>
      </c>
      <c r="L2476" s="444">
        <f t="shared" ca="1" si="129"/>
        <v>-18399879284.919682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-18399879284.919682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-76666163.687165335</v>
      </c>
      <c r="L2477" s="444">
        <f t="shared" ca="1" si="129"/>
        <v>-18476545448.606846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-18476545448.606846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-76985606.03586185</v>
      </c>
      <c r="L2478" s="444">
        <f t="shared" ca="1" si="129"/>
        <v>-18553531054.642708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-18553531054.642708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-77306379.394344613</v>
      </c>
      <c r="L2479" s="444">
        <f t="shared" ca="1" si="129"/>
        <v>-18630837434.037052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-18630837434.037052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-77628489.308487713</v>
      </c>
      <c r="L2480" s="444">
        <f t="shared" ca="1" si="129"/>
        <v>-18708465923.345539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-18708465923.345539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-77951941.347273082</v>
      </c>
      <c r="L2481" s="444">
        <f t="shared" ca="1" si="129"/>
        <v>-18786417864.692814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-18786417864.692814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-78276741.102886721</v>
      </c>
      <c r="L2482" s="444">
        <f t="shared" ca="1" si="129"/>
        <v>-18864694605.7957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-18864694605.7957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-78602894.190815419</v>
      </c>
      <c r="L2483" s="444">
        <f t="shared" ca="1" si="129"/>
        <v>-18943297499.986515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-18943297499.986515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-78930406.249943808</v>
      </c>
      <c r="L2484" s="444">
        <f t="shared" ca="1" si="129"/>
        <v>-19022227906.236458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-19022227906.236458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-79259282.942651913</v>
      </c>
      <c r="L2485" s="444">
        <f t="shared" ca="1" si="129"/>
        <v>-19101487189.179111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-19101487189.179111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-79589529.954912961</v>
      </c>
      <c r="L2486" s="444">
        <f t="shared" ca="1" si="129"/>
        <v>-19181076719.134026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-19181076719.134026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-79921152.996391773</v>
      </c>
      <c r="L2487" s="444">
        <f t="shared" ca="1" si="129"/>
        <v>-19260997872.130417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-19260997872.130417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-80254157.800543398</v>
      </c>
      <c r="L2488" s="444">
        <f t="shared" ca="1" si="129"/>
        <v>-19341252029.930962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-19341252029.930962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-80588550.124712333</v>
      </c>
      <c r="L2489" s="444">
        <f t="shared" ca="1" si="129"/>
        <v>-19421840580.055676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-19421840580.055676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-80924335.750231981</v>
      </c>
      <c r="L2490" s="444">
        <f t="shared" ca="1" si="129"/>
        <v>-19502764915.805908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-19502764915.805908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-81261520.482524619</v>
      </c>
      <c r="L2491" s="444">
        <f t="shared" ca="1" si="129"/>
        <v>-19584026436.288433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-19584026436.288433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-81600110.1512018</v>
      </c>
      <c r="L2492" s="444">
        <f t="shared" ca="1" si="129"/>
        <v>-19665626546.439636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-19665626546.439636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-81940110.610165149</v>
      </c>
      <c r="L2493" s="444">
        <f t="shared" ca="1" si="129"/>
        <v>-19747566657.049801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-19747566657.049801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-82281527.737707496</v>
      </c>
      <c r="L2494" s="444">
        <f t="shared" ca="1" si="129"/>
        <v>-19829848184.78751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-19829848184.78751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-82624367.436614618</v>
      </c>
      <c r="L2495" s="444">
        <f t="shared" ca="1" si="129"/>
        <v>-19912472552.224125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-19912472552.224125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-82968635.634267181</v>
      </c>
      <c r="L2496" s="444">
        <f t="shared" ca="1" si="129"/>
        <v>-19995441187.858391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-19995441187.858391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-83314338.28274329</v>
      </c>
      <c r="L2497" s="444">
        <f t="shared" ca="1" si="129"/>
        <v>-20078755526.141132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-20078755526.141132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-83661481.358921379</v>
      </c>
      <c r="L2498" s="444">
        <f t="shared" ca="1" si="129"/>
        <v>-20162417007.500053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-20162417007.500053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-84010070.864583552</v>
      </c>
      <c r="L2499" s="444">
        <f t="shared" ca="1" si="129"/>
        <v>-20246427078.364635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-20246427078.364635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-84360112.82651931</v>
      </c>
      <c r="L2500" s="444">
        <f t="shared" ca="1" si="129"/>
        <v>-20330787191.191154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-20330787191.191154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-84711613.296629816</v>
      </c>
      <c r="L2501" s="444">
        <f t="shared" ca="1" si="129"/>
        <v>-20415498804.487785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-20415498804.487785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-85064578.352032438</v>
      </c>
      <c r="L2502" s="444">
        <f t="shared" ca="1" si="129"/>
        <v>-20500563382.839817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-20500563382.839817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-85419014.095165908</v>
      </c>
      <c r="L2503" s="444">
        <f t="shared" ca="1" si="129"/>
        <v>-20585982396.934982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-20585982396.934982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-85774926.653895766</v>
      </c>
      <c r="L2504" s="444">
        <f t="shared" ca="1" si="129"/>
        <v>-20671757323.588879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-20671757323.588879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-86132322.18162033</v>
      </c>
      <c r="L2505" s="444">
        <f t="shared" ca="1" si="129"/>
        <v>-20757889645.7705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-20757889645.7705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-86491206.857377082</v>
      </c>
      <c r="L2506" s="444">
        <f t="shared" ca="1" si="129"/>
        <v>-20844380852.627876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-20844380852.627876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-86851586.885949478</v>
      </c>
      <c r="L2507" s="444">
        <f t="shared" ca="1" si="129"/>
        <v>-20931232439.513824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-20931232439.513824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-87213468.497974262</v>
      </c>
      <c r="L2508" s="444">
        <f t="shared" ca="1" si="129"/>
        <v>-21018445908.011799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-21018445908.011799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-87576857.950049162</v>
      </c>
      <c r="L2509" s="444">
        <f t="shared" ca="1" si="129"/>
        <v>-21106022765.961849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-21106022765.961849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-87941761.52484104</v>
      </c>
      <c r="L2510" s="444">
        <f t="shared" ca="1" si="129"/>
        <v>-21193964527.486691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-21193964527.486691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-88308185.531194538</v>
      </c>
      <c r="L2511" s="444">
        <f t="shared" ca="1" si="129"/>
        <v>-21282272713.017883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-21282272713.017883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-88676136.30424118</v>
      </c>
      <c r="L2512" s="444">
        <f t="shared" ca="1" si="129"/>
        <v>-21370948849.322124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-21370948849.322124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-89045620.205508858</v>
      </c>
      <c r="L2513" s="444">
        <f t="shared" ca="1" si="129"/>
        <v>-21459994469.527634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-21459994469.527634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-89416643.62303181</v>
      </c>
      <c r="L2514" s="444">
        <f t="shared" ca="1" si="129"/>
        <v>-21549411113.150665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-21549411113.150665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-89789212.971461102</v>
      </c>
      <c r="L2515" s="444">
        <f t="shared" ca="1" si="129"/>
        <v>-21639200326.122128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-21639200326.122128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-90163334.692175537</v>
      </c>
      <c r="L2516" s="444">
        <f t="shared" ca="1" si="129"/>
        <v>-21729363660.814304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-21729363660.814304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-90539015.253392935</v>
      </c>
      <c r="L2517" s="444">
        <f t="shared" ca="1" si="129"/>
        <v>-21819902676.067696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-21819902676.067696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-90916261.15028207</v>
      </c>
      <c r="L2518" s="444">
        <f t="shared" ca="1" si="129"/>
        <v>-21910818937.217979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-21910818937.217979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-91295078.905074909</v>
      </c>
      <c r="L2519" s="444">
        <f t="shared" ca="1" si="129"/>
        <v>-22002114016.123055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-22002114016.123055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-91675475.067179397</v>
      </c>
      <c r="L2520" s="444">
        <f t="shared" ca="1" si="129"/>
        <v>-22093789491.190235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-22093789491.190235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-92057456.213292643</v>
      </c>
      <c r="L2521" s="444">
        <f t="shared" ca="1" si="129"/>
        <v>-22185846947.403526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-22185846947.403526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-92441028.947514698</v>
      </c>
      <c r="L2522" s="444">
        <f t="shared" ca="1" si="129"/>
        <v>-22278287976.35104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-22278287976.35104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-92826199.901462659</v>
      </c>
      <c r="L2523" s="444">
        <f t="shared" ca="1" si="129"/>
        <v>-22371114176.252502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-22371114176.252502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-93212975.734385431</v>
      </c>
      <c r="L2524" s="444">
        <f t="shared" ca="1" si="129"/>
        <v>-22464327151.986889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-22464327151.986889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-93601363.133278698</v>
      </c>
      <c r="L2525" s="444">
        <f t="shared" ca="1" si="129"/>
        <v>-22557928515.120167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-22557928515.120167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-93991368.813000694</v>
      </c>
      <c r="L2526" s="444">
        <f t="shared" ca="1" si="129"/>
        <v>-22651919883.933167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-22651919883.933167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-94382999.516388193</v>
      </c>
      <c r="L2527" s="444">
        <f t="shared" ca="1" si="129"/>
        <v>-22746302883.449554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-22746302883.449554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-94776262.014373139</v>
      </c>
      <c r="L2528" s="444">
        <f t="shared" ca="1" si="129"/>
        <v>-22841079145.463928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-22841079145.463928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-95171163.106099695</v>
      </c>
      <c r="L2529" s="444">
        <f t="shared" ca="1" si="129"/>
        <v>-22936250308.570026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-22936250308.570026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-95567709.619041771</v>
      </c>
      <c r="L2530" s="444">
        <f t="shared" ca="1" si="129"/>
        <v>-23031818018.189068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-23031818018.189068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-95965908.409121111</v>
      </c>
      <c r="L2531" s="444">
        <f t="shared" ca="1" si="129"/>
        <v>-23127783926.59819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-23127783926.59819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-96365766.360825792</v>
      </c>
      <c r="L2532" s="444">
        <f t="shared" ca="1" si="129"/>
        <v>-23224149692.959015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-23224149692.959015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-96767290.387329221</v>
      </c>
      <c r="L2533" s="444">
        <f t="shared" ca="1" si="129"/>
        <v>-23320916983.346344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-23320916983.346344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-97170487.430609763</v>
      </c>
      <c r="L2534" s="444">
        <f t="shared" ca="1" si="129"/>
        <v>-23418087470.776955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-23418087470.776955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-97575364.46157065</v>
      </c>
      <c r="L2535" s="444">
        <f t="shared" ca="1" si="129"/>
        <v>-23515662835.238525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-23515662835.238525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-97981928.480160519</v>
      </c>
      <c r="L2536" s="444">
        <f t="shared" ca="1" si="129"/>
        <v>-23613644763.718685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-23613644763.718685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-98390186.515494525</v>
      </c>
      <c r="L2537" s="444">
        <f t="shared" ca="1" si="129"/>
        <v>-23712034950.23418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-23712034950.23418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-98800145.625975758</v>
      </c>
      <c r="L2538" s="444">
        <f t="shared" ca="1" si="129"/>
        <v>-23810835095.860157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-23810835095.860157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-99211812.899417326</v>
      </c>
      <c r="L2539" s="444">
        <f t="shared" ca="1" si="129"/>
        <v>-23910046908.759575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-23910046908.759575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-99625195.45316489</v>
      </c>
      <c r="L2540" s="444">
        <f t="shared" ca="1" si="129"/>
        <v>-24009672104.212738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-24009672104.212738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-100040300.43421975</v>
      </c>
      <c r="L2541" s="444">
        <f t="shared" ca="1" si="129"/>
        <v>-24109712404.646957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-24109712404.646957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-100457135.01936232</v>
      </c>
      <c r="L2542" s="444">
        <f t="shared" ca="1" si="129"/>
        <v>-24210169539.666321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-24210169539.666321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-100875706.41527633</v>
      </c>
      <c r="L2543" s="444">
        <f t="shared" ca="1" si="129"/>
        <v>-24311045246.081596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-24311045246.081596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-101296021.85867332</v>
      </c>
      <c r="L2544" s="444">
        <f t="shared" ca="1" si="129"/>
        <v>-24412341267.940269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-24412341267.940269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-101718088.6164178</v>
      </c>
      <c r="L2545" s="444">
        <f t="shared" ca="1" si="129"/>
        <v>-24514059356.556686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-24514059356.556686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-102141913.98565286</v>
      </c>
      <c r="L2546" s="444">
        <f t="shared" ca="1" si="129"/>
        <v>-24616201270.542339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-24616201270.542339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-102567505.29392642</v>
      </c>
      <c r="L2547" s="444">
        <f t="shared" ca="1" si="129"/>
        <v>-24718768775.836266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-24718768775.836266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-102994869.89931777</v>
      </c>
      <c r="L2548" s="444">
        <f t="shared" ca="1" si="129"/>
        <v>-24821763645.735584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-24821763645.735584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-103424015.19056493</v>
      </c>
      <c r="L2549" s="444">
        <f t="shared" ca="1" si="129"/>
        <v>-24925187660.926147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-24925187660.926147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-103854948.58719228</v>
      </c>
      <c r="L2550" s="444">
        <f t="shared" ca="1" si="129"/>
        <v>-25029042609.51334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-25029042609.51334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-104287677.53963892</v>
      </c>
      <c r="L2551" s="444">
        <f t="shared" ca="1" si="129"/>
        <v>-25133330287.052979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-25133330287.052979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-104722209.52938741</v>
      </c>
      <c r="L2552" s="444">
        <f t="shared" ca="1" si="129"/>
        <v>-25238052496.582367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-25238052496.582367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-105158552.0690932</v>
      </c>
      <c r="L2553" s="444">
        <f t="shared" ca="1" si="129"/>
        <v>-25343211048.651459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-25343211048.651459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-105596712.70271441</v>
      </c>
      <c r="L2554" s="444">
        <f t="shared" ca="1" si="129"/>
        <v>-25448807761.354172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-25448807761.354172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-106036699.00564238</v>
      </c>
      <c r="L2555" s="444">
        <f t="shared" ca="1" si="129"/>
        <v>-25554844460.359814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-25554844460.359814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-106478518.58483255</v>
      </c>
      <c r="L2556" s="444">
        <f t="shared" ca="1" si="129"/>
        <v>-25661322978.944645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-25661322978.944645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-106922179.07893603</v>
      </c>
      <c r="L2557" s="444">
        <f t="shared" ca="1" si="129"/>
        <v>-25768245158.023582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-25768245158.023582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-107367688.15843159</v>
      </c>
      <c r="L2558" s="444">
        <f t="shared" ref="L2558:L2812" ca="1" si="134">I2558-J2558+K2558</f>
        <v>-25875612846.182014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-25875612846.182014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-107815053.52575839</v>
      </c>
      <c r="L2559" s="444">
        <f t="shared" ca="1" si="134"/>
        <v>-25983427899.707771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-25983427899.707771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-108264282.91544904</v>
      </c>
      <c r="L2560" s="444">
        <f t="shared" ca="1" si="134"/>
        <v>-26091692182.623219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-26091692182.623219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-108715384.0942634</v>
      </c>
      <c r="L2561" s="444">
        <f t="shared" ca="1" si="134"/>
        <v>-26200407566.717484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-26200407566.717484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-109168364.86132285</v>
      </c>
      <c r="L2562" s="444">
        <f t="shared" ca="1" si="134"/>
        <v>-26309575931.578808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-26309575931.578808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-109623233.04824503</v>
      </c>
      <c r="L2563" s="444">
        <f t="shared" ca="1" si="134"/>
        <v>-26419199164.627052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-26419199164.627052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-110079996.51927938</v>
      </c>
      <c r="L2564" s="444">
        <f t="shared" ca="1" si="134"/>
        <v>-26529279161.146332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-26529279161.146332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-110538663.17144305</v>
      </c>
      <c r="L2565" s="444">
        <f t="shared" ca="1" si="134"/>
        <v>-26639817824.317776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-26639817824.317776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-110999240.93465739</v>
      </c>
      <c r="L2566" s="444">
        <f t="shared" ca="1" si="134"/>
        <v>-26750817065.252434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-26750817065.252434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-111461737.77188514</v>
      </c>
      <c r="L2567" s="444">
        <f t="shared" ca="1" si="134"/>
        <v>-26862278803.024319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-26862278803.024319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-111926161.679268</v>
      </c>
      <c r="L2568" s="444">
        <f t="shared" ca="1" si="134"/>
        <v>-26974204964.703587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-26974204964.703587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-112392520.68626496</v>
      </c>
      <c r="L2569" s="444">
        <f t="shared" ca="1" si="134"/>
        <v>-27086597485.389851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-27086597485.389851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-112860822.85579105</v>
      </c>
      <c r="L2570" s="444">
        <f t="shared" ca="1" si="134"/>
        <v>-27199458308.24564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-27199458308.24564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-113331076.28435683</v>
      </c>
      <c r="L2571" s="444">
        <f t="shared" ca="1" si="134"/>
        <v>-27312789384.529995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-27312789384.529995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-113803289.10220832</v>
      </c>
      <c r="L2572" s="444">
        <f t="shared" ca="1" si="134"/>
        <v>-27426592673.632202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-27426592673.632202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-114277469.47346751</v>
      </c>
      <c r="L2573" s="444">
        <f t="shared" ca="1" si="134"/>
        <v>-27540870143.105671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-27540870143.105671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-114753625.59627363</v>
      </c>
      <c r="L2574" s="444">
        <f t="shared" ca="1" si="134"/>
        <v>-27655623768.701946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-27655623768.701946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-115231765.70292476</v>
      </c>
      <c r="L2575" s="444">
        <f t="shared" ca="1" si="134"/>
        <v>-27770855534.404873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-27770855534.404873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-115711898.0600203</v>
      </c>
      <c r="L2576" s="444">
        <f t="shared" ca="1" si="134"/>
        <v>-27886567432.464893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-27886567432.464893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-116194030.96860372</v>
      </c>
      <c r="L2577" s="444">
        <f t="shared" ca="1" si="134"/>
        <v>-28002761463.433498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-28002761463.433498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-116678172.76430623</v>
      </c>
      <c r="L2578" s="444">
        <f t="shared" ca="1" si="134"/>
        <v>-28119439636.197803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-28119439636.197803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-117164331.81749085</v>
      </c>
      <c r="L2579" s="444">
        <f t="shared" ca="1" si="134"/>
        <v>-28236603968.015293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-28236603968.015293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-117652516.53339706</v>
      </c>
      <c r="L2580" s="444">
        <f t="shared" ca="1" si="134"/>
        <v>-28354256484.548691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-28354256484.548691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-118142735.3522862</v>
      </c>
      <c r="L2581" s="444">
        <f t="shared" ca="1" si="134"/>
        <v>-28472399219.900978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-28472399219.900978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-118634996.7495874</v>
      </c>
      <c r="L2582" s="444">
        <f t="shared" ca="1" si="134"/>
        <v>-28591034216.650566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-28591034216.650566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-119129309.23604402</v>
      </c>
      <c r="L2583" s="444">
        <f t="shared" ca="1" si="134"/>
        <v>-28710163525.886612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-28710163525.886612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-119625681.35786088</v>
      </c>
      <c r="L2584" s="444">
        <f t="shared" ca="1" si="134"/>
        <v>-28829789207.244473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-28829789207.244473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-120124121.69685197</v>
      </c>
      <c r="L2585" s="444">
        <f t="shared" ca="1" si="134"/>
        <v>-28949913328.941326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-28949913328.941326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-120624638.87058885</v>
      </c>
      <c r="L2586" s="444">
        <f t="shared" ca="1" si="134"/>
        <v>-29070537967.811916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-29070537967.811916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-121127241.53254965</v>
      </c>
      <c r="L2587" s="444">
        <f t="shared" ca="1" si="134"/>
        <v>-29191665209.344467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-29191665209.344467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-121631938.37226862</v>
      </c>
      <c r="L2588" s="444">
        <f t="shared" ca="1" si="134"/>
        <v>-29313297147.716736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-29313297147.716736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-122138738.11548641</v>
      </c>
      <c r="L2589" s="444">
        <f t="shared" ca="1" si="134"/>
        <v>-29435435885.832222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-29435435885.832222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-122647649.52430092</v>
      </c>
      <c r="L2590" s="444">
        <f t="shared" ca="1" si="134"/>
        <v>-29558083535.356522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-29558083535.356522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-123158681.39731885</v>
      </c>
      <c r="L2591" s="444">
        <f t="shared" ca="1" si="134"/>
        <v>-29681242216.753841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-29681242216.753841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-123671842.56980765</v>
      </c>
      <c r="L2592" s="444">
        <f t="shared" ca="1" si="134"/>
        <v>-29804914059.32365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-29804914059.32365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-124187141.91384853</v>
      </c>
      <c r="L2593" s="444">
        <f t="shared" ca="1" si="134"/>
        <v>-29929101201.237499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-29929101201.237499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-124704588.33848958</v>
      </c>
      <c r="L2594" s="444">
        <f t="shared" ca="1" si="134"/>
        <v>-30053805789.575989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-30053805789.575989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-125224190.78989996</v>
      </c>
      <c r="L2595" s="444">
        <f t="shared" ca="1" si="134"/>
        <v>-30179029980.365891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-30179029980.365891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-125745958.25152455</v>
      </c>
      <c r="L2596" s="444">
        <f t="shared" ca="1" si="134"/>
        <v>-30304775938.617416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-30304775938.617416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-126269899.74423923</v>
      </c>
      <c r="L2597" s="444">
        <f t="shared" ca="1" si="134"/>
        <v>-30431045838.361656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-30431045838.361656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-126796024.3265069</v>
      </c>
      <c r="L2598" s="444">
        <f t="shared" ca="1" si="134"/>
        <v>-30557841862.688164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-30557841862.688164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-127324341.09453399</v>
      </c>
      <c r="L2599" s="444">
        <f t="shared" ca="1" si="134"/>
        <v>-30685166203.7827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-30685166203.7827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-127854859.18242791</v>
      </c>
      <c r="L2600" s="444">
        <f t="shared" ca="1" si="134"/>
        <v>-30813021062.965126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-30813021062.965126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-128387587.76235469</v>
      </c>
      <c r="L2601" s="444">
        <f t="shared" ca="1" si="134"/>
        <v>-30941408650.727482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-30941408650.727482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-128922536.04469785</v>
      </c>
      <c r="L2602" s="444">
        <f t="shared" ca="1" si="134"/>
        <v>-31070331186.772179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-31070331186.772179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-129459713.27821742</v>
      </c>
      <c r="L2603" s="444">
        <f t="shared" ca="1" si="134"/>
        <v>-31199790900.050396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-31199790900.050396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-129999128.75020999</v>
      </c>
      <c r="L2604" s="444">
        <f t="shared" ca="1" si="134"/>
        <v>-31329790028.800606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-31329790028.800606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-130540791.78666918</v>
      </c>
      <c r="L2605" s="444">
        <f t="shared" ca="1" si="134"/>
        <v>-31460330820.587276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-31460330820.587276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-131084711.75244698</v>
      </c>
      <c r="L2606" s="444">
        <f t="shared" ca="1" si="134"/>
        <v>-31591415532.339722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-31591415532.339722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-131630898.05141549</v>
      </c>
      <c r="L2607" s="444">
        <f t="shared" ca="1" si="134"/>
        <v>-31723046430.391136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-31723046430.391136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-132179360.12662973</v>
      </c>
      <c r="L2608" s="444">
        <f t="shared" ca="1" si="134"/>
        <v>-31855225790.517765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-31855225790.517765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-132730107.4604907</v>
      </c>
      <c r="L2609" s="444">
        <f t="shared" ca="1" si="134"/>
        <v>-31987955897.978256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-31987955897.978256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-133283149.5749094</v>
      </c>
      <c r="L2610" s="444">
        <f t="shared" ca="1" si="134"/>
        <v>-32121239047.553165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-32121239047.553165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-133838496.03147152</v>
      </c>
      <c r="L2611" s="444">
        <f t="shared" ca="1" si="134"/>
        <v>-32255077543.584637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-32255077543.584637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-134396156.43160266</v>
      </c>
      <c r="L2612" s="444">
        <f t="shared" ca="1" si="134"/>
        <v>-32389473700.016239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-32389473700.016239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-134956140.41673434</v>
      </c>
      <c r="L2613" s="444">
        <f t="shared" ca="1" si="134"/>
        <v>-32524429840.432972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-32524429840.432972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-135518457.66847071</v>
      </c>
      <c r="L2614" s="444">
        <f t="shared" ca="1" si="134"/>
        <v>-32659948298.101444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-32659948298.101444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-136083117.90875602</v>
      </c>
      <c r="L2615" s="444">
        <f t="shared" ca="1" si="134"/>
        <v>-32796031416.010201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-32796031416.010201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-136650130.9000425</v>
      </c>
      <c r="L2616" s="444">
        <f t="shared" ca="1" si="134"/>
        <v>-32932681546.910244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-32932681546.910244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-137219506.44545934</v>
      </c>
      <c r="L2617" s="444">
        <f t="shared" ca="1" si="134"/>
        <v>-33069901053.355701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-33069901053.355701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-137791254.38898209</v>
      </c>
      <c r="L2618" s="444">
        <f t="shared" ca="1" si="134"/>
        <v>-33207692307.744682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-33207692307.744682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-138365384.61560285</v>
      </c>
      <c r="L2619" s="444">
        <f t="shared" ca="1" si="134"/>
        <v>-33346057692.360287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-33346057692.360287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-138941907.05150118</v>
      </c>
      <c r="L2620" s="444">
        <f t="shared" ca="1" si="134"/>
        <v>-33484999599.411789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-33484999599.411789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-139520831.66421577</v>
      </c>
      <c r="L2621" s="444">
        <f t="shared" ca="1" si="134"/>
        <v>-33624520431.076004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-33624520431.076004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-140102168.46281669</v>
      </c>
      <c r="L2622" s="444">
        <f t="shared" ca="1" si="134"/>
        <v>-33764622599.538822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-33764622599.538822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-140685927.49807844</v>
      </c>
      <c r="L2623" s="444">
        <f t="shared" ca="1" si="134"/>
        <v>-33905308527.0369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-33905308527.0369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-141272118.86265373</v>
      </c>
      <c r="L2624" s="444">
        <f t="shared" ca="1" si="134"/>
        <v>-34046580645.899551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-34046580645.899551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-141860752.69124812</v>
      </c>
      <c r="L2625" s="444">
        <f t="shared" ca="1" si="134"/>
        <v>-34188441398.590801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-34188441398.590801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-142451839.160795</v>
      </c>
      <c r="L2626" s="444">
        <f t="shared" ca="1" si="134"/>
        <v>-34330893237.751595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-34330893237.751595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-143045388.49063164</v>
      </c>
      <c r="L2627" s="444">
        <f t="shared" ca="1" si="134"/>
        <v>-34473938626.242226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-34473938626.242226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-143641410.94267595</v>
      </c>
      <c r="L2628" s="444">
        <f t="shared" ca="1" si="134"/>
        <v>-34617580037.184898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-34617580037.184898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-144239916.82160375</v>
      </c>
      <c r="L2629" s="444">
        <f t="shared" ca="1" si="134"/>
        <v>-34761819954.0065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-34761819954.0065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-144840916.47502708</v>
      </c>
      <c r="L2630" s="444">
        <f t="shared" ca="1" si="134"/>
        <v>-34906660870.481529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-34906660870.481529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-145444420.29367304</v>
      </c>
      <c r="L2631" s="444">
        <f t="shared" ca="1" si="134"/>
        <v>-35052105290.7752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-35052105290.7752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-146050438.71156332</v>
      </c>
      <c r="L2632" s="444">
        <f t="shared" ca="1" si="134"/>
        <v>-35198155729.486763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-35198155729.486763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-146658982.20619485</v>
      </c>
      <c r="L2633" s="444">
        <f t="shared" ca="1" si="134"/>
        <v>-35344814711.692955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-35344814711.692955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-147270061.29872066</v>
      </c>
      <c r="L2634" s="444">
        <f t="shared" ca="1" si="134"/>
        <v>-35492084772.991676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-35492084772.991676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-147883686.55413198</v>
      </c>
      <c r="L2635" s="444">
        <f t="shared" ca="1" si="134"/>
        <v>-35639968459.545807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-35639968459.545807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-148499868.58144087</v>
      </c>
      <c r="L2636" s="444">
        <f t="shared" ca="1" si="134"/>
        <v>-35788468328.127251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-35788468328.127251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-149118618.03386354</v>
      </c>
      <c r="L2637" s="444">
        <f t="shared" ca="1" si="134"/>
        <v>-35937586946.161118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-35937586946.161118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-149739945.60900465</v>
      </c>
      <c r="L2638" s="444">
        <f t="shared" ca="1" si="134"/>
        <v>-36087326891.770119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-36087326891.770119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-150363862.04904217</v>
      </c>
      <c r="L2639" s="444">
        <f t="shared" ca="1" si="134"/>
        <v>-36237690753.81916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-36237690753.81916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-150990378.14091316</v>
      </c>
      <c r="L2640" s="444">
        <f t="shared" ca="1" si="134"/>
        <v>-36388681131.960075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-36388681131.960075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-151619504.71650031</v>
      </c>
      <c r="L2641" s="444">
        <f t="shared" ca="1" si="134"/>
        <v>-36540300636.676575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-36540300636.676575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-152251252.65281907</v>
      </c>
      <c r="L2642" s="444">
        <f t="shared" ca="1" si="134"/>
        <v>-36692551889.329391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-36692551889.329391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-152885632.87220579</v>
      </c>
      <c r="L2643" s="444">
        <f t="shared" ca="1" si="134"/>
        <v>-36845437522.201599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-36845437522.201599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-153522656.34250665</v>
      </c>
      <c r="L2644" s="444">
        <f t="shared" ca="1" si="134"/>
        <v>-36998960178.544106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-36998960178.544106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-154162334.07726711</v>
      </c>
      <c r="L2645" s="444">
        <f t="shared" ca="1" si="134"/>
        <v>-37153122512.621376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-37153122512.621376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-154804677.1359224</v>
      </c>
      <c r="L2646" s="444">
        <f t="shared" ca="1" si="134"/>
        <v>-37307927189.757301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-37307927189.757301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-155449696.62398875</v>
      </c>
      <c r="L2647" s="444">
        <f t="shared" ca="1" si="134"/>
        <v>-37463376886.381287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-37463376886.381287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-156097403.69325536</v>
      </c>
      <c r="L2648" s="444">
        <f t="shared" ca="1" si="134"/>
        <v>-37619474290.074539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-37619474290.074539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-156747809.54197726</v>
      </c>
      <c r="L2649" s="444">
        <f t="shared" ca="1" si="134"/>
        <v>-37776222099.616516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-37776222099.616516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-157400925.41506881</v>
      </c>
      <c r="L2650" s="444">
        <f t="shared" ca="1" si="134"/>
        <v>-37933623025.031586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-37933623025.031586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-158056762.60429826</v>
      </c>
      <c r="L2651" s="444">
        <f t="shared" ca="1" si="134"/>
        <v>-38091679787.635887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-38091679787.635887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-158715332.44848287</v>
      </c>
      <c r="L2652" s="444">
        <f t="shared" ca="1" si="134"/>
        <v>-38250395120.084373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-38250395120.084373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-159376646.33368489</v>
      </c>
      <c r="L2653" s="444">
        <f t="shared" ca="1" si="134"/>
        <v>-38409771766.41806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-38409771766.41806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-160040715.69340858</v>
      </c>
      <c r="L2654" s="444">
        <f t="shared" ca="1" si="134"/>
        <v>-38569812482.111465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-38569812482.111465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-160707552.00879776</v>
      </c>
      <c r="L2655" s="444">
        <f t="shared" ca="1" si="134"/>
        <v>-38730520034.120262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-38730520034.120262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-161377166.80883443</v>
      </c>
      <c r="L2656" s="444">
        <f t="shared" ca="1" si="134"/>
        <v>-38891897200.9291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-38891897200.9291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-162049571.67053792</v>
      </c>
      <c r="L2657" s="444">
        <f t="shared" ca="1" si="134"/>
        <v>-39053946772.59964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-39053946772.59964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-162724778.21916518</v>
      </c>
      <c r="L2658" s="444">
        <f t="shared" ca="1" si="134"/>
        <v>-39216671550.818802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-39216671550.818802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-163402798.12841168</v>
      </c>
      <c r="L2659" s="444">
        <f t="shared" ca="1" si="134"/>
        <v>-39380074348.947212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-39380074348.947212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-164083643.1206134</v>
      </c>
      <c r="L2660" s="444">
        <f t="shared" ca="1" si="134"/>
        <v>-39544157992.067825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-39544157992.067825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-164767324.96694928</v>
      </c>
      <c r="L2661" s="444">
        <f t="shared" ca="1" si="134"/>
        <v>-39708925317.034775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-39708925317.034775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-165453855.48764488</v>
      </c>
      <c r="L2662" s="444">
        <f t="shared" ca="1" si="134"/>
        <v>-39874379172.522423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-39874379172.522423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-166143246.55217677</v>
      </c>
      <c r="L2663" s="444">
        <f t="shared" ca="1" si="134"/>
        <v>-40040522419.0746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-40040522419.0746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-166835510.07947749</v>
      </c>
      <c r="L2664" s="444">
        <f t="shared" ca="1" si="134"/>
        <v>-40207357929.154076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-40207357929.154076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-167530658.03814197</v>
      </c>
      <c r="L2665" s="444">
        <f t="shared" ca="1" si="134"/>
        <v>-40374888587.192215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-40374888587.192215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-168228702.44663423</v>
      </c>
      <c r="L2666" s="444">
        <f t="shared" ca="1" si="134"/>
        <v>-40543117289.638847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-40543117289.638847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-168929655.37349519</v>
      </c>
      <c r="L2667" s="444">
        <f t="shared" ca="1" si="134"/>
        <v>-40712046945.012344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-40712046945.012344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-169633528.93755144</v>
      </c>
      <c r="L2668" s="444">
        <f t="shared" ca="1" si="134"/>
        <v>-40881680473.949898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-40881680473.949898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-170340335.30812457</v>
      </c>
      <c r="L2669" s="444">
        <f t="shared" ca="1" si="134"/>
        <v>-41052020809.258026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-41052020809.258026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-171050086.70524177</v>
      </c>
      <c r="L2670" s="444">
        <f t="shared" ca="1" si="134"/>
        <v>-41223070895.963264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-41223070895.963264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-171762795.39984694</v>
      </c>
      <c r="L2671" s="444">
        <f t="shared" ca="1" si="134"/>
        <v>-41394833691.363113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-41394833691.363113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-172478473.71401298</v>
      </c>
      <c r="L2672" s="444">
        <f t="shared" ca="1" si="134"/>
        <v>-41567312165.077126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-41567312165.077126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-173197134.0211547</v>
      </c>
      <c r="L2673" s="444">
        <f t="shared" ca="1" si="134"/>
        <v>-41740509299.098282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-41740509299.098282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-173918788.74624285</v>
      </c>
      <c r="L2674" s="444">
        <f t="shared" ca="1" si="134"/>
        <v>-41914428087.844528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-41914428087.844528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-174643450.36601886</v>
      </c>
      <c r="L2675" s="444">
        <f t="shared" ca="1" si="134"/>
        <v>-42089071538.210548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-42089071538.210548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-175371131.40921062</v>
      </c>
      <c r="L2676" s="444">
        <f t="shared" ca="1" si="134"/>
        <v>-42264442669.619759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-42264442669.619759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-176101844.45674899</v>
      </c>
      <c r="L2677" s="444">
        <f t="shared" ca="1" si="134"/>
        <v>-42440544514.076508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-42440544514.076508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-176835602.14198545</v>
      </c>
      <c r="L2678" s="444">
        <f t="shared" ca="1" si="134"/>
        <v>-42617380116.218491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-42617380116.218491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-177572417.15091038</v>
      </c>
      <c r="L2679" s="444">
        <f t="shared" ca="1" si="134"/>
        <v>-42794952533.3694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-42794952533.3694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-178312302.2223725</v>
      </c>
      <c r="L2680" s="444">
        <f t="shared" ca="1" si="134"/>
        <v>-42973264835.591774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-42973264835.591774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-179055270.14829907</v>
      </c>
      <c r="L2681" s="444">
        <f t="shared" ca="1" si="134"/>
        <v>-43152320105.740074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-43152320105.740074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-179801333.77391696</v>
      </c>
      <c r="L2682" s="444">
        <f t="shared" ca="1" si="134"/>
        <v>-43332121439.513992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-43332121439.513992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-180550505.99797496</v>
      </c>
      <c r="L2683" s="444">
        <f t="shared" ca="1" si="134"/>
        <v>-43512671945.511971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-43512671945.511971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-181302799.77296653</v>
      </c>
      <c r="L2684" s="444">
        <f t="shared" ca="1" si="134"/>
        <v>-43693974745.284935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-43693974745.284935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-182058228.10535389</v>
      </c>
      <c r="L2685" s="444">
        <f t="shared" ca="1" si="134"/>
        <v>-43876032973.390289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-43876032973.390289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-182816804.05579287</v>
      </c>
      <c r="L2686" s="444">
        <f t="shared" ca="1" si="134"/>
        <v>-44058849777.446083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-44058849777.446083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-183578540.73935866</v>
      </c>
      <c r="L2687" s="444">
        <f t="shared" ca="1" si="134"/>
        <v>-44242428318.18544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-44242428318.18544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-184343451.32577267</v>
      </c>
      <c r="L2688" s="444">
        <f t="shared" ca="1" si="134"/>
        <v>-44426771769.511215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-44426771769.511215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-185111549.03963006</v>
      </c>
      <c r="L2689" s="444">
        <f t="shared" ca="1" si="134"/>
        <v>-44611883318.550842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-44611883318.550842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-185882847.1606285</v>
      </c>
      <c r="L2690" s="444">
        <f t="shared" ca="1" si="134"/>
        <v>-44797766165.711472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-44797766165.711472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-186657359.02379781</v>
      </c>
      <c r="L2691" s="444">
        <f t="shared" ca="1" si="134"/>
        <v>-44984423524.735268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-44984423524.735268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-187435098.01973027</v>
      </c>
      <c r="L2692" s="444">
        <f t="shared" ca="1" si="134"/>
        <v>-45171858622.754997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-45171858622.754997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-188216077.59481248</v>
      </c>
      <c r="L2693" s="444">
        <f t="shared" ca="1" si="134"/>
        <v>-45360074700.349808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-45360074700.349808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-189000311.25145754</v>
      </c>
      <c r="L2694" s="444">
        <f t="shared" ca="1" si="134"/>
        <v>-45549075011.601265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-45549075011.601265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-189787812.54833859</v>
      </c>
      <c r="L2695" s="444">
        <f t="shared" ca="1" si="134"/>
        <v>-45738862824.149605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-45738862824.149605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-190578595.10062334</v>
      </c>
      <c r="L2696" s="444">
        <f t="shared" ca="1" si="134"/>
        <v>-45929441419.250229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-45929441419.250229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-191372672.58020929</v>
      </c>
      <c r="L2697" s="444">
        <f t="shared" ca="1" si="134"/>
        <v>-46120814091.830437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-46120814091.830437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-192170058.71596014</v>
      </c>
      <c r="L2698" s="444">
        <f t="shared" ca="1" si="134"/>
        <v>-46312984150.546394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-46312984150.546394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-192970767.29394332</v>
      </c>
      <c r="L2699" s="444">
        <f t="shared" ca="1" si="134"/>
        <v>-46505954917.84034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-46505954917.84034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-193774812.15766808</v>
      </c>
      <c r="L2700" s="444">
        <f t="shared" ca="1" si="134"/>
        <v>-46699729729.998009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-46699729729.998009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-194582207.20832503</v>
      </c>
      <c r="L2701" s="444">
        <f t="shared" ca="1" si="134"/>
        <v>-46894311937.206337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-46894311937.206337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-195392966.40502641</v>
      </c>
      <c r="L2702" s="444">
        <f t="shared" ca="1" si="134"/>
        <v>-47089704903.611366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-47089704903.611366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-196207103.76504737</v>
      </c>
      <c r="L2703" s="444">
        <f t="shared" ca="1" si="134"/>
        <v>-47285912007.376411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-47285912007.376411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-197024633.36406839</v>
      </c>
      <c r="L2704" s="444">
        <f t="shared" ca="1" si="134"/>
        <v>-47482936640.740479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-47482936640.740479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-197845569.33641866</v>
      </c>
      <c r="L2705" s="444">
        <f t="shared" ca="1" si="134"/>
        <v>-47680782210.076897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-47680782210.076897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-198669925.8753204</v>
      </c>
      <c r="L2706" s="444">
        <f t="shared" ca="1" si="134"/>
        <v>-47879452135.952217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-47879452135.952217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-199497717.23313424</v>
      </c>
      <c r="L2707" s="444">
        <f t="shared" ca="1" si="134"/>
        <v>-48078949853.185349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-48078949853.185349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-200328957.72160563</v>
      </c>
      <c r="L2708" s="444">
        <f t="shared" ca="1" si="134"/>
        <v>-48279278810.906952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-48279278810.906952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-201163661.71211231</v>
      </c>
      <c r="L2709" s="444">
        <f t="shared" ca="1" si="134"/>
        <v>-48480442472.619064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-48480442472.619064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-202001843.63591278</v>
      </c>
      <c r="L2710" s="444">
        <f t="shared" ca="1" si="134"/>
        <v>-48682444316.254974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-48682444316.254974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-202843517.98439571</v>
      </c>
      <c r="L2711" s="444">
        <f t="shared" ca="1" si="134"/>
        <v>-48885287834.239372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-48885287834.239372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-203688699.3093307</v>
      </c>
      <c r="L2712" s="444">
        <f t="shared" ca="1" si="134"/>
        <v>-49088976533.548706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-49088976533.548706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-204537402.22311962</v>
      </c>
      <c r="L2713" s="444">
        <f t="shared" ca="1" si="134"/>
        <v>-49293513935.771828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-49293513935.771828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-205389641.39904928</v>
      </c>
      <c r="L2714" s="444">
        <f t="shared" ca="1" si="134"/>
        <v>-49498903577.170876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-49498903577.170876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-206245431.5715453</v>
      </c>
      <c r="L2715" s="444">
        <f t="shared" ca="1" si="134"/>
        <v>-49705149008.742424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-49705149008.742424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-207104787.53642675</v>
      </c>
      <c r="L2716" s="444">
        <f t="shared" ca="1" si="134"/>
        <v>-49912253796.278854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-49912253796.278854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-207967724.15116188</v>
      </c>
      <c r="L2717" s="444">
        <f t="shared" ca="1" si="134"/>
        <v>-50120221520.430016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-50120221520.430016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-208834256.33512506</v>
      </c>
      <c r="L2718" s="444">
        <f t="shared" ca="1" si="134"/>
        <v>-50329055776.765144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-50329055776.765144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-209704399.06985477</v>
      </c>
      <c r="L2719" s="444">
        <f t="shared" ca="1" si="134"/>
        <v>-50538760175.834999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-50538760175.834999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-210578167.3993125</v>
      </c>
      <c r="L2720" s="444">
        <f t="shared" ca="1" si="134"/>
        <v>-50749338343.234314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-50749338343.234314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-211455576.43014297</v>
      </c>
      <c r="L2721" s="444">
        <f t="shared" ca="1" si="134"/>
        <v>-50960793919.664459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-50960793919.664459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-212336641.33193526</v>
      </c>
      <c r="L2722" s="444">
        <f t="shared" ca="1" si="134"/>
        <v>-51173130560.996391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-51173130560.996391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-213221377.33748496</v>
      </c>
      <c r="L2723" s="444">
        <f t="shared" ca="1" si="134"/>
        <v>-51386351938.333878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-51386351938.333878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-214109799.74305782</v>
      </c>
      <c r="L2724" s="444">
        <f t="shared" ca="1" si="134"/>
        <v>-51600461738.076935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-51600461738.076935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-215001923.90865389</v>
      </c>
      <c r="L2725" s="444">
        <f t="shared" ca="1" si="134"/>
        <v>-51815463661.985588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-51815463661.985588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-215897765.25827327</v>
      </c>
      <c r="L2726" s="444">
        <f t="shared" ca="1" si="134"/>
        <v>-52031361427.243858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-52031361427.243858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-216797339.28018275</v>
      </c>
      <c r="L2727" s="444">
        <f t="shared" ca="1" si="134"/>
        <v>-52248158766.52404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-52248158766.52404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-217700661.5271835</v>
      </c>
      <c r="L2728" s="444">
        <f t="shared" ca="1" si="134"/>
        <v>-52465859428.051224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-52465859428.051224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-218607747.61688009</v>
      </c>
      <c r="L2729" s="444">
        <f t="shared" ca="1" si="134"/>
        <v>-52684467175.668106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-52684467175.668106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-219518613.23195043</v>
      </c>
      <c r="L2730" s="444">
        <f t="shared" ca="1" si="134"/>
        <v>-52903985788.900055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-52903985788.900055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-220433274.12041688</v>
      </c>
      <c r="L2731" s="444">
        <f t="shared" ca="1" si="134"/>
        <v>-53124419063.02047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-53124419063.02047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-221351746.09591863</v>
      </c>
      <c r="L2732" s="444">
        <f t="shared" ca="1" si="134"/>
        <v>-53345770809.116386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-53345770809.116386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-222274045.03798494</v>
      </c>
      <c r="L2733" s="444">
        <f t="shared" ca="1" si="134"/>
        <v>-53568044854.154373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-53568044854.154373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-223200186.89230987</v>
      </c>
      <c r="L2734" s="444">
        <f t="shared" ca="1" si="134"/>
        <v>-53791245041.046684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-53791245041.046684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-224130187.67102787</v>
      </c>
      <c r="L2735" s="444">
        <f t="shared" ca="1" si="134"/>
        <v>-54015375228.717712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-54015375228.717712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-225064063.45299047</v>
      </c>
      <c r="L2736" s="444">
        <f t="shared" ca="1" si="134"/>
        <v>-54240439292.1707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-54240439292.1707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-226001830.38404459</v>
      </c>
      <c r="L2737" s="444">
        <f t="shared" ca="1" si="134"/>
        <v>-54466441122.554741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-54466441122.554741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-226943504.67731142</v>
      </c>
      <c r="L2738" s="444">
        <f t="shared" ca="1" si="134"/>
        <v>-54693384627.232056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-54693384627.232056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-227889102.61346692</v>
      </c>
      <c r="L2739" s="444">
        <f t="shared" ca="1" si="134"/>
        <v>-54921273729.84552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-54921273729.84552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-228838640.54102299</v>
      </c>
      <c r="L2740" s="444">
        <f t="shared" ca="1" si="134"/>
        <v>-55150112370.386543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-55150112370.386543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-229792134.87661064</v>
      </c>
      <c r="L2741" s="444">
        <f t="shared" ca="1" si="134"/>
        <v>-55379904505.263153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-55379904505.263153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-230749602.10526314</v>
      </c>
      <c r="L2742" s="444">
        <f t="shared" ca="1" si="134"/>
        <v>-55610654107.368416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-55610654107.368416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-231711058.78070173</v>
      </c>
      <c r="L2743" s="444">
        <f t="shared" ca="1" si="134"/>
        <v>-55842365166.149117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-55842365166.149117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-232676521.52562129</v>
      </c>
      <c r="L2744" s="444">
        <f t="shared" ca="1" si="134"/>
        <v>-56075041687.674736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-56075041687.674736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-233646007.03197807</v>
      </c>
      <c r="L2745" s="444">
        <f t="shared" ca="1" si="134"/>
        <v>-56308687694.706711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-56308687694.706711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-234619532.06127796</v>
      </c>
      <c r="L2746" s="444">
        <f t="shared" ca="1" si="134"/>
        <v>-56543307226.76799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-56543307226.76799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-235597113.4448666</v>
      </c>
      <c r="L2747" s="444">
        <f t="shared" ca="1" si="134"/>
        <v>-56778904340.21286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-56778904340.21286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-236578768.08422029</v>
      </c>
      <c r="L2748" s="444">
        <f t="shared" ca="1" si="134"/>
        <v>-57015483108.297081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-57015483108.297081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-237564512.9512378</v>
      </c>
      <c r="L2749" s="444">
        <f t="shared" ca="1" si="134"/>
        <v>-57253047621.248322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-57253047621.248322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-238554365.08853462</v>
      </c>
      <c r="L2750" s="444">
        <f t="shared" ca="1" si="134"/>
        <v>-57491601986.336853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-57491601986.336853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-239548341.60973689</v>
      </c>
      <c r="L2751" s="444">
        <f t="shared" ca="1" si="134"/>
        <v>-57731150327.946587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-57731150327.946587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-240546459.69977748</v>
      </c>
      <c r="L2752" s="444">
        <f t="shared" ca="1" si="134"/>
        <v>-57971696787.646362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-57971696787.646362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-241548736.61519322</v>
      </c>
      <c r="L2753" s="444">
        <f t="shared" ca="1" si="134"/>
        <v>-58213245524.261559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-58213245524.261559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-242555189.68442315</v>
      </c>
      <c r="L2754" s="444">
        <f t="shared" ca="1" si="134"/>
        <v>-58455800713.945984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-58455800713.945984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-243565836.30810827</v>
      </c>
      <c r="L2755" s="444">
        <f t="shared" ca="1" si="134"/>
        <v>-58699366550.254089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-58699366550.254089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-244580693.95939204</v>
      </c>
      <c r="L2756" s="444">
        <f t="shared" ca="1" si="134"/>
        <v>-58943947244.213478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-58943947244.213478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-245599780.18422282</v>
      </c>
      <c r="L2757" s="444">
        <f t="shared" ca="1" si="134"/>
        <v>-59189547024.397697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-59189547024.397697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-246623112.60165703</v>
      </c>
      <c r="L2758" s="444">
        <f t="shared" ca="1" si="134"/>
        <v>-59436170136.999352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-59436170136.999352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-247650708.90416396</v>
      </c>
      <c r="L2759" s="444">
        <f t="shared" ca="1" si="134"/>
        <v>-59683820845.903519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-59683820845.903519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-248682586.85793135</v>
      </c>
      <c r="L2760" s="444">
        <f t="shared" ca="1" si="134"/>
        <v>-59932503432.761452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-59932503432.761452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-249718764.30317271</v>
      </c>
      <c r="L2761" s="444">
        <f t="shared" ca="1" si="134"/>
        <v>-60182222197.064621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-60182222197.064621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-250759259.1544359</v>
      </c>
      <c r="L2762" s="444">
        <f t="shared" ca="1" si="134"/>
        <v>-60432981456.219055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-60432981456.219055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-251804089.40091273</v>
      </c>
      <c r="L2763" s="444">
        <f t="shared" ca="1" si="134"/>
        <v>-60684785545.619965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-60684785545.619965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-252853273.10674986</v>
      </c>
      <c r="L2764" s="444">
        <f t="shared" ca="1" si="134"/>
        <v>-60937638818.726715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-60937638818.726715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-253906828.41136128</v>
      </c>
      <c r="L2765" s="444">
        <f t="shared" ca="1" si="134"/>
        <v>-61191545647.138077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-61191545647.138077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-254964773.52974197</v>
      </c>
      <c r="L2766" s="444">
        <f t="shared" ca="1" si="134"/>
        <v>-61446510420.667816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-61446510420.667816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-256027126.75278255</v>
      </c>
      <c r="L2767" s="444">
        <f t="shared" ca="1" si="134"/>
        <v>-61702537547.420601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-61702537547.420601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-257093906.44758582</v>
      </c>
      <c r="L2768" s="444">
        <f t="shared" ca="1" si="134"/>
        <v>-61959631453.868187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-61959631453.868187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-258165131.05778414</v>
      </c>
      <c r="L2769" s="444">
        <f t="shared" ca="1" si="134"/>
        <v>-62217796584.925972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-62217796584.925972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-259240819.1038582</v>
      </c>
      <c r="L2770" s="444">
        <f t="shared" ca="1" si="134"/>
        <v>-62477037404.029831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-62477037404.029831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-260320989.18345761</v>
      </c>
      <c r="L2771" s="444">
        <f t="shared" ca="1" si="134"/>
        <v>-62737358393.213287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-62737358393.213287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-261405659.97172204</v>
      </c>
      <c r="L2772" s="444">
        <f t="shared" ca="1" si="134"/>
        <v>-62998764053.185013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-62998764053.185013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-262494850.22160423</v>
      </c>
      <c r="L2773" s="444">
        <f t="shared" ca="1" si="134"/>
        <v>-63261258903.406616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-63261258903.406616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-263588578.76419419</v>
      </c>
      <c r="L2774" s="444">
        <f t="shared" ca="1" si="134"/>
        <v>-63524847482.170807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-63524847482.170807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-264686864.50904506</v>
      </c>
      <c r="L2775" s="444">
        <f t="shared" ca="1" si="134"/>
        <v>-63789534346.679855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-63789534346.679855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-265789726.4444994</v>
      </c>
      <c r="L2776" s="444">
        <f t="shared" ca="1" si="134"/>
        <v>-64055324073.124352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-64055324073.124352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-266897183.63801813</v>
      </c>
      <c r="L2777" s="444">
        <f t="shared" ca="1" si="134"/>
        <v>-64322221256.762367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-64322221256.762367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-268009255.23650986</v>
      </c>
      <c r="L2778" s="444">
        <f t="shared" ca="1" si="134"/>
        <v>-64590230511.998878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-64590230511.998878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-269125960.46666193</v>
      </c>
      <c r="L2779" s="444">
        <f t="shared" ca="1" si="134"/>
        <v>-64859356472.465538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-64859356472.465538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-270247318.63527304</v>
      </c>
      <c r="L2780" s="444">
        <f t="shared" ca="1" si="134"/>
        <v>-65129603791.100815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-65129603791.100815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-271373349.12958676</v>
      </c>
      <c r="L2781" s="444">
        <f t="shared" ca="1" si="134"/>
        <v>-65400977140.2304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-65400977140.2304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-272504071.41762662</v>
      </c>
      <c r="L2782" s="444">
        <f t="shared" ca="1" si="134"/>
        <v>-65673481211.648026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-65673481211.648026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-273639505.04853344</v>
      </c>
      <c r="L2783" s="444">
        <f t="shared" ca="1" si="134"/>
        <v>-65947120716.696556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-65947120716.696556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-274779669.65290231</v>
      </c>
      <c r="L2784" s="444">
        <f t="shared" ca="1" si="134"/>
        <v>-66221900386.349457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-66221900386.349457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-275924584.94312274</v>
      </c>
      <c r="L2785" s="444">
        <f t="shared" ca="1" si="134"/>
        <v>-66497824971.29258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-66497824971.29258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-277074270.71371907</v>
      </c>
      <c r="L2786" s="444">
        <f t="shared" ca="1" si="134"/>
        <v>-66774899242.006302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-66774899242.006302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-278228746.84169292</v>
      </c>
      <c r="L2787" s="444">
        <f t="shared" ca="1" si="134"/>
        <v>-67053127988.847992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-67053127988.847992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-279388033.28686666</v>
      </c>
      <c r="L2788" s="444">
        <f t="shared" ca="1" si="134"/>
        <v>-67332516022.134857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-67332516022.134857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-280552150.09222859</v>
      </c>
      <c r="L2789" s="444">
        <f t="shared" ca="1" si="134"/>
        <v>-67613068172.227089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-67613068172.227089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-281721117.38427955</v>
      </c>
      <c r="L2790" s="444">
        <f t="shared" ca="1" si="134"/>
        <v>-67894789289.611366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-67894789289.611366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-282894955.37338066</v>
      </c>
      <c r="L2791" s="444">
        <f t="shared" ca="1" si="134"/>
        <v>-68177684244.984749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-68177684244.984749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-284073684.35410309</v>
      </c>
      <c r="L2792" s="444">
        <f t="shared" ca="1" si="134"/>
        <v>-68461757929.338852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-68461757929.338852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-285257324.70557857</v>
      </c>
      <c r="L2793" s="444">
        <f t="shared" ca="1" si="134"/>
        <v>-68747015254.044434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-68747015254.044434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-286445896.89185178</v>
      </c>
      <c r="L2794" s="444">
        <f t="shared" ca="1" si="134"/>
        <v>-69033461150.936279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-69033461150.936279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-287639421.4622345</v>
      </c>
      <c r="L2795" s="444">
        <f t="shared" ca="1" si="134"/>
        <v>-69321100572.398514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-69321100572.398514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-288837919.05166048</v>
      </c>
      <c r="L2796" s="444">
        <f t="shared" ca="1" si="134"/>
        <v>-69609938491.45018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-69609938491.45018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-290041410.38104242</v>
      </c>
      <c r="L2797" s="444">
        <f t="shared" ca="1" si="134"/>
        <v>-69899979901.831223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-69899979901.831223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-291249916.25763011</v>
      </c>
      <c r="L2798" s="444">
        <f t="shared" ca="1" si="134"/>
        <v>-70191229818.088852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-70191229818.088852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-292463457.57537019</v>
      </c>
      <c r="L2799" s="444">
        <f t="shared" ca="1" si="134"/>
        <v>-70483693275.664215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-70483693275.664215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-293682055.31526756</v>
      </c>
      <c r="L2800" s="444">
        <f t="shared" ca="1" si="134"/>
        <v>-70777375330.979477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-70777375330.979477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-294905730.54574782</v>
      </c>
      <c r="L2801" s="444">
        <f t="shared" ca="1" si="134"/>
        <v>-71072281061.525223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-71072281061.525223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-296134504.42302173</v>
      </c>
      <c r="L2802" s="444">
        <f t="shared" ca="1" si="134"/>
        <v>-71368415565.948242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-71368415565.948242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-297368398.19145101</v>
      </c>
      <c r="L2803" s="444">
        <f t="shared" ca="1" si="134"/>
        <v>-71665783964.139694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-71665783964.139694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-298607433.18391538</v>
      </c>
      <c r="L2804" s="444">
        <f t="shared" ca="1" si="134"/>
        <v>-71964391397.323608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-71964391397.323608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-299851630.8221817</v>
      </c>
      <c r="L2805" s="444">
        <f t="shared" ca="1" si="134"/>
        <v>-72264243028.145782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-72264243028.145782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-301101012.61727411</v>
      </c>
      <c r="L2806" s="444">
        <f t="shared" ca="1" si="134"/>
        <v>-72565344040.763062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-72565344040.763062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-302355600.16984606</v>
      </c>
      <c r="L2807" s="444">
        <f t="shared" ca="1" si="134"/>
        <v>-72867699640.932907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-72867699640.932907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-303615415.1705538</v>
      </c>
      <c r="L2808" s="444">
        <f t="shared" ca="1" si="134"/>
        <v>-73171315056.103455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-73171315056.103455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-304880479.40043104</v>
      </c>
      <c r="L2809" s="444">
        <f t="shared" ca="1" si="134"/>
        <v>-73476195535.503891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-73476195535.503891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-306150814.7312662</v>
      </c>
      <c r="L2810" s="444">
        <f t="shared" ca="1" si="134"/>
        <v>-73782346350.235153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-73782346350.235153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-307426443.12597978</v>
      </c>
      <c r="L2811" s="444">
        <f t="shared" ca="1" si="134"/>
        <v>-74089772793.36113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-74089772793.36113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-308707386.63900471</v>
      </c>
      <c r="L2812" s="444">
        <f t="shared" ca="1" si="134"/>
        <v>-74398480180.000137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-74398480180.000137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-309993667.41666722</v>
      </c>
      <c r="L2813" s="444">
        <f t="shared" ref="L2813:L3067" ca="1" si="139">I2813-J2813+K2813</f>
        <v>-74708473847.416809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-74708473847.416809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-311285307.69757003</v>
      </c>
      <c r="L2814" s="444">
        <f t="shared" ca="1" si="139"/>
        <v>-75019759155.11438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-75019759155.11438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-312582329.8129766</v>
      </c>
      <c r="L2815" s="444">
        <f t="shared" ca="1" si="139"/>
        <v>-75332341484.927353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-75332341484.927353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-313884756.18719733</v>
      </c>
      <c r="L2816" s="444">
        <f t="shared" ca="1" si="139"/>
        <v>-75646226241.114548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-75646226241.114548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-315192609.33797729</v>
      </c>
      <c r="L2817" s="444">
        <f t="shared" ca="1" si="139"/>
        <v>-75961418850.45253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-75961418850.45253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-316505911.87688553</v>
      </c>
      <c r="L2818" s="444">
        <f t="shared" ca="1" si="139"/>
        <v>-76277924762.329422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-76277924762.329422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-317824686.5097059</v>
      </c>
      <c r="L2819" s="444">
        <f t="shared" ca="1" si="139"/>
        <v>-76595749448.839127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-76595749448.839127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-319148956.03682971</v>
      </c>
      <c r="L2820" s="444">
        <f t="shared" ca="1" si="139"/>
        <v>-76914898404.875961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-76914898404.875961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-320478743.35364985</v>
      </c>
      <c r="L2821" s="444">
        <f t="shared" ca="1" si="139"/>
        <v>-77235377148.229614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-77235377148.229614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-321814071.4509567</v>
      </c>
      <c r="L2822" s="444">
        <f t="shared" ca="1" si="139"/>
        <v>-77557191219.680573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-77557191219.680573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-323154963.41533571</v>
      </c>
      <c r="L2823" s="444">
        <f t="shared" ca="1" si="139"/>
        <v>-77880346183.095901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-77880346183.095901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-324501442.42956626</v>
      </c>
      <c r="L2824" s="444">
        <f t="shared" ca="1" si="139"/>
        <v>-78204847625.525467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-78204847625.525467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-325853531.77302277</v>
      </c>
      <c r="L2825" s="444">
        <f t="shared" ca="1" si="139"/>
        <v>-78530701157.298492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-78530701157.298492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-327211254.82207704</v>
      </c>
      <c r="L2826" s="444">
        <f t="shared" ca="1" si="139"/>
        <v>-78857912412.120575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-78857912412.120575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-328574635.05050242</v>
      </c>
      <c r="L2827" s="444">
        <f t="shared" ca="1" si="139"/>
        <v>-79186487047.171082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-79186487047.171082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-329943696.02987951</v>
      </c>
      <c r="L2828" s="444">
        <f t="shared" ca="1" si="139"/>
        <v>-79516430743.200958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-79516430743.200958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-331318461.430004</v>
      </c>
      <c r="L2829" s="444">
        <f t="shared" ca="1" si="139"/>
        <v>-79847749204.630966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-79847749204.630966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-332698955.01929569</v>
      </c>
      <c r="L2830" s="444">
        <f t="shared" ca="1" si="139"/>
        <v>-80180448159.650269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-80180448159.650269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-334085200.66520947</v>
      </c>
      <c r="L2831" s="444">
        <f t="shared" ca="1" si="139"/>
        <v>-80514533360.315475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-80514533360.315475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-335477222.33464783</v>
      </c>
      <c r="L2832" s="444">
        <f t="shared" ca="1" si="139"/>
        <v>-80850010582.650116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-80850010582.650116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-336875044.09437549</v>
      </c>
      <c r="L2833" s="444">
        <f t="shared" ca="1" si="139"/>
        <v>-81186885626.744492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-81186885626.744492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-338278690.11143535</v>
      </c>
      <c r="L2834" s="444">
        <f t="shared" ca="1" si="139"/>
        <v>-81525164316.855927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-81525164316.855927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-339688184.65356636</v>
      </c>
      <c r="L2835" s="444">
        <f t="shared" ca="1" si="139"/>
        <v>-81864852501.509491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-81864852501.509491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-341103552.08962286</v>
      </c>
      <c r="L2836" s="444">
        <f t="shared" ca="1" si="139"/>
        <v>-82205956053.599121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-82205956053.599121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-342524816.88999635</v>
      </c>
      <c r="L2837" s="444">
        <f t="shared" ca="1" si="139"/>
        <v>-82548480870.48912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-82548480870.48912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-343952003.627038</v>
      </c>
      <c r="L2838" s="444">
        <f t="shared" ca="1" si="139"/>
        <v>-82892432874.116165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-82892432874.116165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-345385136.97548401</v>
      </c>
      <c r="L2839" s="444">
        <f t="shared" ca="1" si="139"/>
        <v>-83237818011.091644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-83237818011.091644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-346824241.71288186</v>
      </c>
      <c r="L2840" s="444">
        <f t="shared" ca="1" si="139"/>
        <v>-83584642252.80452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-83584642252.80452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-348269342.7200188</v>
      </c>
      <c r="L2841" s="444">
        <f t="shared" ca="1" si="139"/>
        <v>-83932911595.524536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-83932911595.524536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-349720464.98135221</v>
      </c>
      <c r="L2842" s="444">
        <f t="shared" ca="1" si="139"/>
        <v>-84282632060.50589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-84282632060.50589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-351177633.58544123</v>
      </c>
      <c r="L2843" s="444">
        <f t="shared" ca="1" si="139"/>
        <v>-84633809694.091324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-84633809694.091324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-352640873.72538054</v>
      </c>
      <c r="L2844" s="444">
        <f t="shared" ca="1" si="139"/>
        <v>-84986450567.816711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-84986450567.816711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-354110210.69923627</v>
      </c>
      <c r="L2845" s="444">
        <f t="shared" ca="1" si="139"/>
        <v>-85340560778.515945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-85340560778.515945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-355585669.91048312</v>
      </c>
      <c r="L2846" s="444">
        <f t="shared" ca="1" si="139"/>
        <v>-85696146448.426422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-85696146448.426422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-357067276.86844343</v>
      </c>
      <c r="L2847" s="444">
        <f t="shared" ca="1" si="139"/>
        <v>-86053213725.294861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-86053213725.294861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-358555057.18872857</v>
      </c>
      <c r="L2848" s="444">
        <f t="shared" ca="1" si="139"/>
        <v>-86411768782.483597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-86411768782.483597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-360049036.59368163</v>
      </c>
      <c r="L2849" s="444">
        <f t="shared" ca="1" si="139"/>
        <v>-86771817819.077286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-86771817819.077286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-361549240.91282201</v>
      </c>
      <c r="L2850" s="444">
        <f t="shared" ca="1" si="139"/>
        <v>-87133367059.990112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-87133367059.990112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-363055696.08329213</v>
      </c>
      <c r="L2851" s="444">
        <f t="shared" ca="1" si="139"/>
        <v>-87496422756.07341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-87496422756.07341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-364568428.15030587</v>
      </c>
      <c r="L2852" s="444">
        <f t="shared" ca="1" si="139"/>
        <v>-87860991184.223709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-87860991184.223709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-366087463.26759881</v>
      </c>
      <c r="L2853" s="444">
        <f t="shared" ca="1" si="139"/>
        <v>-88227078647.491302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-88227078647.491302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-367612827.69788045</v>
      </c>
      <c r="L2854" s="444">
        <f t="shared" ca="1" si="139"/>
        <v>-88594691475.189178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-88594691475.189178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-369144547.81328821</v>
      </c>
      <c r="L2855" s="444">
        <f t="shared" ca="1" si="139"/>
        <v>-88963836023.002472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-88963836023.002472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-370682650.09584361</v>
      </c>
      <c r="L2856" s="444">
        <f t="shared" ca="1" si="139"/>
        <v>-89334518673.098312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-89334518673.098312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-372227161.13790965</v>
      </c>
      <c r="L2857" s="444">
        <f t="shared" ca="1" si="139"/>
        <v>-89706745834.236221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-89706745834.236221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-373778107.6426509</v>
      </c>
      <c r="L2858" s="444">
        <f t="shared" ca="1" si="139"/>
        <v>-90080523941.878876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-90080523941.878876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-375335516.42449534</v>
      </c>
      <c r="L2859" s="444">
        <f t="shared" ca="1" si="139"/>
        <v>-90455859458.303375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-90455859458.303375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-376899414.4095974</v>
      </c>
      <c r="L2860" s="444">
        <f t="shared" ca="1" si="139"/>
        <v>-90832758872.712967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-90832758872.712967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-378469828.63630402</v>
      </c>
      <c r="L2861" s="444">
        <f t="shared" ca="1" si="139"/>
        <v>-91211228701.349274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-91211228701.349274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-380046786.25562197</v>
      </c>
      <c r="L2862" s="444">
        <f t="shared" ca="1" si="139"/>
        <v>-91591275487.604889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-91591275487.604889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-381630314.53168702</v>
      </c>
      <c r="L2863" s="444">
        <f t="shared" ca="1" si="139"/>
        <v>-91972905802.136581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-91972905802.136581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-383220440.84223574</v>
      </c>
      <c r="L2864" s="444">
        <f t="shared" ca="1" si="139"/>
        <v>-92356126242.978821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-92356126242.978821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-384817192.6790784</v>
      </c>
      <c r="L2865" s="444">
        <f t="shared" ca="1" si="139"/>
        <v>-92740943435.657898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-92740943435.657898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-386420597.64857459</v>
      </c>
      <c r="L2866" s="444">
        <f t="shared" ca="1" si="139"/>
        <v>-93127364033.306473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-93127364033.306473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-388030683.47211027</v>
      </c>
      <c r="L2867" s="444">
        <f t="shared" ca="1" si="139"/>
        <v>-93515394716.77858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-93515394716.77858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-389647477.98657739</v>
      </c>
      <c r="L2868" s="444">
        <f t="shared" ca="1" si="139"/>
        <v>-93905042194.765152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-93905042194.765152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-391271009.14485478</v>
      </c>
      <c r="L2869" s="444">
        <f t="shared" ca="1" si="139"/>
        <v>-94296313203.910004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-94296313203.910004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-392901305.01629168</v>
      </c>
      <c r="L2870" s="444">
        <f t="shared" ca="1" si="139"/>
        <v>-94689214508.9263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-94689214508.9263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-394538393.78719294</v>
      </c>
      <c r="L2871" s="444">
        <f t="shared" ca="1" si="139"/>
        <v>-95083752902.713486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-95083752902.713486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-396182303.76130617</v>
      </c>
      <c r="L2872" s="444">
        <f t="shared" ca="1" si="139"/>
        <v>-95479935206.474792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-95479935206.474792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-397833063.36031163</v>
      </c>
      <c r="L2873" s="444">
        <f t="shared" ca="1" si="139"/>
        <v>-95877768269.835098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-95877768269.835098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-399490701.12431288</v>
      </c>
      <c r="L2874" s="444">
        <f t="shared" ca="1" si="139"/>
        <v>-96277258970.959412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-96277258970.959412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-401155245.71233088</v>
      </c>
      <c r="L2875" s="444">
        <f t="shared" ca="1" si="139"/>
        <v>-96678414216.671738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-96678414216.671738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-402826725.90279889</v>
      </c>
      <c r="L2876" s="444">
        <f t="shared" ca="1" si="139"/>
        <v>-97081240942.574539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-97081240942.574539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-404505170.5940606</v>
      </c>
      <c r="L2877" s="444">
        <f t="shared" ca="1" si="139"/>
        <v>-97485746113.168594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-97485746113.168594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-406190608.80486912</v>
      </c>
      <c r="L2878" s="444">
        <f t="shared" ca="1" si="139"/>
        <v>-97891936721.973465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-97891936721.973465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-407883069.67488945</v>
      </c>
      <c r="L2879" s="444">
        <f t="shared" ca="1" si="139"/>
        <v>-98299819791.648361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-98299819791.648361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-409582582.4652015</v>
      </c>
      <c r="L2880" s="444">
        <f t="shared" ca="1" si="139"/>
        <v>-98709402374.113556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-98709402374.113556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-411289176.55880648</v>
      </c>
      <c r="L2881" s="444">
        <f t="shared" ca="1" si="139"/>
        <v>-99120691550.672363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-99120691550.672363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-413002881.46113485</v>
      </c>
      <c r="L2882" s="444">
        <f t="shared" ca="1" si="139"/>
        <v>-99533694432.133499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-99533694432.133499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-414723726.80055624</v>
      </c>
      <c r="L2883" s="444">
        <f t="shared" ca="1" si="139"/>
        <v>-99948418158.934052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-99948418158.934052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-416451742.32889187</v>
      </c>
      <c r="L2884" s="444">
        <f t="shared" ca="1" si="139"/>
        <v>-100364869901.26294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-100364869901.26294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-418186957.92192888</v>
      </c>
      <c r="L2885" s="444">
        <f t="shared" ca="1" si="139"/>
        <v>-100783056859.18488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-100783056859.18488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-419929403.57993698</v>
      </c>
      <c r="L2886" s="444">
        <f t="shared" ca="1" si="139"/>
        <v>-101202986262.76482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-101202986262.76482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-421679109.42818671</v>
      </c>
      <c r="L2887" s="444">
        <f t="shared" ca="1" si="139"/>
        <v>-101624665372.19301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-101624665372.19301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-423436105.71747088</v>
      </c>
      <c r="L2888" s="444">
        <f t="shared" ca="1" si="139"/>
        <v>-102048101477.91048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-102048101477.91048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-425200422.82462698</v>
      </c>
      <c r="L2889" s="444">
        <f t="shared" ca="1" si="139"/>
        <v>-102473301900.73511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-102473301900.73511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-426972091.25306296</v>
      </c>
      <c r="L2890" s="444">
        <f t="shared" ca="1" si="139"/>
        <v>-102900273991.98817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-102900273991.98817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-428751141.63328403</v>
      </c>
      <c r="L2891" s="444">
        <f t="shared" ca="1" si="139"/>
        <v>-103329025133.62146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-103329025133.62146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-430537604.72342277</v>
      </c>
      <c r="L2892" s="444">
        <f t="shared" ca="1" si="139"/>
        <v>-103759562738.34488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-103759562738.34488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-432331511.40977031</v>
      </c>
      <c r="L2893" s="444">
        <f t="shared" ca="1" si="139"/>
        <v>-104191894249.75465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-104191894249.75465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-434132892.70731103</v>
      </c>
      <c r="L2894" s="444">
        <f t="shared" ca="1" si="139"/>
        <v>-104626027142.46196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-104626027142.46196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-435941779.76025814</v>
      </c>
      <c r="L2895" s="444">
        <f t="shared" ca="1" si="139"/>
        <v>-105061968922.22221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-105061968922.22221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-437758203.84259254</v>
      </c>
      <c r="L2896" s="444">
        <f t="shared" ca="1" si="139"/>
        <v>-105499727126.0648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-105499727126.0648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-439582196.35860336</v>
      </c>
      <c r="L2897" s="444">
        <f t="shared" ca="1" si="139"/>
        <v>-105939309322.4234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-105939309322.4234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-441413788.84343082</v>
      </c>
      <c r="L2898" s="444">
        <f t="shared" ca="1" si="139"/>
        <v>-106380723111.26683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-106380723111.26683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-443253012.96361178</v>
      </c>
      <c r="L2899" s="444">
        <f t="shared" ca="1" si="139"/>
        <v>-106823976124.23044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-106823976124.23044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-445099900.51762682</v>
      </c>
      <c r="L2900" s="444">
        <f t="shared" ca="1" si="139"/>
        <v>-107269076024.74806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-107269076024.74806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-446954483.43645024</v>
      </c>
      <c r="L2901" s="444">
        <f t="shared" ca="1" si="139"/>
        <v>-107716030508.18451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-107716030508.18451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-448816793.78410214</v>
      </c>
      <c r="L2902" s="444">
        <f t="shared" ca="1" si="139"/>
        <v>-108164847301.96861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-108164847301.96861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-450686863.75820249</v>
      </c>
      <c r="L2903" s="444">
        <f t="shared" ca="1" si="139"/>
        <v>-108615534165.72682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-108615534165.72682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-452564725.69052845</v>
      </c>
      <c r="L2904" s="444">
        <f t="shared" ca="1" si="139"/>
        <v>-109068098891.41734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-109068098891.41734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-454450412.04757226</v>
      </c>
      <c r="L2905" s="444">
        <f t="shared" ca="1" si="139"/>
        <v>-109522549303.46492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-109522549303.46492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-456343955.43110383</v>
      </c>
      <c r="L2906" s="444">
        <f t="shared" ca="1" si="139"/>
        <v>-109978893258.89603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-109978893258.89603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-458245388.57873338</v>
      </c>
      <c r="L2907" s="444">
        <f t="shared" ca="1" si="139"/>
        <v>-110437138647.47476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-110437138647.47476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-460154744.36447817</v>
      </c>
      <c r="L2908" s="444">
        <f t="shared" ca="1" si="139"/>
        <v>-110897293391.83923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-110897293391.83923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-462072055.79933012</v>
      </c>
      <c r="L2909" s="444">
        <f t="shared" ca="1" si="139"/>
        <v>-111359365447.63857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-111359365447.63857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-463997356.03182733</v>
      </c>
      <c r="L2910" s="444">
        <f t="shared" ca="1" si="139"/>
        <v>-111823362803.67039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-111823362803.67039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-465930678.34862667</v>
      </c>
      <c r="L2911" s="444">
        <f t="shared" ca="1" si="139"/>
        <v>-112289293482.01903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-112289293482.01903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-467872056.17507929</v>
      </c>
      <c r="L2912" s="444">
        <f t="shared" ca="1" si="139"/>
        <v>-112757165538.19411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-112757165538.19411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-469821523.07580876</v>
      </c>
      <c r="L2913" s="444">
        <f t="shared" ca="1" si="139"/>
        <v>-113226987061.26991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-113226987061.26991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-471779112.75529128</v>
      </c>
      <c r="L2914" s="444">
        <f t="shared" ca="1" si="139"/>
        <v>-113698766174.02521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-113698766174.02521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-473744859.05843842</v>
      </c>
      <c r="L2915" s="444">
        <f t="shared" ca="1" si="139"/>
        <v>-114172511033.08365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-114172511033.08365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-475718795.97118187</v>
      </c>
      <c r="L2916" s="444">
        <f t="shared" ca="1" si="139"/>
        <v>-114648229829.05482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-114648229829.05482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-477700957.62106174</v>
      </c>
      <c r="L2917" s="444">
        <f t="shared" ca="1" si="139"/>
        <v>-115125930786.67589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-115125930786.67589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-479691378.27781618</v>
      </c>
      <c r="L2918" s="444">
        <f t="shared" ca="1" si="139"/>
        <v>-115605622164.9537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-115605622164.9537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-481690092.35397375</v>
      </c>
      <c r="L2919" s="444">
        <f t="shared" ca="1" si="139"/>
        <v>-116087312257.30768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-116087312257.30768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-483697134.40544873</v>
      </c>
      <c r="L2920" s="444">
        <f t="shared" ca="1" si="139"/>
        <v>-116571009391.71312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-116571009391.71312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-485712539.13213795</v>
      </c>
      <c r="L2921" s="444">
        <f t="shared" ca="1" si="139"/>
        <v>-117056721930.84526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-117056721930.84526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-487736341.37852192</v>
      </c>
      <c r="L2922" s="444">
        <f t="shared" ca="1" si="139"/>
        <v>-117544458272.22379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-117544458272.22379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-489768576.13426578</v>
      </c>
      <c r="L2923" s="444">
        <f t="shared" ca="1" si="139"/>
        <v>-118034226848.35805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-118034226848.35805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-491809278.53482521</v>
      </c>
      <c r="L2924" s="444">
        <f t="shared" ca="1" si="139"/>
        <v>-118526036126.89287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-118526036126.89287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-493858483.86205357</v>
      </c>
      <c r="L2925" s="444">
        <f t="shared" ca="1" si="139"/>
        <v>-119019894610.75493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-119019894610.75493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-495916227.54481214</v>
      </c>
      <c r="L2926" s="444">
        <f t="shared" ca="1" si="139"/>
        <v>-119515810838.29974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-119515810838.29974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-497982545.1595822</v>
      </c>
      <c r="L2927" s="444">
        <f t="shared" ca="1" si="139"/>
        <v>-120013793383.45932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-120013793383.45932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-500057472.43108058</v>
      </c>
      <c r="L2928" s="444">
        <f t="shared" ca="1" si="139"/>
        <v>-120513850855.8904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-120513850855.8904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-502141045.23287666</v>
      </c>
      <c r="L2929" s="444">
        <f t="shared" ca="1" si="139"/>
        <v>-121015991901.12328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-121015991901.12328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-504233299.58801365</v>
      </c>
      <c r="L2930" s="444">
        <f t="shared" ca="1" si="139"/>
        <v>-121520225200.71129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-121520225200.71129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-506334271.66963035</v>
      </c>
      <c r="L2931" s="444">
        <f t="shared" ca="1" si="139"/>
        <v>-122026559472.38092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-122026559472.38092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-508443997.8015871</v>
      </c>
      <c r="L2932" s="444">
        <f t="shared" ca="1" si="139"/>
        <v>-122535003470.18251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-122535003470.18251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-510562514.45909375</v>
      </c>
      <c r="L2933" s="444">
        <f t="shared" ca="1" si="139"/>
        <v>-123045565984.6416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-123045565984.6416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-512689858.26933998</v>
      </c>
      <c r="L2934" s="444">
        <f t="shared" ca="1" si="139"/>
        <v>-123558255842.91093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-123558255842.91093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-514826066.01212883</v>
      </c>
      <c r="L2935" s="444">
        <f t="shared" ca="1" si="139"/>
        <v>-124073081908.92307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-124073081908.92307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-516971174.62051272</v>
      </c>
      <c r="L2936" s="444">
        <f t="shared" ca="1" si="139"/>
        <v>-124590053083.54358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-124590053083.54358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-519125221.18143159</v>
      </c>
      <c r="L2937" s="444">
        <f t="shared" ca="1" si="139"/>
        <v>-125109178304.72501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-125109178304.72501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-521288242.93635416</v>
      </c>
      <c r="L2938" s="444">
        <f t="shared" ca="1" si="139"/>
        <v>-125630466547.66136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-125630466547.66136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-523460277.28192228</v>
      </c>
      <c r="L2939" s="444">
        <f t="shared" ca="1" si="139"/>
        <v>-126153926824.94328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-126153926824.94328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-525641361.77059698</v>
      </c>
      <c r="L2940" s="444">
        <f t="shared" ca="1" si="139"/>
        <v>-126679568186.71388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-126679568186.71388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-527831534.11130786</v>
      </c>
      <c r="L2941" s="444">
        <f t="shared" ca="1" si="139"/>
        <v>-127207399720.8252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-127207399720.8252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-530030832.17010498</v>
      </c>
      <c r="L2942" s="444">
        <f t="shared" ca="1" si="139"/>
        <v>-127737430552.9953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-127737430552.9953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-532239293.97081375</v>
      </c>
      <c r="L2943" s="444">
        <f t="shared" ca="1" si="139"/>
        <v>-128269669846.96611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-128269669846.96611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-534456957.69569212</v>
      </c>
      <c r="L2944" s="444">
        <f t="shared" ca="1" si="139"/>
        <v>-128804126804.6618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-128804126804.6618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-536683861.68609089</v>
      </c>
      <c r="L2945" s="444">
        <f t="shared" ca="1" si="139"/>
        <v>-129340810666.3479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-129340810666.3479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-538920044.44311619</v>
      </c>
      <c r="L2946" s="444">
        <f t="shared" ca="1" si="139"/>
        <v>-129879730710.79102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-129879730710.79102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-541165544.6282959</v>
      </c>
      <c r="L2947" s="444">
        <f t="shared" ca="1" si="139"/>
        <v>-130420896255.41931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-130420896255.41931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-543420401.06424713</v>
      </c>
      <c r="L2948" s="444">
        <f t="shared" ca="1" si="139"/>
        <v>-130964316656.48355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-130964316656.48355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-545684652.73534811</v>
      </c>
      <c r="L2949" s="444">
        <f t="shared" ca="1" si="139"/>
        <v>-131510001309.2189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-131510001309.2189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-547958338.78841209</v>
      </c>
      <c r="L2950" s="444">
        <f t="shared" ca="1" si="139"/>
        <v>-132057959648.00731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-132057959648.00731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-550241498.5333637</v>
      </c>
      <c r="L2951" s="444">
        <f t="shared" ca="1" si="139"/>
        <v>-132608201146.54068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-132608201146.54068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-552534171.44391954</v>
      </c>
      <c r="L2952" s="444">
        <f t="shared" ca="1" si="139"/>
        <v>-133160735317.9846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-133160735317.9846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-554836397.15826917</v>
      </c>
      <c r="L2953" s="444">
        <f t="shared" ca="1" si="139"/>
        <v>-133715571715.14287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-133715571715.14287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-557148215.47976196</v>
      </c>
      <c r="L2954" s="444">
        <f t="shared" ca="1" si="139"/>
        <v>-134272719930.62263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-134272719930.62263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-559469666.37759435</v>
      </c>
      <c r="L2955" s="444">
        <f t="shared" ca="1" si="139"/>
        <v>-134832189597.00023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-134832189597.00023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-561800789.98750091</v>
      </c>
      <c r="L2956" s="444">
        <f t="shared" ca="1" si="139"/>
        <v>-135393990386.98773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-135393990386.98773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-564141626.61244893</v>
      </c>
      <c r="L2957" s="444">
        <f t="shared" ca="1" si="139"/>
        <v>-135958132013.60017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-135958132013.60017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-566492216.72333407</v>
      </c>
      <c r="L2958" s="444">
        <f t="shared" ca="1" si="139"/>
        <v>-136524624230.3235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-136524624230.3235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-568852600.95968127</v>
      </c>
      <c r="L2959" s="444">
        <f t="shared" ca="1" si="139"/>
        <v>-137093476831.28319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-137093476831.28319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-571222820.13034654</v>
      </c>
      <c r="L2960" s="444">
        <f t="shared" ca="1" si="139"/>
        <v>-137664699651.41354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-137664699651.41354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-573602915.21422315</v>
      </c>
      <c r="L2961" s="444">
        <f t="shared" ca="1" si="139"/>
        <v>-138238302566.62778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-138238302566.62778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-575992927.36094904</v>
      </c>
      <c r="L2962" s="444">
        <f t="shared" ca="1" si="139"/>
        <v>-138814295493.98874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-138814295493.98874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-578392897.89161968</v>
      </c>
      <c r="L2963" s="444">
        <f t="shared" ca="1" si="139"/>
        <v>-139392688391.88037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-139392688391.88037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-580802868.29950154</v>
      </c>
      <c r="L2964" s="444">
        <f t="shared" ca="1" si="139"/>
        <v>-139973491260.17987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-139973491260.17987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-583222880.25074947</v>
      </c>
      <c r="L2965" s="444">
        <f t="shared" ca="1" si="139"/>
        <v>-140556714140.43063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-140556714140.43063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-585652975.58512759</v>
      </c>
      <c r="L2966" s="444">
        <f t="shared" ca="1" si="139"/>
        <v>-141142367116.01575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-141142367116.01575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-588093196.31673229</v>
      </c>
      <c r="L2967" s="444">
        <f t="shared" ca="1" si="139"/>
        <v>-141730460312.33249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-141730460312.33249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-590543584.63471866</v>
      </c>
      <c r="L2968" s="444">
        <f t="shared" ca="1" si="139"/>
        <v>-142321003896.96719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-142321003896.96719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-593004182.90402997</v>
      </c>
      <c r="L2969" s="444">
        <f t="shared" ca="1" si="139"/>
        <v>-142914008079.87122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-142914008079.87122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-595475033.66613007</v>
      </c>
      <c r="L2970" s="444">
        <f t="shared" ca="1" si="139"/>
        <v>-143509483113.53735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-143509483113.53735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-597956179.63973892</v>
      </c>
      <c r="L2971" s="444">
        <f t="shared" ca="1" si="139"/>
        <v>-144107439293.17709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-144107439293.17709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-600447663.72157121</v>
      </c>
      <c r="L2972" s="444">
        <f t="shared" ca="1" si="139"/>
        <v>-144707886956.89865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-144707886956.89865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-602949528.98707771</v>
      </c>
      <c r="L2973" s="444">
        <f t="shared" ca="1" si="139"/>
        <v>-145310836485.88574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-145310836485.88574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-605461818.6911906</v>
      </c>
      <c r="L2974" s="444">
        <f t="shared" ca="1" si="139"/>
        <v>-145916298304.57693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-145916298304.57693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-607984576.26907051</v>
      </c>
      <c r="L2975" s="444">
        <f t="shared" ca="1" si="139"/>
        <v>-146524282880.84601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-146524282880.84601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-610517845.33685839</v>
      </c>
      <c r="L2976" s="444">
        <f t="shared" ca="1" si="139"/>
        <v>-147134800726.18286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-147134800726.18286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-613061669.69242859</v>
      </c>
      <c r="L2977" s="444">
        <f t="shared" ca="1" si="139"/>
        <v>-147747862395.87531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-147747862395.87531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-615616093.31614709</v>
      </c>
      <c r="L2978" s="444">
        <f t="shared" ca="1" si="139"/>
        <v>-148363478489.19147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-148363478489.19147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-618181160.37163115</v>
      </c>
      <c r="L2979" s="444">
        <f t="shared" ca="1" si="139"/>
        <v>-148981659649.56311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-148981659649.56311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-620756915.20651293</v>
      </c>
      <c r="L2980" s="444">
        <f t="shared" ca="1" si="139"/>
        <v>-149602416564.76962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-149602416564.76962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-623343402.35320675</v>
      </c>
      <c r="L2981" s="444">
        <f t="shared" ca="1" si="139"/>
        <v>-150225759967.12283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-150225759967.12283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-625940666.52967846</v>
      </c>
      <c r="L2982" s="444">
        <f t="shared" ca="1" si="139"/>
        <v>-150851700633.65253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-150851700633.65253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-628548752.64021885</v>
      </c>
      <c r="L2983" s="444">
        <f t="shared" ca="1" si="139"/>
        <v>-151480249386.29276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-151480249386.29276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-631167705.77621984</v>
      </c>
      <c r="L2984" s="444">
        <f t="shared" ca="1" si="139"/>
        <v>-152111417092.06897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-152111417092.06897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-633797571.21695399</v>
      </c>
      <c r="L2985" s="444">
        <f t="shared" ca="1" si="139"/>
        <v>-152745214663.28592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-152745214663.28592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-636438394.43035793</v>
      </c>
      <c r="L2986" s="444">
        <f t="shared" ca="1" si="139"/>
        <v>-153381653057.71628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-153381653057.71628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-639090221.07381785</v>
      </c>
      <c r="L2987" s="444">
        <f t="shared" ca="1" si="139"/>
        <v>-154020743278.7901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-154020743278.7901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-641753096.99495876</v>
      </c>
      <c r="L2988" s="444">
        <f t="shared" ca="1" si="139"/>
        <v>-154662496375.78506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-154662496375.78506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-644427068.23243773</v>
      </c>
      <c r="L2989" s="444">
        <f t="shared" ca="1" si="139"/>
        <v>-155306923444.01752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-155306923444.01752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-647112181.01673961</v>
      </c>
      <c r="L2990" s="444">
        <f t="shared" ca="1" si="139"/>
        <v>-155954035625.03427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-155954035625.03427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-649808481.77097607</v>
      </c>
      <c r="L2991" s="444">
        <f t="shared" ca="1" si="139"/>
        <v>-156603844106.80524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-156603844106.80524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-652516017.11168849</v>
      </c>
      <c r="L2992" s="444">
        <f t="shared" ca="1" si="139"/>
        <v>-157256360123.91693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-157256360123.91693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-655234833.84965384</v>
      </c>
      <c r="L2993" s="444">
        <f t="shared" ca="1" si="139"/>
        <v>-157911594957.76657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-157911594957.76657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-657964978.99069405</v>
      </c>
      <c r="L2994" s="444">
        <f t="shared" ca="1" si="139"/>
        <v>-158569559936.75726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-158569559936.75726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-660706499.73648858</v>
      </c>
      <c r="L2995" s="444">
        <f t="shared" ca="1" si="139"/>
        <v>-159230266436.49374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-159230266436.49374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-663459443.48539054</v>
      </c>
      <c r="L2996" s="444">
        <f t="shared" ca="1" si="139"/>
        <v>-159893725879.97913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-159893725879.97913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-666223857.83324635</v>
      </c>
      <c r="L2997" s="444">
        <f t="shared" ca="1" si="139"/>
        <v>-160559949737.81238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-160559949737.81238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-668999790.57421827</v>
      </c>
      <c r="L2998" s="444">
        <f t="shared" ca="1" si="139"/>
        <v>-161228949528.3866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-161228949528.3866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-671787289.7016108</v>
      </c>
      <c r="L2999" s="444">
        <f t="shared" ca="1" si="139"/>
        <v>-161900736818.0882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-161900736818.0882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-674586403.40870082</v>
      </c>
      <c r="L3000" s="444">
        <f t="shared" ca="1" si="139"/>
        <v>-162575323221.49689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-162575323221.49689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-677397180.0895704</v>
      </c>
      <c r="L3001" s="444">
        <f t="shared" ca="1" si="139"/>
        <v>-163252720401.58646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-163252720401.58646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-680219668.33994353</v>
      </c>
      <c r="L3002" s="444">
        <f t="shared" ca="1" si="139"/>
        <v>-163932940069.92639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-163932940069.92639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-683053916.95802665</v>
      </c>
      <c r="L3003" s="444">
        <f t="shared" ca="1" si="139"/>
        <v>-164615993986.88443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-164615993986.88443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-685899974.94535184</v>
      </c>
      <c r="L3004" s="444">
        <f t="shared" ca="1" si="139"/>
        <v>-165301893961.82977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-165301893961.82977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-688757891.50762403</v>
      </c>
      <c r="L3005" s="444">
        <f t="shared" ca="1" si="139"/>
        <v>-165990651853.3374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-165990651853.3374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-691627716.05557251</v>
      </c>
      <c r="L3006" s="444">
        <f t="shared" ca="1" si="139"/>
        <v>-166682279569.39297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-166682279569.39297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-694509498.20580411</v>
      </c>
      <c r="L3007" s="444">
        <f t="shared" ca="1" si="139"/>
        <v>-167376789067.59879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-167376789067.59879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-697403287.78166163</v>
      </c>
      <c r="L3008" s="444">
        <f t="shared" ca="1" si="139"/>
        <v>-168074192355.38043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-168074192355.38043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-700309134.81408513</v>
      </c>
      <c r="L3009" s="444">
        <f t="shared" ca="1" si="139"/>
        <v>-168774501490.19452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-168774501490.19452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-703227089.54247713</v>
      </c>
      <c r="L3010" s="444">
        <f t="shared" ca="1" si="139"/>
        <v>-169477728579.737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-169477728579.737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-706157202.41557086</v>
      </c>
      <c r="L3011" s="444">
        <f t="shared" ca="1" si="139"/>
        <v>-170183885782.15256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-170183885782.15256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-709099524.09230232</v>
      </c>
      <c r="L3012" s="444">
        <f t="shared" ca="1" si="139"/>
        <v>-170892985306.24487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-170892985306.24487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-712054105.44268692</v>
      </c>
      <c r="L3013" s="444">
        <f t="shared" ca="1" si="139"/>
        <v>-171605039411.68756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-171605039411.68756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-715020997.54869819</v>
      </c>
      <c r="L3014" s="444">
        <f t="shared" ca="1" si="139"/>
        <v>-172320060409.23627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-172320060409.23627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-718000251.70515108</v>
      </c>
      <c r="L3015" s="444">
        <f t="shared" ca="1" si="139"/>
        <v>-173038060660.94141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-173038060660.94141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-720991919.42058921</v>
      </c>
      <c r="L3016" s="444">
        <f t="shared" ca="1" si="139"/>
        <v>-173759052580.362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-173759052580.362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-723996052.41817498</v>
      </c>
      <c r="L3017" s="444">
        <f t="shared" ca="1" si="139"/>
        <v>-174483048632.78018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-174483048632.78018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-727012702.63658404</v>
      </c>
      <c r="L3018" s="444">
        <f t="shared" ca="1" si="139"/>
        <v>-175210061335.41678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-175210061335.41678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-730041922.23090327</v>
      </c>
      <c r="L3019" s="444">
        <f t="shared" ca="1" si="139"/>
        <v>-175940103257.64767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-175940103257.64767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-733083763.57353199</v>
      </c>
      <c r="L3020" s="444">
        <f t="shared" ca="1" si="139"/>
        <v>-176673187021.22119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-176673187021.22119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-736138279.25508833</v>
      </c>
      <c r="L3021" s="444">
        <f t="shared" ca="1" si="139"/>
        <v>-177409325300.47629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-177409325300.47629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-739205522.08531785</v>
      </c>
      <c r="L3022" s="444">
        <f t="shared" ca="1" si="139"/>
        <v>-178148530822.56161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-178148530822.56161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-742285545.09400678</v>
      </c>
      <c r="L3023" s="444">
        <f t="shared" ca="1" si="139"/>
        <v>-178890816367.65561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-178890816367.65561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-745378401.53189838</v>
      </c>
      <c r="L3024" s="444">
        <f t="shared" ca="1" si="139"/>
        <v>-179636194769.1875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-179636194769.1875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-748484144.87161458</v>
      </c>
      <c r="L3025" s="444">
        <f t="shared" ca="1" si="139"/>
        <v>-180384678914.05911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-180384678914.05911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-751602828.80857968</v>
      </c>
      <c r="L3026" s="444">
        <f t="shared" ca="1" si="139"/>
        <v>-181136281742.86771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-181136281742.86771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-754734507.26194882</v>
      </c>
      <c r="L3027" s="444">
        <f t="shared" ca="1" si="139"/>
        <v>-181891016250.12967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-181891016250.12967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-757879234.37554026</v>
      </c>
      <c r="L3028" s="444">
        <f t="shared" ca="1" si="139"/>
        <v>-182648895484.50522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-182648895484.50522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-761037064.51877177</v>
      </c>
      <c r="L3029" s="444">
        <f t="shared" ca="1" si="139"/>
        <v>-183409932549.02399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-183409932549.02399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-764208052.28759992</v>
      </c>
      <c r="L3030" s="444">
        <f t="shared" ca="1" si="139"/>
        <v>-184174140601.31158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-184174140601.31158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-767392252.50546491</v>
      </c>
      <c r="L3031" s="444">
        <f t="shared" ca="1" si="139"/>
        <v>-184941532853.81705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-184941532853.81705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-770589720.22423768</v>
      </c>
      <c r="L3032" s="444">
        <f t="shared" ca="1" si="139"/>
        <v>-185712122574.04129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-185712122574.04129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-773800510.72517204</v>
      </c>
      <c r="L3033" s="444">
        <f t="shared" ca="1" si="139"/>
        <v>-186485923084.76645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-186485923084.76645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-777024679.51986015</v>
      </c>
      <c r="L3034" s="444">
        <f t="shared" ca="1" si="139"/>
        <v>-187262947764.28632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-187262947764.28632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-780262282.35119295</v>
      </c>
      <c r="L3035" s="444">
        <f t="shared" ca="1" si="139"/>
        <v>-188043210046.63751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-188043210046.63751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-783513375.19432294</v>
      </c>
      <c r="L3036" s="444">
        <f t="shared" ca="1" si="139"/>
        <v>-188826723421.83185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-188826723421.83185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-786778014.25763273</v>
      </c>
      <c r="L3037" s="444">
        <f t="shared" ca="1" si="139"/>
        <v>-189613501436.08948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-189613501436.08948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-790056255.98370612</v>
      </c>
      <c r="L3038" s="444">
        <f t="shared" ca="1" si="139"/>
        <v>-190403557692.07318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-190403557692.07318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-793348157.05030489</v>
      </c>
      <c r="L3039" s="444">
        <f t="shared" ca="1" si="139"/>
        <v>-191196905849.12347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-191196905849.12347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-796653774.37134778</v>
      </c>
      <c r="L3040" s="444">
        <f t="shared" ca="1" si="139"/>
        <v>-191993559623.49481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-191993559623.49481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-799973165.09789503</v>
      </c>
      <c r="L3041" s="444">
        <f t="shared" ca="1" si="139"/>
        <v>-192793532788.59271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-192793532788.59271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-803306386.61913633</v>
      </c>
      <c r="L3042" s="444">
        <f t="shared" ca="1" si="139"/>
        <v>-193596839175.21185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-193596839175.21185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-806653496.56338274</v>
      </c>
      <c r="L3043" s="444">
        <f t="shared" ca="1" si="139"/>
        <v>-194403492671.77524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-194403492671.77524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-810014552.79906344</v>
      </c>
      <c r="L3044" s="444">
        <f t="shared" ca="1" si="139"/>
        <v>-195213507224.57431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-195213507224.57431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-813389613.43572628</v>
      </c>
      <c r="L3045" s="444">
        <f t="shared" ca="1" si="139"/>
        <v>-196026896838.01004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-196026896838.01004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-816778736.82504177</v>
      </c>
      <c r="L3046" s="444">
        <f t="shared" ca="1" si="139"/>
        <v>-196843675574.83508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-196843675574.83508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-820181981.56181288</v>
      </c>
      <c r="L3047" s="444">
        <f t="shared" ca="1" si="139"/>
        <v>-197663857556.39688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-197663857556.39688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-823599406.48498702</v>
      </c>
      <c r="L3048" s="444">
        <f t="shared" ca="1" si="139"/>
        <v>-198487456962.88187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-198487456962.88187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-827031070.67867446</v>
      </c>
      <c r="L3049" s="444">
        <f t="shared" ca="1" si="139"/>
        <v>-199314488033.56055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-199314488033.56055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-830477033.47316897</v>
      </c>
      <c r="L3050" s="444">
        <f t="shared" ca="1" si="139"/>
        <v>-200144965067.03372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-200144965067.03372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-833937354.44597387</v>
      </c>
      <c r="L3051" s="444">
        <f t="shared" ca="1" si="139"/>
        <v>-200978902421.47971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-200978902421.47971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-837412093.42283213</v>
      </c>
      <c r="L3052" s="444">
        <f t="shared" ca="1" si="139"/>
        <v>-201816314514.90253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-201816314514.90253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-840901310.47876048</v>
      </c>
      <c r="L3053" s="444">
        <f t="shared" ca="1" si="139"/>
        <v>-202657215825.38129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-202657215825.38129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-844405065.9390887</v>
      </c>
      <c r="L3054" s="444">
        <f t="shared" ca="1" si="139"/>
        <v>-203501620891.32037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-203501620891.32037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-847923420.38050151</v>
      </c>
      <c r="L3055" s="444">
        <f t="shared" ca="1" si="139"/>
        <v>-204349544311.70087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-204349544311.70087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-851456434.63208699</v>
      </c>
      <c r="L3056" s="444">
        <f t="shared" ca="1" si="139"/>
        <v>-205201000746.33295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-205201000746.33295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-855004169.77638721</v>
      </c>
      <c r="L3057" s="444">
        <f t="shared" ca="1" si="139"/>
        <v>-206056004916.10934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-206056004916.10934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-858566687.15045559</v>
      </c>
      <c r="L3058" s="444">
        <f t="shared" ca="1" si="139"/>
        <v>-206914571603.2598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-206914571603.2598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-862144048.34691584</v>
      </c>
      <c r="L3059" s="444">
        <f t="shared" ca="1" si="139"/>
        <v>-207776715651.60672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-207776715651.60672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-865736315.21502793</v>
      </c>
      <c r="L3060" s="444">
        <f t="shared" ca="1" si="139"/>
        <v>-208642451966.82175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-208642451966.82175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-869343549.86175728</v>
      </c>
      <c r="L3061" s="444">
        <f t="shared" ca="1" si="139"/>
        <v>-209511795516.6835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-209511795516.6835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-872965814.65284789</v>
      </c>
      <c r="L3062" s="444">
        <f t="shared" ca="1" si="139"/>
        <v>-210384761331.33636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-210384761331.33636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-876603172.21390152</v>
      </c>
      <c r="L3063" s="444">
        <f t="shared" ca="1" si="139"/>
        <v>-211261364503.55026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-211261364503.55026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-880255685.43145943</v>
      </c>
      <c r="L3064" s="444">
        <f t="shared" ca="1" si="139"/>
        <v>-212141620188.98172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-212141620188.98172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-883923417.45409048</v>
      </c>
      <c r="L3065" s="444">
        <f t="shared" ca="1" si="139"/>
        <v>-213025543606.43582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-213025543606.43582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-887606431.69348252</v>
      </c>
      <c r="L3066" s="444">
        <f t="shared" ca="1" si="139"/>
        <v>-213913150038.1293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-213913150038.1293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-891304791.82553875</v>
      </c>
      <c r="L3067" s="444">
        <f t="shared" ca="1" si="139"/>
        <v>-214804454829.95483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-214804454829.95483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-895018561.79147828</v>
      </c>
      <c r="L3068" s="444">
        <f t="shared" ref="L3068:L3322" ca="1" si="144">I3068-J3068+K3068</f>
        <v>-215699473391.74631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-215699473391.74631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-898747805.79894292</v>
      </c>
      <c r="L3069" s="444">
        <f t="shared" ca="1" si="144"/>
        <v>-216598221197.54526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-216598221197.54526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-902492588.32310522</v>
      </c>
      <c r="L3070" s="444">
        <f t="shared" ca="1" si="144"/>
        <v>-217500713785.86838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-217500713785.86838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-906252974.10778487</v>
      </c>
      <c r="L3071" s="444">
        <f t="shared" ca="1" si="144"/>
        <v>-218406966759.97617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-218406966759.97617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-910029028.16656721</v>
      </c>
      <c r="L3072" s="444">
        <f t="shared" ca="1" si="144"/>
        <v>-219316995788.14273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-219316995788.14273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-913820815.78392792</v>
      </c>
      <c r="L3073" s="444">
        <f t="shared" ca="1" si="144"/>
        <v>-220230816603.92667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-220230816603.92667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-917628402.516361</v>
      </c>
      <c r="L3074" s="444">
        <f t="shared" ca="1" si="144"/>
        <v>-221148445006.44302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-221148445006.44302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-921451854.19351244</v>
      </c>
      <c r="L3075" s="444">
        <f t="shared" ca="1" si="144"/>
        <v>-222069896860.63654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-222069896860.63654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-925291236.91931891</v>
      </c>
      <c r="L3076" s="444">
        <f t="shared" ca="1" si="144"/>
        <v>-222995188097.55585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-222995188097.55585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-929146617.07314932</v>
      </c>
      <c r="L3077" s="444">
        <f t="shared" ca="1" si="144"/>
        <v>-223924334714.629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-223924334714.629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-933018061.31095421</v>
      </c>
      <c r="L3078" s="444">
        <f t="shared" ca="1" si="144"/>
        <v>-224857352775.93994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-224857352775.93994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-936905636.56641626</v>
      </c>
      <c r="L3079" s="444">
        <f t="shared" ca="1" si="144"/>
        <v>-225794258412.50635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-225794258412.50635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-940809410.05210972</v>
      </c>
      <c r="L3080" s="444">
        <f t="shared" ca="1" si="144"/>
        <v>-226735067822.55847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-226735067822.55847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-944729449.26066029</v>
      </c>
      <c r="L3081" s="444">
        <f t="shared" ca="1" si="144"/>
        <v>-227679797271.81912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-227679797271.81912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-948665821.96591318</v>
      </c>
      <c r="L3082" s="444">
        <f t="shared" ca="1" si="144"/>
        <v>-228628463093.78503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-228628463093.78503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-952618596.22410429</v>
      </c>
      <c r="L3083" s="444">
        <f t="shared" ca="1" si="144"/>
        <v>-229581081690.00912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-229581081690.00912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-956587840.37503803</v>
      </c>
      <c r="L3084" s="444">
        <f t="shared" ca="1" si="144"/>
        <v>-230537669530.38416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-230537669530.38416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-960573623.04326725</v>
      </c>
      <c r="L3085" s="444">
        <f t="shared" ca="1" si="144"/>
        <v>-231498243153.42743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-231498243153.42743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-964576013.13928092</v>
      </c>
      <c r="L3086" s="444">
        <f t="shared" ca="1" si="144"/>
        <v>-232462819166.56671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-232462819166.56671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-968595079.86069465</v>
      </c>
      <c r="L3087" s="444">
        <f t="shared" ca="1" si="144"/>
        <v>-233431414246.4274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-233431414246.4274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-972630892.69344759</v>
      </c>
      <c r="L3088" s="444">
        <f t="shared" ca="1" si="144"/>
        <v>-234404045139.12085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-234404045139.12085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-976683521.41300356</v>
      </c>
      <c r="L3089" s="444">
        <f t="shared" ca="1" si="144"/>
        <v>-235380728660.53384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-235380728660.53384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-980753036.08555758</v>
      </c>
      <c r="L3090" s="444">
        <f t="shared" ca="1" si="144"/>
        <v>-236361481696.61942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-236361481696.61942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-984839507.0692476</v>
      </c>
      <c r="L3091" s="444">
        <f t="shared" ca="1" si="144"/>
        <v>-237346321203.68866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-237346321203.68866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-988943005.01536942</v>
      </c>
      <c r="L3092" s="444">
        <f t="shared" ca="1" si="144"/>
        <v>-238335264208.70404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-238335264208.70404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-993063600.8696003</v>
      </c>
      <c r="L3093" s="444">
        <f t="shared" ca="1" si="144"/>
        <v>-239328327809.57364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-239328327809.57364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-997201365.87322342</v>
      </c>
      <c r="L3094" s="444">
        <f t="shared" ca="1" si="144"/>
        <v>-240325529175.44687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-240325529175.44687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-1001356371.5643618</v>
      </c>
      <c r="L3095" s="444">
        <f t="shared" ca="1" si="144"/>
        <v>-241326885547.01123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-241326885547.01123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-1005528689.7792134</v>
      </c>
      <c r="L3096" s="444">
        <f t="shared" ca="1" si="144"/>
        <v>-242332414236.79044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-242332414236.79044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-1009718392.6532935</v>
      </c>
      <c r="L3097" s="444">
        <f t="shared" ca="1" si="144"/>
        <v>-243342132629.44373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-243342132629.44373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-1013925552.6226823</v>
      </c>
      <c r="L3098" s="444">
        <f t="shared" ca="1" si="144"/>
        <v>-244356058182.06641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-244356058182.06641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-1018150242.4252766</v>
      </c>
      <c r="L3099" s="444">
        <f t="shared" ca="1" si="144"/>
        <v>-245374208424.49167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-245374208424.49167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-1022392535.1020486</v>
      </c>
      <c r="L3100" s="444">
        <f t="shared" ca="1" si="144"/>
        <v>-246396600959.59372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-246396600959.59372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-1026652503.9983071</v>
      </c>
      <c r="L3101" s="444">
        <f t="shared" ca="1" si="144"/>
        <v>-247423253463.59204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-247423253463.59204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-1030930222.7649668</v>
      </c>
      <c r="L3102" s="444">
        <f t="shared" ca="1" si="144"/>
        <v>-248454183686.35699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-248454183686.35699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-1035225765.359821</v>
      </c>
      <c r="L3103" s="444">
        <f t="shared" ca="1" si="144"/>
        <v>-249489409451.71683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-249489409451.71683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-1039539206.0488201</v>
      </c>
      <c r="L3104" s="444">
        <f t="shared" ca="1" si="144"/>
        <v>-250528948657.76566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-250528948657.76566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-1043870619.407357</v>
      </c>
      <c r="L3105" s="444">
        <f t="shared" ca="1" si="144"/>
        <v>-251572819277.173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-251572819277.173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-1048220080.3215542</v>
      </c>
      <c r="L3106" s="444">
        <f t="shared" ca="1" si="144"/>
        <v>-252621039357.49457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-252621039357.49457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-1052587663.9895607</v>
      </c>
      <c r="L3107" s="444">
        <f t="shared" ca="1" si="144"/>
        <v>-253673627021.48413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-253673627021.48413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-1056973445.9228506</v>
      </c>
      <c r="L3108" s="444">
        <f t="shared" ca="1" si="144"/>
        <v>-254730600467.40698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-254730600467.40698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-1061377501.9475292</v>
      </c>
      <c r="L3109" s="444">
        <f t="shared" ca="1" si="144"/>
        <v>-255791977969.35452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-255791977969.35452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-1065799908.2056438</v>
      </c>
      <c r="L3110" s="444">
        <f t="shared" ca="1" si="144"/>
        <v>-256857777877.56018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-256857777877.56018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-1070240741.1565008</v>
      </c>
      <c r="L3111" s="444">
        <f t="shared" ca="1" si="144"/>
        <v>-257928018618.71667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-257928018618.71667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-1074700077.5779862</v>
      </c>
      <c r="L3112" s="444">
        <f t="shared" ca="1" si="144"/>
        <v>-259002718696.29465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-259002718696.29465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-1079177994.5678945</v>
      </c>
      <c r="L3113" s="444">
        <f t="shared" ca="1" si="144"/>
        <v>-260081896690.86255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-260081896690.86255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-1083674569.5452607</v>
      </c>
      <c r="L3114" s="444">
        <f t="shared" ca="1" si="144"/>
        <v>-261165571260.40781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-261165571260.40781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-1088189880.2516992</v>
      </c>
      <c r="L3115" s="444">
        <f t="shared" ca="1" si="144"/>
        <v>-262253761140.65952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-262253761140.65952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-1092724004.752748</v>
      </c>
      <c r="L3116" s="444">
        <f t="shared" ca="1" si="144"/>
        <v>-263346485145.41226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-263346485145.41226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-1097277021.4392176</v>
      </c>
      <c r="L3117" s="444">
        <f t="shared" ca="1" si="144"/>
        <v>-264443762166.85147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-264443762166.85147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-1101849009.0285478</v>
      </c>
      <c r="L3118" s="444">
        <f t="shared" ca="1" si="144"/>
        <v>-265545611175.88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-265545611175.88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-1106440046.5661666</v>
      </c>
      <c r="L3119" s="444">
        <f t="shared" ca="1" si="144"/>
        <v>-266652051222.44617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-266652051222.44617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-1111050213.4268589</v>
      </c>
      <c r="L3120" s="444">
        <f t="shared" ca="1" si="144"/>
        <v>-267763101435.87302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-267763101435.87302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-1115679589.3161376</v>
      </c>
      <c r="L3121" s="444">
        <f t="shared" ca="1" si="144"/>
        <v>-268878781025.18915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-268878781025.18915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-1120328254.2716215</v>
      </c>
      <c r="L3122" s="444">
        <f t="shared" ca="1" si="144"/>
        <v>-269999109279.46075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-269999109279.46075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-1124996288.6644199</v>
      </c>
      <c r="L3123" s="444">
        <f t="shared" ca="1" si="144"/>
        <v>-271124105568.12518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-271124105568.12518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-1129683773.2005215</v>
      </c>
      <c r="L3124" s="444">
        <f t="shared" ca="1" si="144"/>
        <v>-272253789341.32571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-272253789341.32571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-1134390788.9221904</v>
      </c>
      <c r="L3125" s="444">
        <f t="shared" ca="1" si="144"/>
        <v>-273388180130.24789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-273388180130.24789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-1139117417.2093663</v>
      </c>
      <c r="L3126" s="444">
        <f t="shared" ca="1" si="144"/>
        <v>-274527297547.45728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-274527297547.45728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-1143863739.7810719</v>
      </c>
      <c r="L3127" s="444">
        <f t="shared" ca="1" si="144"/>
        <v>-275671161287.23834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-275671161287.23834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-1148629838.6968265</v>
      </c>
      <c r="L3128" s="444">
        <f t="shared" ca="1" si="144"/>
        <v>-276819791125.93518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-276819791125.93518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-1153415796.3580632</v>
      </c>
      <c r="L3129" s="444">
        <f t="shared" ca="1" si="144"/>
        <v>-277973206922.29327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-277973206922.29327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-1158221695.5095553</v>
      </c>
      <c r="L3130" s="444">
        <f t="shared" ca="1" si="144"/>
        <v>-279131428617.80286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-279131428617.80286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-1163047619.2408452</v>
      </c>
      <c r="L3131" s="444">
        <f t="shared" ca="1" si="144"/>
        <v>-280294476237.0437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-280294476237.0437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-1167893650.9876821</v>
      </c>
      <c r="L3132" s="444">
        <f t="shared" ca="1" si="144"/>
        <v>-281462369888.03137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-281462369888.03137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-1172759874.533464</v>
      </c>
      <c r="L3133" s="444">
        <f t="shared" ca="1" si="144"/>
        <v>-282635129762.56482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-282635129762.56482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-1177646374.0106866</v>
      </c>
      <c r="L3134" s="444">
        <f t="shared" ca="1" si="144"/>
        <v>-283812776136.5755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-283812776136.5755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-1182553233.9023979</v>
      </c>
      <c r="L3135" s="444">
        <f t="shared" ca="1" si="144"/>
        <v>-284995329370.47791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-284995329370.47791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-1187480539.043658</v>
      </c>
      <c r="L3136" s="444">
        <f t="shared" ca="1" si="144"/>
        <v>-286182809909.52155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-286182809909.52155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-1192428374.6230063</v>
      </c>
      <c r="L3137" s="444">
        <f t="shared" ca="1" si="144"/>
        <v>-287375238284.14453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-287375238284.14453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-1197396826.1839356</v>
      </c>
      <c r="L3138" s="444">
        <f t="shared" ca="1" si="144"/>
        <v>-288572635110.32849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-288572635110.32849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-1202385979.6263688</v>
      </c>
      <c r="L3139" s="444">
        <f t="shared" ca="1" si="144"/>
        <v>-289775021089.95483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-289775021089.95483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-1207395921.2081451</v>
      </c>
      <c r="L3140" s="444">
        <f t="shared" ca="1" si="144"/>
        <v>-290982417011.16296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-290982417011.16296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-1212426737.5465124</v>
      </c>
      <c r="L3141" s="444">
        <f t="shared" ca="1" si="144"/>
        <v>-292194843748.70947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-292194843748.70947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-1217478515.6196227</v>
      </c>
      <c r="L3142" s="444">
        <f t="shared" ca="1" si="144"/>
        <v>-293412322264.3291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-293412322264.3291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-1222551342.7680378</v>
      </c>
      <c r="L3143" s="444">
        <f t="shared" ca="1" si="144"/>
        <v>-294634873607.09717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-294634873607.09717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-1227645306.6962383</v>
      </c>
      <c r="L3144" s="444">
        <f t="shared" ca="1" si="144"/>
        <v>-295862518913.7934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-295862518913.7934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-1232760495.4741392</v>
      </c>
      <c r="L3145" s="444">
        <f t="shared" ca="1" si="144"/>
        <v>-297095279409.26752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-297095279409.26752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-1237896997.5386147</v>
      </c>
      <c r="L3146" s="444">
        <f t="shared" ca="1" si="144"/>
        <v>-298333176406.80615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-298333176406.80615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-1243054901.6950257</v>
      </c>
      <c r="L3147" s="444">
        <f t="shared" ca="1" si="144"/>
        <v>-299576231308.50116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-299576231308.50116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-1248234297.1187549</v>
      </c>
      <c r="L3148" s="444">
        <f t="shared" ca="1" si="144"/>
        <v>-300824465605.61993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-300824465605.61993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-1253435273.3567498</v>
      </c>
      <c r="L3149" s="444">
        <f t="shared" ca="1" si="144"/>
        <v>-302077900878.97668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-302077900878.97668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-1258657920.3290696</v>
      </c>
      <c r="L3150" s="444">
        <f t="shared" ca="1" si="144"/>
        <v>-303336558799.30573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-303336558799.30573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-1263902328.3304405</v>
      </c>
      <c r="L3151" s="444">
        <f t="shared" ca="1" si="144"/>
        <v>-304600461127.63617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-304600461127.63617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-1269168588.0318174</v>
      </c>
      <c r="L3152" s="444">
        <f t="shared" ca="1" si="144"/>
        <v>-305869629715.66797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-305869629715.66797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-1274456790.4819498</v>
      </c>
      <c r="L3153" s="444">
        <f t="shared" ca="1" si="144"/>
        <v>-307144086506.1499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-307144086506.1499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-1279767027.108958</v>
      </c>
      <c r="L3154" s="444">
        <f t="shared" ca="1" si="144"/>
        <v>-308423853533.25885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-308423853533.25885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-1285099389.7219119</v>
      </c>
      <c r="L3155" s="444">
        <f t="shared" ca="1" si="144"/>
        <v>-309708952922.98077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-309708952922.98077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-1290453970.5124199</v>
      </c>
      <c r="L3156" s="444">
        <f t="shared" ca="1" si="144"/>
        <v>-310999406893.49316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-310999406893.49316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-1295830862.0562215</v>
      </c>
      <c r="L3157" s="444">
        <f t="shared" ca="1" si="144"/>
        <v>-312295237755.54938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-312295237755.54938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-1301230157.3147891</v>
      </c>
      <c r="L3158" s="444">
        <f t="shared" ca="1" si="144"/>
        <v>-313596467912.8642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-313596467912.8642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-1306651949.636934</v>
      </c>
      <c r="L3159" s="444">
        <f t="shared" ca="1" si="144"/>
        <v>-314903119862.50116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-314903119862.50116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-1312096332.7604215</v>
      </c>
      <c r="L3160" s="444">
        <f t="shared" ca="1" si="144"/>
        <v>-316215216195.2616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-316215216195.2616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-1317563400.81359</v>
      </c>
      <c r="L3161" s="444">
        <f t="shared" ca="1" si="144"/>
        <v>-317532779596.0752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-317532779596.0752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-1323053248.3169799</v>
      </c>
      <c r="L3162" s="444">
        <f t="shared" ca="1" si="144"/>
        <v>-318855832844.39215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-318855832844.39215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-1328565970.1849673</v>
      </c>
      <c r="L3163" s="444">
        <f t="shared" ca="1" si="144"/>
        <v>-320184398814.57715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-320184398814.57715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-1334101661.7274048</v>
      </c>
      <c r="L3164" s="444">
        <f t="shared" ca="1" si="144"/>
        <v>-321518500476.30457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-321518500476.30457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-1339660418.651269</v>
      </c>
      <c r="L3165" s="444">
        <f t="shared" ca="1" si="144"/>
        <v>-322858160894.95581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-322858160894.95581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-1345242337.0623159</v>
      </c>
      <c r="L3166" s="444">
        <f t="shared" ca="1" si="144"/>
        <v>-324203403232.01813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-324203403232.01813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-1350847513.4667423</v>
      </c>
      <c r="L3167" s="444">
        <f t="shared" ca="1" si="144"/>
        <v>-325554250745.48486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-325554250745.48486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-1356476044.7728536</v>
      </c>
      <c r="L3168" s="444">
        <f t="shared" ca="1" si="144"/>
        <v>-326910726790.25769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-326910726790.25769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-1362128028.2927403</v>
      </c>
      <c r="L3169" s="444">
        <f t="shared" ca="1" si="144"/>
        <v>-328272854818.55042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-328272854818.55042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-1367803561.7439601</v>
      </c>
      <c r="L3170" s="444">
        <f t="shared" ca="1" si="144"/>
        <v>-329640658380.29437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-329640658380.29437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-1373502743.2512264</v>
      </c>
      <c r="L3171" s="444">
        <f t="shared" ca="1" si="144"/>
        <v>-331014161123.54559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-331014161123.54559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-1379225671.3481066</v>
      </c>
      <c r="L3172" s="444">
        <f t="shared" ca="1" si="144"/>
        <v>-332393386794.89368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-332393386794.89368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-1384972444.9787235</v>
      </c>
      <c r="L3173" s="444">
        <f t="shared" ca="1" si="144"/>
        <v>-333778359239.87238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-333778359239.87238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-1390743163.4994683</v>
      </c>
      <c r="L3174" s="444">
        <f t="shared" ca="1" si="144"/>
        <v>-335169102403.37183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-335169102403.37183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-1396537926.680716</v>
      </c>
      <c r="L3175" s="444">
        <f t="shared" ca="1" si="144"/>
        <v>-336565640330.05255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-336565640330.05255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-1402356834.7085524</v>
      </c>
      <c r="L3176" s="444">
        <f t="shared" ca="1" si="144"/>
        <v>-337967997164.76111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-337967997164.76111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-1408199988.1865046</v>
      </c>
      <c r="L3177" s="444">
        <f t="shared" ca="1" si="144"/>
        <v>-339376197152.94763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-339376197152.94763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-1414067488.1372819</v>
      </c>
      <c r="L3178" s="444">
        <f t="shared" ca="1" si="144"/>
        <v>-340790264641.0849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-340790264641.0849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-1419959436.0045204</v>
      </c>
      <c r="L3179" s="444">
        <f t="shared" ca="1" si="144"/>
        <v>-342210224077.08942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-342210224077.08942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-1425875933.6545391</v>
      </c>
      <c r="L3180" s="444">
        <f t="shared" ca="1" si="144"/>
        <v>-343636100010.74396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-343636100010.74396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-1431817083.3780999</v>
      </c>
      <c r="L3181" s="444">
        <f t="shared" ca="1" si="144"/>
        <v>-345067917094.12207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-345067917094.12207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-1437782987.8921752</v>
      </c>
      <c r="L3182" s="444">
        <f t="shared" ca="1" si="144"/>
        <v>-346505700082.01422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-346505700082.01422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-1443773750.3417258</v>
      </c>
      <c r="L3183" s="444">
        <f t="shared" ca="1" si="144"/>
        <v>-347949473832.35596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-347949473832.35596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-1449789474.3014832</v>
      </c>
      <c r="L3184" s="444">
        <f t="shared" ca="1" si="144"/>
        <v>-349399263306.65747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-349399263306.65747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-1455830263.7777395</v>
      </c>
      <c r="L3185" s="444">
        <f t="shared" ca="1" si="144"/>
        <v>-350855093570.43518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-350855093570.43518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-1461896223.2101467</v>
      </c>
      <c r="L3186" s="444">
        <f t="shared" ca="1" si="144"/>
        <v>-352316989793.64532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-352316989793.64532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-1467987457.4735222</v>
      </c>
      <c r="L3187" s="444">
        <f t="shared" ca="1" si="144"/>
        <v>-353784977251.11884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-353784977251.11884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-1474104071.8796618</v>
      </c>
      <c r="L3188" s="444">
        <f t="shared" ca="1" si="144"/>
        <v>-355259081322.99847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-355259081322.99847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-1480246172.1791604</v>
      </c>
      <c r="L3189" s="444">
        <f t="shared" ca="1" si="144"/>
        <v>-356739327495.17761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-356739327495.17761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-1486413864.5632401</v>
      </c>
      <c r="L3190" s="444">
        <f t="shared" ca="1" si="144"/>
        <v>-358225741359.74084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-358225741359.74084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-1492607255.6655869</v>
      </c>
      <c r="L3191" s="444">
        <f t="shared" ca="1" si="144"/>
        <v>-359718348615.40643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-359718348615.40643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-1498826452.5641935</v>
      </c>
      <c r="L3192" s="444">
        <f t="shared" ca="1" si="144"/>
        <v>-361217175067.97064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-361217175067.97064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-1505071562.783211</v>
      </c>
      <c r="L3193" s="444">
        <f t="shared" ca="1" si="144"/>
        <v>-362722246630.75385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-362722246630.75385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-1511342694.2948077</v>
      </c>
      <c r="L3194" s="444">
        <f t="shared" ca="1" si="144"/>
        <v>-364233589325.04865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-364233589325.04865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-1517639955.5210359</v>
      </c>
      <c r="L3195" s="444">
        <f t="shared" ca="1" si="144"/>
        <v>-365751229280.5697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-365751229280.5697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-1523963455.3357072</v>
      </c>
      <c r="L3196" s="444">
        <f t="shared" ca="1" si="144"/>
        <v>-367275192735.9054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-367275192735.9054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-1530313303.0662725</v>
      </c>
      <c r="L3197" s="444">
        <f t="shared" ca="1" si="144"/>
        <v>-368805506038.97168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-368805506038.97168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-1536689608.4957154</v>
      </c>
      <c r="L3198" s="444">
        <f t="shared" ca="1" si="144"/>
        <v>-370342195647.46741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-370342195647.46741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-1543092481.8644476</v>
      </c>
      <c r="L3199" s="444">
        <f t="shared" ca="1" si="144"/>
        <v>-371885288129.33185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-371885288129.33185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-1549522033.872216</v>
      </c>
      <c r="L3200" s="444">
        <f t="shared" ca="1" si="144"/>
        <v>-373434810163.20404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-373434810163.20404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-1555978375.6800168</v>
      </c>
      <c r="L3201" s="444">
        <f t="shared" ca="1" si="144"/>
        <v>-374990788538.88403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-374990788538.88403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-1562461618.9120169</v>
      </c>
      <c r="L3202" s="444">
        <f t="shared" ca="1" si="144"/>
        <v>-376553250157.79602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-376553250157.79602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-1568971875.6574833</v>
      </c>
      <c r="L3203" s="444">
        <f t="shared" ca="1" si="144"/>
        <v>-378122222033.45349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-378122222033.45349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-1575509258.4727228</v>
      </c>
      <c r="L3204" s="444">
        <f t="shared" ca="1" si="144"/>
        <v>-379697731291.92621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-379697731291.92621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-1582073880.3830259</v>
      </c>
      <c r="L3205" s="444">
        <f t="shared" ca="1" si="144"/>
        <v>-381279805172.3092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-381279805172.3092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-1588665854.8846216</v>
      </c>
      <c r="L3206" s="444">
        <f t="shared" ca="1" si="144"/>
        <v>-382868471027.19385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-382868471027.19385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-1595285295.946641</v>
      </c>
      <c r="L3207" s="444">
        <f t="shared" ca="1" si="144"/>
        <v>-384463756323.1405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-384463756323.1405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-1601932318.0130854</v>
      </c>
      <c r="L3208" s="444">
        <f t="shared" ca="1" si="144"/>
        <v>-386065688641.15356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-386065688641.15356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-1608607036.0048065</v>
      </c>
      <c r="L3209" s="444">
        <f t="shared" ca="1" si="144"/>
        <v>-387674295677.15839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-387674295677.15839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-1615309565.3214931</v>
      </c>
      <c r="L3210" s="444">
        <f t="shared" ca="1" si="144"/>
        <v>-389289605242.47986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-389289605242.47986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-1622040021.8436661</v>
      </c>
      <c r="L3211" s="444">
        <f t="shared" ca="1" si="144"/>
        <v>-390911645264.32355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-390911645264.32355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-1628798521.9346814</v>
      </c>
      <c r="L3212" s="444">
        <f t="shared" ca="1" si="144"/>
        <v>-392540443786.25824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-392540443786.25824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-1635585182.4427426</v>
      </c>
      <c r="L3213" s="444">
        <f t="shared" ca="1" si="144"/>
        <v>-394176028968.70099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-394176028968.70099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-1642400120.7029207</v>
      </c>
      <c r="L3214" s="444">
        <f t="shared" ca="1" si="144"/>
        <v>-395818429089.40393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-395818429089.40393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-1649243454.5391831</v>
      </c>
      <c r="L3215" s="444">
        <f t="shared" ca="1" si="144"/>
        <v>-397467672543.94312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-397467672543.94312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-1656115302.2664297</v>
      </c>
      <c r="L3216" s="444">
        <f t="shared" ca="1" si="144"/>
        <v>-399123787846.20953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-399123787846.20953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-1663015782.6925397</v>
      </c>
      <c r="L3217" s="444">
        <f t="shared" ca="1" si="144"/>
        <v>-400786803628.9021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-400786803628.9021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-1669945015.1204255</v>
      </c>
      <c r="L3218" s="444">
        <f t="shared" ca="1" si="144"/>
        <v>-402456748644.02252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-402456748644.02252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-1676903119.3500938</v>
      </c>
      <c r="L3219" s="444">
        <f t="shared" ca="1" si="144"/>
        <v>-404133651763.37262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-404133651763.37262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-1683890215.6807191</v>
      </c>
      <c r="L3220" s="444">
        <f t="shared" ca="1" si="144"/>
        <v>-405817541979.05334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-405817541979.05334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-1690906424.9127223</v>
      </c>
      <c r="L3221" s="444">
        <f t="shared" ca="1" si="144"/>
        <v>-407508448403.96606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-407508448403.96606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-1697951868.3498585</v>
      </c>
      <c r="L3222" s="444">
        <f t="shared" ca="1" si="144"/>
        <v>-409206400272.31592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-409206400272.31592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-1705026667.8013163</v>
      </c>
      <c r="L3223" s="444">
        <f t="shared" ca="1" si="144"/>
        <v>-410911426940.11725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-410911426940.11725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-1712130945.5838218</v>
      </c>
      <c r="L3224" s="444">
        <f t="shared" ca="1" si="144"/>
        <v>-412623557885.70105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-412623557885.70105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-1719264824.5237544</v>
      </c>
      <c r="L3225" s="444">
        <f t="shared" ca="1" si="144"/>
        <v>-414342822710.22479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-414342822710.22479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-1726428427.95927</v>
      </c>
      <c r="L3226" s="444">
        <f t="shared" ca="1" si="144"/>
        <v>-416069251138.18408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-416069251138.18408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-1733621879.7424335</v>
      </c>
      <c r="L3227" s="444">
        <f t="shared" ca="1" si="144"/>
        <v>-417802873017.92651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-417802873017.92651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-1740845304.2413604</v>
      </c>
      <c r="L3228" s="444">
        <f t="shared" ca="1" si="144"/>
        <v>-419543718322.16785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-419543718322.16785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-1748098826.342366</v>
      </c>
      <c r="L3229" s="444">
        <f t="shared" ca="1" si="144"/>
        <v>-421291817148.51019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-421291817148.51019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-1755382571.4521258</v>
      </c>
      <c r="L3230" s="444">
        <f t="shared" ca="1" si="144"/>
        <v>-423047199719.96234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-423047199719.96234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-1762696665.4998431</v>
      </c>
      <c r="L3231" s="444">
        <f t="shared" ca="1" si="144"/>
        <v>-424809896385.46216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-424809896385.46216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-1770041234.9394257</v>
      </c>
      <c r="L3232" s="444">
        <f t="shared" ca="1" si="144"/>
        <v>-426579937620.40161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-426579937620.40161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-1777416406.7516735</v>
      </c>
      <c r="L3233" s="444">
        <f t="shared" ca="1" si="144"/>
        <v>-428357354027.15326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-428357354027.15326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-1784822308.4464719</v>
      </c>
      <c r="L3234" s="444">
        <f t="shared" ca="1" si="144"/>
        <v>-430142176335.59973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-430142176335.59973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-1792259068.0649989</v>
      </c>
      <c r="L3235" s="444">
        <f t="shared" ca="1" si="144"/>
        <v>-431934435403.66473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-431934435403.66473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-1799726814.1819363</v>
      </c>
      <c r="L3236" s="444">
        <f t="shared" ca="1" si="144"/>
        <v>-433734162217.84668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-433734162217.84668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-1807225675.9076946</v>
      </c>
      <c r="L3237" s="444">
        <f t="shared" ca="1" si="144"/>
        <v>-435541387893.75439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-435541387893.75439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-1814755782.8906436</v>
      </c>
      <c r="L3238" s="444">
        <f t="shared" ca="1" si="144"/>
        <v>-437356143676.64502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-437356143676.64502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-1822317265.3193543</v>
      </c>
      <c r="L3239" s="444">
        <f t="shared" ca="1" si="144"/>
        <v>-439178460941.96436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-439178460941.96436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-1829910253.9248514</v>
      </c>
      <c r="L3240" s="444">
        <f t="shared" ca="1" si="144"/>
        <v>-441008371195.88922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-441008371195.88922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-1837534879.9828718</v>
      </c>
      <c r="L3241" s="444">
        <f t="shared" ca="1" si="144"/>
        <v>-442845906075.87207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-442845906075.87207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-1845191275.3161335</v>
      </c>
      <c r="L3242" s="444">
        <f t="shared" ca="1" si="144"/>
        <v>-444691097351.18823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-444691097351.18823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-1852879572.2966175</v>
      </c>
      <c r="L3243" s="444">
        <f t="shared" ca="1" si="144"/>
        <v>-446543976923.48486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-446543976923.48486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-1860599903.8478539</v>
      </c>
      <c r="L3244" s="444">
        <f t="shared" ca="1" si="144"/>
        <v>-448404576827.3327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-448404576827.3327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-1868352403.4472198</v>
      </c>
      <c r="L3245" s="444">
        <f t="shared" ca="1" si="144"/>
        <v>-450272929230.77991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-450272929230.77991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-1876137205.1282496</v>
      </c>
      <c r="L3246" s="444">
        <f t="shared" ca="1" si="144"/>
        <v>-452149066435.90814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-452149066435.90814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-1883954443.4829509</v>
      </c>
      <c r="L3247" s="444">
        <f t="shared" ca="1" si="144"/>
        <v>-454033020879.39111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-454033020879.39111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-1891804253.6641295</v>
      </c>
      <c r="L3248" s="444">
        <f t="shared" ca="1" si="144"/>
        <v>-455924825133.05524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-455924825133.05524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-1899686771.3877301</v>
      </c>
      <c r="L3249" s="444">
        <f t="shared" ca="1" si="144"/>
        <v>-457824511904.44299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-457824511904.44299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-1907602132.935179</v>
      </c>
      <c r="L3250" s="444">
        <f t="shared" ca="1" si="144"/>
        <v>-459732114037.37817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-459732114037.37817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-1915550475.1557424</v>
      </c>
      <c r="L3251" s="444">
        <f t="shared" ca="1" si="144"/>
        <v>-461647664512.53394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-461647664512.53394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-1923531935.4688914</v>
      </c>
      <c r="L3252" s="444">
        <f t="shared" ca="1" si="144"/>
        <v>-463571196448.00281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-463571196448.00281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-1931546651.8666785</v>
      </c>
      <c r="L3253" s="444">
        <f t="shared" ca="1" si="144"/>
        <v>-465502743099.86951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-465502743099.86951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-1939594762.9161229</v>
      </c>
      <c r="L3254" s="444">
        <f t="shared" ca="1" si="144"/>
        <v>-467442337862.78564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-467442337862.78564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-1947676407.7616072</v>
      </c>
      <c r="L3255" s="444">
        <f t="shared" ca="1" si="144"/>
        <v>-469390014270.54724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-469390014270.54724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-1955791726.1272802</v>
      </c>
      <c r="L3256" s="444">
        <f t="shared" ca="1" si="144"/>
        <v>-471345805996.6745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-471345805996.6745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-1963940858.3194771</v>
      </c>
      <c r="L3257" s="444">
        <f t="shared" ca="1" si="144"/>
        <v>-473309746854.99396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-473309746854.99396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-1972123945.2291412</v>
      </c>
      <c r="L3258" s="444">
        <f t="shared" ca="1" si="144"/>
        <v>-475281870800.22308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-475281870800.22308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-1980341128.3342628</v>
      </c>
      <c r="L3259" s="444">
        <f t="shared" ca="1" si="144"/>
        <v>-477262211928.55737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-477262211928.55737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-1988592549.7023227</v>
      </c>
      <c r="L3260" s="444">
        <f t="shared" ca="1" si="144"/>
        <v>-479250804478.2597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-479250804478.2597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-1996878351.9927485</v>
      </c>
      <c r="L3261" s="444">
        <f t="shared" ca="1" si="144"/>
        <v>-481247682830.25244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-481247682830.25244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-2005198678.4593854</v>
      </c>
      <c r="L3262" s="444">
        <f t="shared" ca="1" si="144"/>
        <v>-483252881508.71185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-483252881508.71185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-2013553672.952966</v>
      </c>
      <c r="L3263" s="444">
        <f t="shared" ca="1" si="144"/>
        <v>-485266435181.66479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-485266435181.66479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-2021943479.9236033</v>
      </c>
      <c r="L3264" s="444">
        <f t="shared" ca="1" si="144"/>
        <v>-487288378661.58838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-487288378661.58838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-2030368244.4232852</v>
      </c>
      <c r="L3265" s="444">
        <f t="shared" ca="1" si="144"/>
        <v>-489318746906.01166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-489318746906.01166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-2038828112.1083815</v>
      </c>
      <c r="L3266" s="444">
        <f t="shared" ca="1" si="144"/>
        <v>-491357575018.12006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-491357575018.12006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-2047323229.2421672</v>
      </c>
      <c r="L3267" s="444">
        <f t="shared" ca="1" si="144"/>
        <v>-493404898247.36224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-493404898247.36224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-2055853742.6973426</v>
      </c>
      <c r="L3268" s="444">
        <f t="shared" ca="1" si="144"/>
        <v>-495460751990.05957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-495460751990.05957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-2064419799.9585812</v>
      </c>
      <c r="L3269" s="444">
        <f t="shared" ca="1" si="144"/>
        <v>-497525171790.01813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-497525171790.01813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-2073021549.1250758</v>
      </c>
      <c r="L3270" s="444">
        <f t="shared" ca="1" si="144"/>
        <v>-499598193339.14319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-499598193339.14319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-2081659138.9130967</v>
      </c>
      <c r="L3271" s="444">
        <f t="shared" ca="1" si="144"/>
        <v>-501679852478.05627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-501679852478.05627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-2090332718.6585677</v>
      </c>
      <c r="L3272" s="444">
        <f t="shared" ca="1" si="144"/>
        <v>-503770185196.71484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-503770185196.71484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-2099042438.3196452</v>
      </c>
      <c r="L3273" s="444">
        <f t="shared" ca="1" si="144"/>
        <v>-505869227635.03448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-505869227635.03448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-2107788448.4793105</v>
      </c>
      <c r="L3274" s="444">
        <f t="shared" ca="1" si="144"/>
        <v>-507977016083.51379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-507977016083.51379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-2116570900.3479741</v>
      </c>
      <c r="L3275" s="444">
        <f t="shared" ca="1" si="144"/>
        <v>-510093586983.86176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-510093586983.86176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-2125389945.7660909</v>
      </c>
      <c r="L3276" s="444">
        <f t="shared" ca="1" si="144"/>
        <v>-512218976929.62787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-512218976929.62787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-2134245737.2067828</v>
      </c>
      <c r="L3277" s="444">
        <f t="shared" ca="1" si="144"/>
        <v>-514353222666.83466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-514353222666.83466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-2143138427.7784779</v>
      </c>
      <c r="L3278" s="444">
        <f t="shared" ca="1" si="144"/>
        <v>-516496361094.61316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-516496361094.61316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-2152068171.2275553</v>
      </c>
      <c r="L3279" s="444">
        <f t="shared" ca="1" si="144"/>
        <v>-518648429265.8407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-518648429265.8407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-2161035121.9410028</v>
      </c>
      <c r="L3280" s="444">
        <f t="shared" ca="1" si="144"/>
        <v>-520809464387.78168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-520809464387.78168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-2170039434.9490905</v>
      </c>
      <c r="L3281" s="444">
        <f t="shared" ca="1" si="144"/>
        <v>-522979503822.73077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-522979503822.73077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-2179081265.9280453</v>
      </c>
      <c r="L3282" s="444">
        <f t="shared" ca="1" si="144"/>
        <v>-525158585088.65881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-525158585088.65881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-2188160771.202745</v>
      </c>
      <c r="L3283" s="444">
        <f t="shared" ca="1" si="144"/>
        <v>-527346745859.86157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-527346745859.86157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-2197278107.749423</v>
      </c>
      <c r="L3284" s="444">
        <f t="shared" ca="1" si="144"/>
        <v>-529544023967.61102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-529544023967.61102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-2206433433.198379</v>
      </c>
      <c r="L3285" s="444">
        <f t="shared" ca="1" si="144"/>
        <v>-531750457400.80939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-531750457400.80939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-2215626905.8367057</v>
      </c>
      <c r="L3286" s="444">
        <f t="shared" ca="1" si="144"/>
        <v>-533966084306.64612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-533966084306.64612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-2224858684.6110253</v>
      </c>
      <c r="L3287" s="444">
        <f t="shared" ca="1" si="144"/>
        <v>-536190942991.25714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-536190942991.25714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-2234128929.1302381</v>
      </c>
      <c r="L3288" s="444">
        <f t="shared" ca="1" si="144"/>
        <v>-538425071920.38739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-538425071920.38739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-2243437799.6682806</v>
      </c>
      <c r="L3289" s="444">
        <f t="shared" ca="1" si="144"/>
        <v>-540668509720.05566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-540668509720.05566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-2252785457.1668987</v>
      </c>
      <c r="L3290" s="444">
        <f t="shared" ca="1" si="144"/>
        <v>-542921295177.22253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-542921295177.22253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-2262172063.2384272</v>
      </c>
      <c r="L3291" s="444">
        <f t="shared" ca="1" si="144"/>
        <v>-545183467240.46094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-545183467240.46094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-2271597780.1685872</v>
      </c>
      <c r="L3292" s="444">
        <f t="shared" ca="1" si="144"/>
        <v>-547455065020.62952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-547455065020.62952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-2281062770.9192901</v>
      </c>
      <c r="L3293" s="444">
        <f t="shared" ca="1" si="144"/>
        <v>-549736127791.54883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-549736127791.54883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-2290567199.1314535</v>
      </c>
      <c r="L3294" s="444">
        <f t="shared" ca="1" si="144"/>
        <v>-552026694990.6803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-552026694990.6803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-2300111229.1278343</v>
      </c>
      <c r="L3295" s="444">
        <f t="shared" ca="1" si="144"/>
        <v>-554326806219.80811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-554326806219.80811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-2309695025.9158669</v>
      </c>
      <c r="L3296" s="444">
        <f t="shared" ca="1" si="144"/>
        <v>-556636501245.724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-556636501245.724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-2319318755.1905165</v>
      </c>
      <c r="L3297" s="444">
        <f t="shared" ca="1" si="144"/>
        <v>-558955820000.91455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-558955820000.91455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-2328982583.3371439</v>
      </c>
      <c r="L3298" s="444">
        <f t="shared" ca="1" si="144"/>
        <v>-561284802584.25171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-561284802584.25171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-2338686677.434382</v>
      </c>
      <c r="L3299" s="444">
        <f t="shared" ca="1" si="144"/>
        <v>-563623489261.68604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-563623489261.68604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-2348431205.2570252</v>
      </c>
      <c r="L3300" s="444">
        <f t="shared" ca="1" si="144"/>
        <v>-565971920466.94312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-565971920466.94312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-2358216335.2789297</v>
      </c>
      <c r="L3301" s="444">
        <f t="shared" ca="1" si="144"/>
        <v>-568330136802.22205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-568330136802.22205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-2368042236.6759253</v>
      </c>
      <c r="L3302" s="444">
        <f t="shared" ca="1" si="144"/>
        <v>-570698179038.89795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-570698179038.89795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-2377909079.3287416</v>
      </c>
      <c r="L3303" s="444">
        <f t="shared" ca="1" si="144"/>
        <v>-573076088118.22668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-573076088118.22668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-2387817033.8259444</v>
      </c>
      <c r="L3304" s="444">
        <f t="shared" ca="1" si="144"/>
        <v>-575463905152.05261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-575463905152.05261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-2397766271.466886</v>
      </c>
      <c r="L3305" s="444">
        <f t="shared" ca="1" si="144"/>
        <v>-577861671423.51953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-577861671423.51953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-2407756964.2646646</v>
      </c>
      <c r="L3306" s="444">
        <f t="shared" ca="1" si="144"/>
        <v>-580269428387.78418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-580269428387.78418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-2417789284.9491005</v>
      </c>
      <c r="L3307" s="444">
        <f t="shared" ca="1" si="144"/>
        <v>-582687217672.73328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-582687217672.73328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-2427863406.9697218</v>
      </c>
      <c r="L3308" s="444">
        <f t="shared" ca="1" si="144"/>
        <v>-585115081079.703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-585115081079.703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-2437979504.4987626</v>
      </c>
      <c r="L3309" s="444">
        <f t="shared" ca="1" si="144"/>
        <v>-587553060584.20178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-587553060584.20178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-2448137752.4341741</v>
      </c>
      <c r="L3310" s="444">
        <f t="shared" ca="1" si="144"/>
        <v>-590001198336.63599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-590001198336.63599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-2458338326.4026499</v>
      </c>
      <c r="L3311" s="444">
        <f t="shared" ca="1" si="144"/>
        <v>-592459536663.0387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-592459536663.0387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-2468581402.762661</v>
      </c>
      <c r="L3312" s="444">
        <f t="shared" ca="1" si="144"/>
        <v>-594928118065.80139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-594928118065.80139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-2478867158.6075058</v>
      </c>
      <c r="L3313" s="444">
        <f t="shared" ca="1" si="144"/>
        <v>-597406985224.40894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-597406985224.40894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-2489195771.7683706</v>
      </c>
      <c r="L3314" s="444">
        <f t="shared" ca="1" si="144"/>
        <v>-599896180996.17725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-599896180996.17725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-2499567420.8174052</v>
      </c>
      <c r="L3315" s="444">
        <f t="shared" ca="1" si="144"/>
        <v>-602395748416.99463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-602395748416.99463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-2509982285.0708108</v>
      </c>
      <c r="L3316" s="444">
        <f t="shared" ca="1" si="144"/>
        <v>-604905730702.06543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-604905730702.06543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-2520440544.5919394</v>
      </c>
      <c r="L3317" s="444">
        <f t="shared" ca="1" si="144"/>
        <v>-607426171246.65735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-607426171246.65735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-2530942380.1944056</v>
      </c>
      <c r="L3318" s="444">
        <f t="shared" ca="1" si="144"/>
        <v>-609957113626.85181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-609957113626.85181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-2541487973.4452157</v>
      </c>
      <c r="L3319" s="444">
        <f t="shared" ca="1" si="144"/>
        <v>-612498601600.297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-612498601600.297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-2552077506.6679039</v>
      </c>
      <c r="L3320" s="444">
        <f t="shared" ca="1" si="144"/>
        <v>-615050679106.96484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-615050679106.96484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-2562711162.9456868</v>
      </c>
      <c r="L3321" s="444">
        <f t="shared" ca="1" si="144"/>
        <v>-617613390269.91052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-617613390269.91052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-2573389126.1246271</v>
      </c>
      <c r="L3322" s="444">
        <f t="shared" ca="1" si="144"/>
        <v>-620186779396.03516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-620186779396.03516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-2584111580.816813</v>
      </c>
      <c r="L3323" s="444">
        <f t="shared" ref="L3323:L3577" ca="1" si="149">I3323-J3323+K3323</f>
        <v>-622770890976.85193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-622770890976.85193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-2594878712.4035497</v>
      </c>
      <c r="L3324" s="444">
        <f t="shared" ca="1" si="149"/>
        <v>-625365769689.25549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-625365769689.25549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-2605690707.0385647</v>
      </c>
      <c r="L3325" s="444">
        <f t="shared" ca="1" si="149"/>
        <v>-627971460396.29407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-627971460396.29407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-2616547751.6512251</v>
      </c>
      <c r="L3326" s="444">
        <f t="shared" ca="1" si="149"/>
        <v>-630588008147.94531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-630588008147.94531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-2627450033.9497719</v>
      </c>
      <c r="L3327" s="444">
        <f t="shared" ca="1" si="149"/>
        <v>-633215458181.89514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-633215458181.89514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-2638397742.4245629</v>
      </c>
      <c r="L3328" s="444">
        <f t="shared" ca="1" si="149"/>
        <v>-635853855924.3197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-635853855924.3197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-2649391066.3513322</v>
      </c>
      <c r="L3329" s="444">
        <f t="shared" ca="1" si="149"/>
        <v>-638503246990.67102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-638503246990.67102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-2660430195.7944627</v>
      </c>
      <c r="L3330" s="444">
        <f t="shared" ca="1" si="149"/>
        <v>-641163677186.46545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-641163677186.46545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-2671515321.6102729</v>
      </c>
      <c r="L3331" s="444">
        <f t="shared" ca="1" si="149"/>
        <v>-643835192508.07568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-643835192508.07568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-2682646635.4503155</v>
      </c>
      <c r="L3332" s="444">
        <f t="shared" ca="1" si="149"/>
        <v>-646517839143.526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-646517839143.526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-2693824329.7646918</v>
      </c>
      <c r="L3333" s="444">
        <f t="shared" ca="1" si="149"/>
        <v>-649211663473.29065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-649211663473.29065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-2705048597.8053775</v>
      </c>
      <c r="L3334" s="444">
        <f t="shared" ca="1" si="149"/>
        <v>-651916712071.09607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-651916712071.09607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-2716319633.6295671</v>
      </c>
      <c r="L3335" s="444">
        <f t="shared" ca="1" si="149"/>
        <v>-654633031704.72559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-654633031704.72559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-2727637632.1030231</v>
      </c>
      <c r="L3336" s="444">
        <f t="shared" ca="1" si="149"/>
        <v>-657360669336.82861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-657360669336.82861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-2739002788.9034524</v>
      </c>
      <c r="L3337" s="444">
        <f t="shared" ca="1" si="149"/>
        <v>-660099672125.73206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-660099672125.73206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-2750415300.5238833</v>
      </c>
      <c r="L3338" s="444">
        <f t="shared" ca="1" si="149"/>
        <v>-662850087426.25598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-662850087426.25598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-2761875364.2760668</v>
      </c>
      <c r="L3339" s="444">
        <f t="shared" ca="1" si="149"/>
        <v>-665611962790.5321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-665611962790.5321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-2773383178.2938838</v>
      </c>
      <c r="L3340" s="444">
        <f t="shared" ca="1" si="149"/>
        <v>-668385345968.82593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-668385345968.82593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-2784938941.5367746</v>
      </c>
      <c r="L3341" s="444">
        <f t="shared" ca="1" si="149"/>
        <v>-671170284910.36267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-671170284910.36267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-2796542853.7931776</v>
      </c>
      <c r="L3342" s="444">
        <f t="shared" ca="1" si="149"/>
        <v>-673966827764.15588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-673966827764.15588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-2808195115.6839828</v>
      </c>
      <c r="L3343" s="444">
        <f t="shared" ca="1" si="149"/>
        <v>-676775022879.83984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-676775022879.83984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-2819895928.6659994</v>
      </c>
      <c r="L3344" s="444">
        <f t="shared" ca="1" si="149"/>
        <v>-679594918808.50586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-679594918808.50586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-2831645495.0354409</v>
      </c>
      <c r="L3345" s="444">
        <f t="shared" ca="1" si="149"/>
        <v>-682426564303.54126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-682426564303.54126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-2843444017.9314218</v>
      </c>
      <c r="L3346" s="444">
        <f t="shared" ca="1" si="149"/>
        <v>-685270008321.47266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-685270008321.47266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-2855291701.3394694</v>
      </c>
      <c r="L3347" s="444">
        <f t="shared" ca="1" si="149"/>
        <v>-688125300022.81213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-688125300022.81213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-2867188750.0950503</v>
      </c>
      <c r="L3348" s="444">
        <f t="shared" ca="1" si="149"/>
        <v>-690992488772.90723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-690992488772.90723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-2879135369.8871136</v>
      </c>
      <c r="L3349" s="444">
        <f t="shared" ca="1" si="149"/>
        <v>-693871624142.79431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-693871624142.79431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-2891131767.2616429</v>
      </c>
      <c r="L3350" s="444">
        <f t="shared" ca="1" si="149"/>
        <v>-696762755910.05591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-696762755910.05591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-2903178149.6252327</v>
      </c>
      <c r="L3351" s="444">
        <f t="shared" ca="1" si="149"/>
        <v>-699665934059.68115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-699665934059.68115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-2915274725.2486715</v>
      </c>
      <c r="L3352" s="444">
        <f t="shared" ca="1" si="149"/>
        <v>-702581208784.92981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-702581208784.92981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-2927421703.2705407</v>
      </c>
      <c r="L3353" s="444">
        <f t="shared" ca="1" si="149"/>
        <v>-705508630488.20032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-705508630488.20032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-2939619293.7008348</v>
      </c>
      <c r="L3354" s="444">
        <f t="shared" ca="1" si="149"/>
        <v>-708448249781.90112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-708448249781.90112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-2951867707.4245882</v>
      </c>
      <c r="L3355" s="444">
        <f t="shared" ca="1" si="149"/>
        <v>-711400117489.32568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-711400117489.32568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-2964167156.2055235</v>
      </c>
      <c r="L3356" s="444">
        <f t="shared" ca="1" si="149"/>
        <v>-714364284645.53125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-714364284645.53125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-2976517852.6897135</v>
      </c>
      <c r="L3357" s="444">
        <f t="shared" ca="1" si="149"/>
        <v>-717340802498.22095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-717340802498.22095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-2988920010.4092541</v>
      </c>
      <c r="L3358" s="444">
        <f t="shared" ca="1" si="149"/>
        <v>-720329722508.63025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-720329722508.63025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-3001373843.7859592</v>
      </c>
      <c r="L3359" s="444">
        <f t="shared" ca="1" si="149"/>
        <v>-723331096352.41626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-723331096352.41626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-3013879568.1350679</v>
      </c>
      <c r="L3360" s="444">
        <f t="shared" ca="1" si="149"/>
        <v>-726344975920.55127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-726344975920.55127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-3026437399.6689634</v>
      </c>
      <c r="L3361" s="444">
        <f t="shared" ca="1" si="149"/>
        <v>-729371413320.22021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-729371413320.22021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-3039047555.5009174</v>
      </c>
      <c r="L3362" s="444">
        <f t="shared" ca="1" si="149"/>
        <v>-732410460875.72119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-732410460875.72119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-3051710253.648838</v>
      </c>
      <c r="L3363" s="444">
        <f t="shared" ca="1" si="149"/>
        <v>-735462171129.37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-735462171129.37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-3064425713.0390415</v>
      </c>
      <c r="L3364" s="444">
        <f t="shared" ca="1" si="149"/>
        <v>-738526596842.40906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-738526596842.40906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-3077194153.5100379</v>
      </c>
      <c r="L3365" s="444">
        <f t="shared" ca="1" si="149"/>
        <v>-741603790995.91907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-741603790995.91907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-3090015795.8163295</v>
      </c>
      <c r="L3366" s="444">
        <f t="shared" ca="1" si="149"/>
        <v>-744693806791.73535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-744693806791.73535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-3102890861.6322308</v>
      </c>
      <c r="L3367" s="444">
        <f t="shared" ca="1" si="149"/>
        <v>-747796697653.36755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-747796697653.36755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-3115819573.5556979</v>
      </c>
      <c r="L3368" s="444">
        <f t="shared" ca="1" si="149"/>
        <v>-750912517226.92322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-750912517226.92322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-3128802155.1121802</v>
      </c>
      <c r="L3369" s="444">
        <f t="shared" ca="1" si="149"/>
        <v>-754041319382.0354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-754041319382.0354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-3141838830.758481</v>
      </c>
      <c r="L3370" s="444">
        <f t="shared" ca="1" si="149"/>
        <v>-757183158212.79382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-757183158212.79382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-3154929825.886641</v>
      </c>
      <c r="L3371" s="444">
        <f t="shared" ca="1" si="149"/>
        <v>-760338088038.68042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-760338088038.68042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-3168075366.8278351</v>
      </c>
      <c r="L3372" s="444">
        <f t="shared" ca="1" si="149"/>
        <v>-763506163405.5083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-763506163405.5083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-3181275680.8562846</v>
      </c>
      <c r="L3373" s="444">
        <f t="shared" ca="1" si="149"/>
        <v>-766687439086.36462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-766687439086.36462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-3194530996.1931858</v>
      </c>
      <c r="L3374" s="444">
        <f t="shared" ca="1" si="149"/>
        <v>-769881970082.55786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-769881970082.55786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-3207841542.0106578</v>
      </c>
      <c r="L3375" s="444">
        <f t="shared" ca="1" si="149"/>
        <v>-773089811624.56848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-773089811624.56848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-3221207548.4357018</v>
      </c>
      <c r="L3376" s="444">
        <f t="shared" ca="1" si="149"/>
        <v>-776311019173.00415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-776311019173.00415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-3234629246.554184</v>
      </c>
      <c r="L3377" s="444">
        <f t="shared" ca="1" si="149"/>
        <v>-779545648419.55835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-779545648419.55835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-3248106868.4148264</v>
      </c>
      <c r="L3378" s="444">
        <f t="shared" ca="1" si="149"/>
        <v>-782793755287.97314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-782793755287.97314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-3261640647.0332212</v>
      </c>
      <c r="L3379" s="444">
        <f t="shared" ca="1" si="149"/>
        <v>-786055395935.00635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-786055395935.00635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-3275230816.3958597</v>
      </c>
      <c r="L3380" s="444">
        <f t="shared" ca="1" si="149"/>
        <v>-789330626751.40222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-789330626751.40222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-3288877611.4641757</v>
      </c>
      <c r="L3381" s="444">
        <f t="shared" ca="1" si="149"/>
        <v>-792619504362.86646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-792619504362.86646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-3302581268.1786103</v>
      </c>
      <c r="L3382" s="444">
        <f t="shared" ca="1" si="149"/>
        <v>-795922085631.04504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-795922085631.04504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-3316342023.4626875</v>
      </c>
      <c r="L3383" s="444">
        <f t="shared" ca="1" si="149"/>
        <v>-799238427654.50769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-799238427654.50769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-3330160115.2271152</v>
      </c>
      <c r="L3384" s="444">
        <f t="shared" ca="1" si="149"/>
        <v>-802568587769.73486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-802568587769.73486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-3344035782.3738952</v>
      </c>
      <c r="L3385" s="444">
        <f t="shared" ca="1" si="149"/>
        <v>-805912623552.10876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-805912623552.10876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-3357969264.8004532</v>
      </c>
      <c r="L3386" s="444">
        <f t="shared" ca="1" si="149"/>
        <v>-809270592816.90918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-809270592816.90918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-3371960803.4037881</v>
      </c>
      <c r="L3387" s="444">
        <f t="shared" ca="1" si="149"/>
        <v>-812642553620.31299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-812642553620.31299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-3386010640.0846376</v>
      </c>
      <c r="L3388" s="444">
        <f t="shared" ca="1" si="149"/>
        <v>-816028564260.39758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-816028564260.39758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-3400119017.7516565</v>
      </c>
      <c r="L3389" s="444">
        <f t="shared" ca="1" si="149"/>
        <v>-819428683278.14929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-819428683278.14929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-3414286180.3256221</v>
      </c>
      <c r="L3390" s="444">
        <f t="shared" ca="1" si="149"/>
        <v>-822842969458.47485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-822842969458.47485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-3428512372.7436452</v>
      </c>
      <c r="L3391" s="444">
        <f t="shared" ca="1" si="149"/>
        <v>-826271481831.21851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-826271481831.21851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-3442797840.9634104</v>
      </c>
      <c r="L3392" s="444">
        <f t="shared" ca="1" si="149"/>
        <v>-829714279672.18188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-829714279672.18188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-3457142831.9674244</v>
      </c>
      <c r="L3393" s="444">
        <f t="shared" ca="1" si="149"/>
        <v>-833171422504.14929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-833171422504.14929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-3471547593.7672887</v>
      </c>
      <c r="L3394" s="444">
        <f t="shared" ca="1" si="149"/>
        <v>-836642970097.91663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-836642970097.91663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-3486012375.4079857</v>
      </c>
      <c r="L3395" s="444">
        <f t="shared" ca="1" si="149"/>
        <v>-840128982473.32458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-840128982473.32458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-3500537426.9721856</v>
      </c>
      <c r="L3396" s="444">
        <f t="shared" ca="1" si="149"/>
        <v>-843629519900.29675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-843629519900.29675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-3515122999.5845699</v>
      </c>
      <c r="L3397" s="444">
        <f t="shared" ca="1" si="149"/>
        <v>-847144642899.88135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-847144642899.88135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-3529769345.416172</v>
      </c>
      <c r="L3398" s="444">
        <f t="shared" ca="1" si="149"/>
        <v>-850674412245.29749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-850674412245.29749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-3544476717.6887393</v>
      </c>
      <c r="L3399" s="444">
        <f t="shared" ca="1" si="149"/>
        <v>-854218888962.98621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-854218888962.98621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-3559245370.6791091</v>
      </c>
      <c r="L3400" s="444">
        <f t="shared" ca="1" si="149"/>
        <v>-857778134333.66528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-857778134333.66528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-3574075559.7236056</v>
      </c>
      <c r="L3401" s="444">
        <f t="shared" ca="1" si="149"/>
        <v>-861352209893.38892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-861352209893.38892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-3588967541.2224541</v>
      </c>
      <c r="L3402" s="444">
        <f t="shared" ca="1" si="149"/>
        <v>-864941177434.61133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-864941177434.61133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-3603921572.6442137</v>
      </c>
      <c r="L3403" s="444">
        <f t="shared" ca="1" si="149"/>
        <v>-868545099007.25549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-868545099007.25549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-3618937912.530231</v>
      </c>
      <c r="L3404" s="444">
        <f t="shared" ca="1" si="149"/>
        <v>-872164036919.78577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-872164036919.78577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-3634016820.4991074</v>
      </c>
      <c r="L3405" s="444">
        <f t="shared" ca="1" si="149"/>
        <v>-875798053740.28491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-875798053740.28491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-3649158557.2511878</v>
      </c>
      <c r="L3406" s="444">
        <f t="shared" ca="1" si="149"/>
        <v>-879447212297.53613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-879447212297.53613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-3664363384.5730672</v>
      </c>
      <c r="L3407" s="444">
        <f t="shared" ca="1" si="149"/>
        <v>-883111575682.10925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-883111575682.10925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-3679631565.3421216</v>
      </c>
      <c r="L3408" s="444">
        <f t="shared" ca="1" si="149"/>
        <v>-886791207247.45142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-886791207247.45142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-3694963363.5310478</v>
      </c>
      <c r="L3409" s="444">
        <f t="shared" ca="1" si="149"/>
        <v>-890486170610.98242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-890486170610.98242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-3710359044.2124267</v>
      </c>
      <c r="L3410" s="444">
        <f t="shared" ca="1" si="149"/>
        <v>-894196529655.19482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-894196529655.19482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-3725818873.5633116</v>
      </c>
      <c r="L3411" s="444">
        <f t="shared" ca="1" si="149"/>
        <v>-897922348528.75818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-897922348528.75818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-3741343118.8698258</v>
      </c>
      <c r="L3412" s="444">
        <f t="shared" ca="1" si="149"/>
        <v>-901663691647.62805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-901663691647.62805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-3756932048.5317831</v>
      </c>
      <c r="L3413" s="444">
        <f t="shared" ca="1" si="149"/>
        <v>-905420623696.15979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-905420623696.15979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-3772585932.0673323</v>
      </c>
      <c r="L3414" s="444">
        <f t="shared" ca="1" si="149"/>
        <v>-909193209628.22717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-909193209628.22717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-3788305040.1176133</v>
      </c>
      <c r="L3415" s="444">
        <f t="shared" ca="1" si="149"/>
        <v>-912981514668.34473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-912981514668.34473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-3804089644.4514365</v>
      </c>
      <c r="L3416" s="444">
        <f t="shared" ca="1" si="149"/>
        <v>-916785604312.79614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-916785604312.79614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-3819940017.9699841</v>
      </c>
      <c r="L3417" s="444">
        <f t="shared" ca="1" si="149"/>
        <v>-920605544330.76611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-920605544330.76611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-3835856434.7115254</v>
      </c>
      <c r="L3418" s="444">
        <f t="shared" ca="1" si="149"/>
        <v>-924441400765.47766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-924441400765.47766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-3851839169.8561568</v>
      </c>
      <c r="L3419" s="444">
        <f t="shared" ca="1" si="149"/>
        <v>-928293239935.33386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-928293239935.33386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-3867888499.7305579</v>
      </c>
      <c r="L3420" s="444">
        <f t="shared" ca="1" si="149"/>
        <v>-932161128435.06445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-932161128435.06445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-3884004701.8127685</v>
      </c>
      <c r="L3421" s="444">
        <f t="shared" ca="1" si="149"/>
        <v>-936045133136.8772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-936045133136.8772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-3900188054.7369881</v>
      </c>
      <c r="L3422" s="444">
        <f t="shared" ca="1" si="149"/>
        <v>-939945321191.61414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-939945321191.61414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-3916438838.2983928</v>
      </c>
      <c r="L3423" s="444">
        <f t="shared" ca="1" si="149"/>
        <v>-943861760029.91248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-943861760029.91248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-3932757333.4579687</v>
      </c>
      <c r="L3424" s="444">
        <f t="shared" ca="1" si="149"/>
        <v>-947794517363.37048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-947794517363.37048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-3949143822.3473768</v>
      </c>
      <c r="L3425" s="444">
        <f t="shared" ca="1" si="149"/>
        <v>-951743661185.7179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-951743661185.7179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-3965598588.2738247</v>
      </c>
      <c r="L3426" s="444">
        <f t="shared" ca="1" si="149"/>
        <v>-955709259773.9917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-955709259773.9917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-3982121915.724966</v>
      </c>
      <c r="L3427" s="444">
        <f t="shared" ca="1" si="149"/>
        <v>-959691381689.71667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-959691381689.71667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-3998714090.3738189</v>
      </c>
      <c r="L3428" s="444">
        <f t="shared" ca="1" si="149"/>
        <v>-963690095780.09045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-963690095780.09045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-4015375399.0837097</v>
      </c>
      <c r="L3429" s="444">
        <f t="shared" ca="1" si="149"/>
        <v>-967705471179.17419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-967705471179.17419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-4032106129.9132257</v>
      </c>
      <c r="L3430" s="444">
        <f t="shared" ca="1" si="149"/>
        <v>-971737577309.0874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-971737577309.0874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-4048906572.1211972</v>
      </c>
      <c r="L3431" s="444">
        <f t="shared" ca="1" si="149"/>
        <v>-975786483881.20862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-975786483881.20862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-4065777016.1717024</v>
      </c>
      <c r="L3432" s="444">
        <f t="shared" ca="1" si="149"/>
        <v>-979852260897.38037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-979852260897.38037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-4082717753.7390852</v>
      </c>
      <c r="L3433" s="444">
        <f t="shared" ca="1" si="149"/>
        <v>-983934978651.11951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-983934978651.11951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-4099729077.7129979</v>
      </c>
      <c r="L3434" s="444">
        <f t="shared" ca="1" si="149"/>
        <v>-988034707728.83252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-988034707728.83252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-4116811282.2034683</v>
      </c>
      <c r="L3435" s="444">
        <f t="shared" ca="1" si="149"/>
        <v>-992151519011.03601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-992151519011.03601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-4133964662.5459838</v>
      </c>
      <c r="L3436" s="444">
        <f t="shared" ca="1" si="149"/>
        <v>-996285483673.58203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-996285483673.58203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-4151189515.3065915</v>
      </c>
      <c r="L3437" s="444">
        <f t="shared" ca="1" si="149"/>
        <v>-1000436673188.8887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-1000436673188.8887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-4168486138.2870355</v>
      </c>
      <c r="L3438" s="444">
        <f t="shared" ca="1" si="149"/>
        <v>-1004605159327.1757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-1004605159327.1757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-4185854830.5298982</v>
      </c>
      <c r="L3439" s="444">
        <f t="shared" ca="1" si="149"/>
        <v>-1008791014157.7056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-1008791014157.7056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-4203295892.3237729</v>
      </c>
      <c r="L3440" s="444">
        <f t="shared" ca="1" si="149"/>
        <v>-1012994310050.0293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-1012994310050.0293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-4220809625.2084556</v>
      </c>
      <c r="L3441" s="444">
        <f t="shared" ca="1" si="149"/>
        <v>-1017215119675.2378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-1017215119675.2378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-4238396331.9801574</v>
      </c>
      <c r="L3442" s="444">
        <f t="shared" ca="1" si="149"/>
        <v>-1021453516007.2179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-1021453516007.2179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-4256056316.6967416</v>
      </c>
      <c r="L3443" s="444">
        <f t="shared" ca="1" si="149"/>
        <v>-1025709572323.9147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-1025709572323.9147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-4273789884.6829772</v>
      </c>
      <c r="L3444" s="444">
        <f t="shared" ca="1" si="149"/>
        <v>-1029983362208.5977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-1029983362208.5977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-4291597342.5358233</v>
      </c>
      <c r="L3445" s="444">
        <f t="shared" ca="1" si="149"/>
        <v>-1034274959551.1334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-1034274959551.1334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-4309478998.1297226</v>
      </c>
      <c r="L3446" s="444">
        <f t="shared" ca="1" si="149"/>
        <v>-1038584438549.2632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-1038584438549.2632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-4327435160.6219301</v>
      </c>
      <c r="L3447" s="444">
        <f t="shared" ca="1" si="149"/>
        <v>-1042911873709.8851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-1042911873709.8851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-4345466140.4578543</v>
      </c>
      <c r="L3448" s="444">
        <f t="shared" ca="1" si="149"/>
        <v>-1047257339850.343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-1047257339850.343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-4363572249.3764296</v>
      </c>
      <c r="L3449" s="444">
        <f t="shared" ca="1" si="149"/>
        <v>-1051620912099.7195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-1051620912099.7195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-4381753800.4154987</v>
      </c>
      <c r="L3450" s="444">
        <f t="shared" ca="1" si="149"/>
        <v>-1056002665900.135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-1056002665900.135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-4400011107.9172287</v>
      </c>
      <c r="L3451" s="444">
        <f t="shared" ca="1" si="149"/>
        <v>-1060402677008.0522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-1060402677008.0522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-4418344487.5335512</v>
      </c>
      <c r="L3452" s="444">
        <f t="shared" ca="1" si="149"/>
        <v>-1064821021495.5858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-1064821021495.5858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-4436754256.2316084</v>
      </c>
      <c r="L3453" s="444">
        <f t="shared" ca="1" si="149"/>
        <v>-1069257775751.8174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-1069257775751.8174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-4455240732.2992382</v>
      </c>
      <c r="L3454" s="444">
        <f t="shared" ca="1" si="149"/>
        <v>-1073713016484.1166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-1073713016484.1166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-4473804235.3504858</v>
      </c>
      <c r="L3455" s="444">
        <f t="shared" ca="1" si="149"/>
        <v>-1078186820719.467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-1078186820719.467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-4492445086.3311129</v>
      </c>
      <c r="L3456" s="444">
        <f t="shared" ca="1" si="149"/>
        <v>-1082679265805.7981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-1082679265805.7981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-4511163607.5241585</v>
      </c>
      <c r="L3457" s="444">
        <f t="shared" ca="1" si="149"/>
        <v>-1087190429413.3223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-1087190429413.3223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-4529960122.5555096</v>
      </c>
      <c r="L3458" s="444">
        <f t="shared" ca="1" si="149"/>
        <v>-1091720389535.8778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-1091720389535.8778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-4548834956.3994904</v>
      </c>
      <c r="L3459" s="444">
        <f t="shared" ca="1" si="149"/>
        <v>-1096269224492.2773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-1096269224492.2773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-4567788435.3844891</v>
      </c>
      <c r="L3460" s="444">
        <f t="shared" ca="1" si="149"/>
        <v>-1100837012927.6619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-1100837012927.6619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-4586820887.1985912</v>
      </c>
      <c r="L3461" s="444">
        <f t="shared" ca="1" si="149"/>
        <v>-1105423833814.8604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-1105423833814.8604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-4605932640.8952513</v>
      </c>
      <c r="L3462" s="444">
        <f t="shared" ca="1" si="149"/>
        <v>-1110029766455.7556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-1110029766455.7556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-4625124026.898982</v>
      </c>
      <c r="L3463" s="444">
        <f t="shared" ca="1" si="149"/>
        <v>-1114654890482.6545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-1114654890482.6545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-4644395377.0110607</v>
      </c>
      <c r="L3464" s="444">
        <f t="shared" ca="1" si="149"/>
        <v>-1119299285859.6655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-1119299285859.6655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-4663747024.4152727</v>
      </c>
      <c r="L3465" s="444">
        <f t="shared" ca="1" si="149"/>
        <v>-1123963032884.0808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-1123963032884.0808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-4683179303.68367</v>
      </c>
      <c r="L3466" s="444">
        <f t="shared" ca="1" si="149"/>
        <v>-1128646212187.7644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-1128646212187.7644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-4702692550.7823515</v>
      </c>
      <c r="L3467" s="444">
        <f t="shared" ca="1" si="149"/>
        <v>-1133348904738.5469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-1133348904738.5469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-4722287103.0772781</v>
      </c>
      <c r="L3468" s="444">
        <f t="shared" ca="1" si="149"/>
        <v>-1138071191841.6243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-1138071191841.6243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-4741963299.3401012</v>
      </c>
      <c r="L3469" s="444">
        <f t="shared" ca="1" si="149"/>
        <v>-1142813155140.9644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-1142813155140.9644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-4761721479.7540178</v>
      </c>
      <c r="L3470" s="444">
        <f t="shared" ca="1" si="149"/>
        <v>-1147574876620.7183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-1147574876620.7183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-4781561985.9196596</v>
      </c>
      <c r="L3471" s="444">
        <f t="shared" ca="1" si="149"/>
        <v>-1152356438606.6379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-1152356438606.6379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-4801485160.8609915</v>
      </c>
      <c r="L3472" s="444">
        <f t="shared" ca="1" si="149"/>
        <v>-1157157923767.499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-1157157923767.499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-4821491349.0312462</v>
      </c>
      <c r="L3473" s="444">
        <f t="shared" ca="1" si="149"/>
        <v>-1161979415116.5303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-1161979415116.5303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-4841580896.3188763</v>
      </c>
      <c r="L3474" s="444">
        <f t="shared" ca="1" si="149"/>
        <v>-1166820996012.8491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-1166820996012.8491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-4861754150.0535383</v>
      </c>
      <c r="L3475" s="444">
        <f t="shared" ca="1" si="149"/>
        <v>-1171682750162.9026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-1171682750162.9026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-4882011459.0120945</v>
      </c>
      <c r="L3476" s="444">
        <f t="shared" ca="1" si="149"/>
        <v>-1176564761621.9148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-1176564761621.9148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-4902353173.4246445</v>
      </c>
      <c r="L3477" s="444">
        <f t="shared" ca="1" si="149"/>
        <v>-1181467114795.3394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-1181467114795.3394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-4922779644.9805803</v>
      </c>
      <c r="L3478" s="444">
        <f t="shared" ca="1" si="149"/>
        <v>-1186389894440.3198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-1186389894440.3198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-4943291226.8346663</v>
      </c>
      <c r="L3479" s="444">
        <f t="shared" ca="1" si="149"/>
        <v>-1191333185667.1545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-1191333185667.1545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-4963888273.6131439</v>
      </c>
      <c r="L3480" s="444">
        <f t="shared" ca="1" si="149"/>
        <v>-1196297073940.7676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-1196297073940.7676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-4984571141.4198647</v>
      </c>
      <c r="L3481" s="444">
        <f t="shared" ca="1" si="149"/>
        <v>-1201281645082.1875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-1201281645082.1875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-5005340187.8424482</v>
      </c>
      <c r="L3482" s="444">
        <f t="shared" ca="1" si="149"/>
        <v>-1206286985270.03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-1206286985270.03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-5026195771.9584579</v>
      </c>
      <c r="L3483" s="444">
        <f t="shared" ca="1" si="149"/>
        <v>-1211313181041.9885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-1211313181041.9885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-5047138254.3416185</v>
      </c>
      <c r="L3484" s="444">
        <f t="shared" ca="1" si="149"/>
        <v>-1216360319296.3301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-1216360319296.3301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-5068167997.0680418</v>
      </c>
      <c r="L3485" s="444">
        <f t="shared" ca="1" si="149"/>
        <v>-1221428487293.3982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-1221428487293.3982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-5089285363.7224922</v>
      </c>
      <c r="L3486" s="444">
        <f t="shared" ca="1" si="149"/>
        <v>-1226517772657.1206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-1226517772657.1206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-5110490719.4046688</v>
      </c>
      <c r="L3487" s="444">
        <f t="shared" ca="1" si="149"/>
        <v>-1231628263376.5254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-1231628263376.5254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-5131784430.7355223</v>
      </c>
      <c r="L3488" s="444">
        <f t="shared" ca="1" si="149"/>
        <v>-1236760047807.261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-1236760047807.261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-5153166865.8635874</v>
      </c>
      <c r="L3489" s="444">
        <f t="shared" ca="1" si="149"/>
        <v>-1241913214673.1245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-1241913214673.1245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-5174638394.4713516</v>
      </c>
      <c r="L3490" s="444">
        <f t="shared" ca="1" si="149"/>
        <v>-1247087853067.5959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-1247087853067.5959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-5196199387.7816496</v>
      </c>
      <c r="L3491" s="444">
        <f t="shared" ca="1" si="149"/>
        <v>-1252284052455.3777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-1252284052455.3777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-5217850218.5640736</v>
      </c>
      <c r="L3492" s="444">
        <f t="shared" ca="1" si="149"/>
        <v>-1257501902673.9417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-1257501902673.9417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-5239591261.1414232</v>
      </c>
      <c r="L3493" s="444">
        <f t="shared" ca="1" si="149"/>
        <v>-1262741493935.083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-1262741493935.083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-5261422891.3961792</v>
      </c>
      <c r="L3494" s="444">
        <f t="shared" ca="1" si="149"/>
        <v>-1268002916826.4792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-1268002916826.4792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-5283345486.7769966</v>
      </c>
      <c r="L3495" s="444">
        <f t="shared" ca="1" si="149"/>
        <v>-1273286262313.2563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-1273286262313.2563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-5305359426.3052349</v>
      </c>
      <c r="L3496" s="444">
        <f t="shared" ca="1" si="149"/>
        <v>-1278591621739.5615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-1278591621739.5615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-5327465090.5815067</v>
      </c>
      <c r="L3497" s="444">
        <f t="shared" ca="1" si="149"/>
        <v>-1283919086830.1431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-1283919086830.1431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-5349662861.792263</v>
      </c>
      <c r="L3498" s="444">
        <f t="shared" ca="1" si="149"/>
        <v>-1289268749691.9353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-1289268749691.9353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-5371953123.7163973</v>
      </c>
      <c r="L3499" s="444">
        <f t="shared" ca="1" si="149"/>
        <v>-1294640702815.6516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-1294640702815.6516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-5394336261.7318821</v>
      </c>
      <c r="L3500" s="444">
        <f t="shared" ca="1" si="149"/>
        <v>-1300035039077.3835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-1300035039077.3835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-5416812662.8224316</v>
      </c>
      <c r="L3501" s="444">
        <f t="shared" ca="1" si="149"/>
        <v>-1305451851740.2061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-1305451851740.2061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-5439382715.5841923</v>
      </c>
      <c r="L3502" s="444">
        <f t="shared" ca="1" si="149"/>
        <v>-1310891234455.7903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-1310891234455.7903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-5462046810.2324591</v>
      </c>
      <c r="L3503" s="444">
        <f t="shared" ca="1" si="149"/>
        <v>-1316353281266.0227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-1316353281266.0227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-5484805338.608428</v>
      </c>
      <c r="L3504" s="444">
        <f t="shared" ca="1" si="149"/>
        <v>-1321838086604.6311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-1321838086604.6311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-5507658694.1859627</v>
      </c>
      <c r="L3505" s="444">
        <f t="shared" ca="1" si="149"/>
        <v>-1327345745298.8171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-1327345745298.8171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-5530607272.0784044</v>
      </c>
      <c r="L3506" s="444">
        <f t="shared" ca="1" si="149"/>
        <v>-1332876352570.8955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-1332876352570.8955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-5553651469.0453978</v>
      </c>
      <c r="L3507" s="444">
        <f t="shared" ca="1" si="149"/>
        <v>-1338430004039.9409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-1338430004039.9409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-5576791683.499754</v>
      </c>
      <c r="L3508" s="444">
        <f t="shared" ca="1" si="149"/>
        <v>-1344006795723.4407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-1344006795723.4407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-5600028315.5143356</v>
      </c>
      <c r="L3509" s="444">
        <f t="shared" ca="1" si="149"/>
        <v>-1349606824038.9551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-1349606824038.9551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-5623361766.8289795</v>
      </c>
      <c r="L3510" s="444">
        <f t="shared" ca="1" si="149"/>
        <v>-1355230185805.7842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-1355230185805.7842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-5646792440.8574343</v>
      </c>
      <c r="L3511" s="444">
        <f t="shared" ca="1" si="149"/>
        <v>-1360876978246.6416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-1360876978246.6416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-5670320742.6943398</v>
      </c>
      <c r="L3512" s="444">
        <f t="shared" ca="1" si="149"/>
        <v>-1366547298989.3359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-1366547298989.3359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-5693947079.1222334</v>
      </c>
      <c r="L3513" s="444">
        <f t="shared" ca="1" si="149"/>
        <v>-1372241246068.4583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-1372241246068.4583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-5717671858.618576</v>
      </c>
      <c r="L3514" s="444">
        <f t="shared" ca="1" si="149"/>
        <v>-1377958917927.0769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-1377958917927.0769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-5741495491.3628206</v>
      </c>
      <c r="L3515" s="444">
        <f t="shared" ca="1" si="149"/>
        <v>-1383700413418.4397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-1383700413418.4397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-5765418389.2434988</v>
      </c>
      <c r="L3516" s="444">
        <f t="shared" ca="1" si="149"/>
        <v>-1389465831807.6831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-1389465831807.6831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-5789440965.865346</v>
      </c>
      <c r="L3517" s="444">
        <f t="shared" ca="1" si="149"/>
        <v>-1395255272773.5483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-1395255272773.5483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-5813563636.5564518</v>
      </c>
      <c r="L3518" s="444">
        <f t="shared" ca="1" si="149"/>
        <v>-1401068836410.1047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-1401068836410.1047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-5837786818.3754368</v>
      </c>
      <c r="L3519" s="444">
        <f t="shared" ca="1" si="149"/>
        <v>-1406906623228.4802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-1406906623228.4802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-5862110930.1186676</v>
      </c>
      <c r="L3520" s="444">
        <f t="shared" ca="1" si="149"/>
        <v>-1412768734158.5989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-1412768734158.5989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-5886536392.3274956</v>
      </c>
      <c r="L3521" s="444">
        <f t="shared" ca="1" si="149"/>
        <v>-1418655270550.9263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-1418655270550.9263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-5911063627.2955265</v>
      </c>
      <c r="L3522" s="444">
        <f t="shared" ca="1" si="149"/>
        <v>-1424566334178.2217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-1424566334178.2217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-5935693059.0759239</v>
      </c>
      <c r="L3523" s="444">
        <f t="shared" ca="1" si="149"/>
        <v>-1430502027237.2976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-1430502027237.2976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-5960425113.48874</v>
      </c>
      <c r="L3524" s="444">
        <f t="shared" ca="1" si="149"/>
        <v>-1436462452350.7864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-1436462452350.7864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-5985260218.1282768</v>
      </c>
      <c r="L3525" s="444">
        <f t="shared" ca="1" si="149"/>
        <v>-1442447712568.9146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-1442447712568.9146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-6010198802.3704777</v>
      </c>
      <c r="L3526" s="444">
        <f t="shared" ca="1" si="149"/>
        <v>-1448457911371.2849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-1448457911371.2849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-6035241297.3803539</v>
      </c>
      <c r="L3527" s="444">
        <f t="shared" ca="1" si="149"/>
        <v>-1454493152668.6653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-1454493152668.6653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-6060388136.1194382</v>
      </c>
      <c r="L3528" s="444">
        <f t="shared" ca="1" si="149"/>
        <v>-1460553540804.7847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-1460553540804.7847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-6085639753.3532696</v>
      </c>
      <c r="L3529" s="444">
        <f t="shared" ca="1" si="149"/>
        <v>-1466639180558.1379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-1466639180558.1379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-6110996585.6589079</v>
      </c>
      <c r="L3530" s="444">
        <f t="shared" ca="1" si="149"/>
        <v>-1472750177143.7969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-1472750177143.7969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-6136459071.4324865</v>
      </c>
      <c r="L3531" s="444">
        <f t="shared" ca="1" si="149"/>
        <v>-1478886636215.2292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-1478886636215.2292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-6162027650.8967886</v>
      </c>
      <c r="L3532" s="444">
        <f t="shared" ca="1" si="149"/>
        <v>-1485048663866.126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-1485048663866.126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-6187702766.1088581</v>
      </c>
      <c r="L3533" s="444">
        <f t="shared" ca="1" si="149"/>
        <v>-1491236366632.2349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-1491236366632.2349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-6213484860.9676456</v>
      </c>
      <c r="L3534" s="444">
        <f t="shared" ca="1" si="149"/>
        <v>-1497449851493.2024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-1497449851493.2024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-6239374381.2216768</v>
      </c>
      <c r="L3535" s="444">
        <f t="shared" ca="1" si="149"/>
        <v>-1503689225874.4241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-1503689225874.4241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-6265371774.4767666</v>
      </c>
      <c r="L3536" s="444">
        <f t="shared" ca="1" si="149"/>
        <v>-1509954597648.9009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-1509954597648.9009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-6291477490.2037535</v>
      </c>
      <c r="L3537" s="444">
        <f t="shared" ca="1" si="149"/>
        <v>-1516246075139.1047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-1516246075139.1047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-6317691979.7462692</v>
      </c>
      <c r="L3538" s="444">
        <f t="shared" ca="1" si="149"/>
        <v>-1522563767118.8511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-1522563767118.8511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-6344015696.3285465</v>
      </c>
      <c r="L3539" s="444">
        <f t="shared" ca="1" si="149"/>
        <v>-1528907782815.1797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-1528907782815.1797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-6370449095.0632486</v>
      </c>
      <c r="L3540" s="444">
        <f t="shared" ca="1" si="149"/>
        <v>-1535278231910.2429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-1535278231910.2429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-6396992632.9593458</v>
      </c>
      <c r="L3541" s="444">
        <f t="shared" ca="1" si="149"/>
        <v>-1541675224543.2021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-1541675224543.2021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-6423646768.9300089</v>
      </c>
      <c r="L3542" s="444">
        <f t="shared" ca="1" si="149"/>
        <v>-1548098871312.1321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-1548098871312.1321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-6450411963.8005505</v>
      </c>
      <c r="L3543" s="444">
        <f t="shared" ca="1" si="149"/>
        <v>-1554549283275.9326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-1554549283275.9326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-6477288680.3163862</v>
      </c>
      <c r="L3544" s="444">
        <f t="shared" ca="1" si="149"/>
        <v>-1561026571956.249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-1561026571956.249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-6504277383.1510372</v>
      </c>
      <c r="L3545" s="444">
        <f t="shared" ca="1" si="149"/>
        <v>-1567530849339.4001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-1567530849339.4001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-6531378538.9141674</v>
      </c>
      <c r="L3546" s="444">
        <f t="shared" ca="1" si="149"/>
        <v>-1574062227878.3142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-1574062227878.3142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-6558592616.1596422</v>
      </c>
      <c r="L3547" s="444">
        <f t="shared" ca="1" si="149"/>
        <v>-1580620820494.4739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-1580620820494.4739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-6585920085.3936415</v>
      </c>
      <c r="L3548" s="444">
        <f t="shared" ca="1" si="149"/>
        <v>-1587206740579.8674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-1587206740579.8674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-6613361419.0827808</v>
      </c>
      <c r="L3549" s="444">
        <f t="shared" ca="1" si="149"/>
        <v>-1593820101998.9502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-1593820101998.9502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-6640917091.6622925</v>
      </c>
      <c r="L3550" s="444">
        <f t="shared" ca="1" si="149"/>
        <v>-1600461019090.6125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-1600461019090.6125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-6668587579.544219</v>
      </c>
      <c r="L3551" s="444">
        <f t="shared" ca="1" si="149"/>
        <v>-1607129606670.1567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-1607129606670.1567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-6696373361.1256533</v>
      </c>
      <c r="L3552" s="444">
        <f t="shared" ca="1" si="149"/>
        <v>-1613825980031.2825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-1613825980031.2825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-6724274916.7970104</v>
      </c>
      <c r="L3553" s="444">
        <f t="shared" ca="1" si="149"/>
        <v>-1620550254948.0796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-1620550254948.0796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-6752292728.9503317</v>
      </c>
      <c r="L3554" s="444">
        <f t="shared" ca="1" si="149"/>
        <v>-1627302547677.03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-1627302547677.03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-6780427281.9876251</v>
      </c>
      <c r="L3555" s="444">
        <f t="shared" ca="1" si="149"/>
        <v>-1634082974959.0176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-1634082974959.0176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-6808679062.3292398</v>
      </c>
      <c r="L3556" s="444">
        <f t="shared" ca="1" si="149"/>
        <v>-1640891654021.3469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-1640891654021.3469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-6837048558.4222784</v>
      </c>
      <c r="L3557" s="444">
        <f t="shared" ca="1" si="149"/>
        <v>-1647728702579.7693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-1647728702579.7693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-6865536260.7490387</v>
      </c>
      <c r="L3558" s="444">
        <f t="shared" ca="1" si="149"/>
        <v>-1654594238840.5183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-1654594238840.5183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-6894142661.8354931</v>
      </c>
      <c r="L3559" s="444">
        <f t="shared" ca="1" si="149"/>
        <v>-1661488381502.3538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-1661488381502.3538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-6922868256.2598076</v>
      </c>
      <c r="L3560" s="444">
        <f t="shared" ca="1" si="149"/>
        <v>-1668411249758.6135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-1668411249758.6135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-6951713540.6608896</v>
      </c>
      <c r="L3561" s="444">
        <f t="shared" ca="1" si="149"/>
        <v>-1675362963299.2744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-1675362963299.2744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-6980679013.7469769</v>
      </c>
      <c r="L3562" s="444">
        <f t="shared" ca="1" si="149"/>
        <v>-1682343642313.0215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-1682343642313.0215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-7009765176.3042564</v>
      </c>
      <c r="L3563" s="444">
        <f t="shared" ca="1" si="149"/>
        <v>-1689353407489.3257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-1689353407489.3257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-7038972531.2055235</v>
      </c>
      <c r="L3564" s="444">
        <f t="shared" ca="1" si="149"/>
        <v>-1696392380020.5313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-1696392380020.5313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-7068301583.4188805</v>
      </c>
      <c r="L3565" s="444">
        <f t="shared" ca="1" si="149"/>
        <v>-1703460681603.9502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-1703460681603.9502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-7097752840.0164595</v>
      </c>
      <c r="L3566" s="444">
        <f t="shared" ca="1" si="149"/>
        <v>-1710558434443.9666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-1710558434443.9666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-7127326810.1831942</v>
      </c>
      <c r="L3567" s="444">
        <f t="shared" ca="1" si="149"/>
        <v>-1717685761254.1497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-1717685761254.1497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-7157024005.2256241</v>
      </c>
      <c r="L3568" s="444">
        <f t="shared" ca="1" si="149"/>
        <v>-1724842785259.3752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-1724842785259.3752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-7186844938.5807295</v>
      </c>
      <c r="L3569" s="444">
        <f t="shared" ca="1" si="149"/>
        <v>-1732029630197.9561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-1732029630197.9561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-7216790125.8248158</v>
      </c>
      <c r="L3570" s="444">
        <f t="shared" ca="1" si="149"/>
        <v>-1739246420323.7808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-1739246420323.7808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-7246860084.6824198</v>
      </c>
      <c r="L3571" s="444">
        <f t="shared" ca="1" si="149"/>
        <v>-1746493280408.4631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-1746493280408.4631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-7277055335.0352631</v>
      </c>
      <c r="L3572" s="444">
        <f t="shared" ca="1" si="149"/>
        <v>-1753770335743.4983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-1753770335743.4983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-7307376398.931242</v>
      </c>
      <c r="L3573" s="444">
        <f t="shared" ca="1" si="149"/>
        <v>-1761077712142.4294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-1761077712142.4294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-7337823800.5934572</v>
      </c>
      <c r="L3574" s="444">
        <f t="shared" ca="1" si="149"/>
        <v>-1768415535943.0229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-1768415535943.0229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-7368398066.4292622</v>
      </c>
      <c r="L3575" s="444">
        <f t="shared" ca="1" si="149"/>
        <v>-1775783934009.4521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-1775783934009.4521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-7399099725.0393839</v>
      </c>
      <c r="L3576" s="444">
        <f t="shared" ca="1" si="149"/>
        <v>-1783183033734.4915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-1783183033734.4915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-7429929307.2270479</v>
      </c>
      <c r="L3577" s="444">
        <f t="shared" ca="1" si="149"/>
        <v>-1790612963041.7185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-1790612963041.7185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-7460887346.0071602</v>
      </c>
      <c r="L3578" s="444">
        <f t="shared" ref="L3578:L3832" ca="1" si="154">I3578-J3578+K3578</f>
        <v>-1798073850387.7256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-1798073850387.7256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-7491974376.6155233</v>
      </c>
      <c r="L3579" s="444">
        <f t="shared" ca="1" si="154"/>
        <v>-1805565824764.3411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-1805565824764.3411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-7523190936.5180874</v>
      </c>
      <c r="L3580" s="444">
        <f t="shared" ca="1" si="154"/>
        <v>-1813089015700.8591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-1813089015700.8591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-7554537565.4202461</v>
      </c>
      <c r="L3581" s="444">
        <f t="shared" ca="1" si="154"/>
        <v>-1820643553266.2793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-1820643553266.2793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-7586014805.2761621</v>
      </c>
      <c r="L3582" s="444">
        <f t="shared" ca="1" si="154"/>
        <v>-1828229568071.5554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-1828229568071.5554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-7617623200.2981482</v>
      </c>
      <c r="L3583" s="444">
        <f t="shared" ca="1" si="154"/>
        <v>-1835847191271.8535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-1835847191271.8535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-7649363296.9660559</v>
      </c>
      <c r="L3584" s="444">
        <f t="shared" ca="1" si="154"/>
        <v>-1843496554568.8196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-1843496554568.8196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-7681235644.0367479</v>
      </c>
      <c r="L3585" s="444">
        <f t="shared" ca="1" si="154"/>
        <v>-1851177790212.8564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-1851177790212.8564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-7713240792.5535698</v>
      </c>
      <c r="L3586" s="444">
        <f t="shared" ca="1" si="154"/>
        <v>-1858891031005.4099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-1858891031005.4099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-7745379295.855876</v>
      </c>
      <c r="L3587" s="444">
        <f t="shared" ca="1" si="154"/>
        <v>-1866636410301.2659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-1866636410301.2659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-7777651709.5886078</v>
      </c>
      <c r="L3588" s="444">
        <f t="shared" ca="1" si="154"/>
        <v>-1874414062010.8545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-1874414062010.8545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-7810058591.711894</v>
      </c>
      <c r="L3589" s="444">
        <f t="shared" ca="1" si="154"/>
        <v>-1882224120602.5664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-1882224120602.5664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-7842600502.5106936</v>
      </c>
      <c r="L3590" s="444">
        <f t="shared" ca="1" si="154"/>
        <v>-1890066721105.0771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-1890066721105.0771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-7875278004.6044874</v>
      </c>
      <c r="L3591" s="444">
        <f t="shared" ca="1" si="154"/>
        <v>-1897941999109.6816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-1897941999109.6816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-7908091662.9570065</v>
      </c>
      <c r="L3592" s="444">
        <f t="shared" ca="1" si="154"/>
        <v>-1905850090772.6387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-1905850090772.6387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-7941042044.885994</v>
      </c>
      <c r="L3593" s="444">
        <f t="shared" ca="1" si="154"/>
        <v>-1913791132817.5247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-1913791132817.5247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-7974129720.073019</v>
      </c>
      <c r="L3594" s="444">
        <f t="shared" ca="1" si="154"/>
        <v>-1921765262537.5977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-1921765262537.5977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-8007355260.5733242</v>
      </c>
      <c r="L3595" s="444">
        <f t="shared" ca="1" si="154"/>
        <v>-1929772617798.1709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-1929772617798.1709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-8040719240.8257122</v>
      </c>
      <c r="L3596" s="444">
        <f t="shared" ca="1" si="154"/>
        <v>-1937813337038.9966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-1937813337038.9966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-8074222237.6624861</v>
      </c>
      <c r="L3597" s="444">
        <f t="shared" ca="1" si="154"/>
        <v>-1945887559276.6592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-1945887559276.6592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-8107864830.3194132</v>
      </c>
      <c r="L3598" s="444">
        <f t="shared" ca="1" si="154"/>
        <v>-1953995424106.9785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-1953995424106.9785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-8141647600.4457436</v>
      </c>
      <c r="L3599" s="444">
        <f t="shared" ca="1" si="154"/>
        <v>-1962137071707.4243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-1962137071707.4243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-8175571132.1142693</v>
      </c>
      <c r="L3600" s="444">
        <f t="shared" ca="1" si="154"/>
        <v>-1970312642839.5386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-1970312642839.5386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-8209636011.8314104</v>
      </c>
      <c r="L3601" s="444">
        <f t="shared" ca="1" si="154"/>
        <v>-1978522278851.3699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-1978522278851.3699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-8243842828.5473738</v>
      </c>
      <c r="L3602" s="444">
        <f t="shared" ca="1" si="154"/>
        <v>-1986766121679.9172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-1986766121679.9172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-8278192173.6663227</v>
      </c>
      <c r="L3603" s="444">
        <f t="shared" ca="1" si="154"/>
        <v>-1995044313853.5835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-1995044313853.5835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-8312684641.0565968</v>
      </c>
      <c r="L3604" s="444">
        <f t="shared" ca="1" si="154"/>
        <v>-2003356998494.6401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-2003356998494.6401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-8347320827.0609999</v>
      </c>
      <c r="L3605" s="444">
        <f t="shared" ca="1" si="154"/>
        <v>-2011704319321.7012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-2011704319321.7012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-8382101330.5070868</v>
      </c>
      <c r="L3606" s="444">
        <f t="shared" ca="1" si="154"/>
        <v>-2020086420652.2083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-2020086420652.2083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-8417026752.7175341</v>
      </c>
      <c r="L3607" s="444">
        <f t="shared" ca="1" si="154"/>
        <v>-2028503447404.9258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-2028503447404.9258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-8452097697.5205231</v>
      </c>
      <c r="L3608" s="444">
        <f t="shared" ca="1" si="154"/>
        <v>-2036955545102.4463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-2036955545102.4463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-8487314771.2601929</v>
      </c>
      <c r="L3609" s="444">
        <f t="shared" ca="1" si="154"/>
        <v>-2045442859873.7065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-2045442859873.7065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-8522678582.8071098</v>
      </c>
      <c r="L3610" s="444">
        <f t="shared" ca="1" si="154"/>
        <v>-2053965538456.5137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-2053965538456.5137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-8558189743.5688066</v>
      </c>
      <c r="L3611" s="444">
        <f t="shared" ca="1" si="154"/>
        <v>-2062523728200.0825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-2062523728200.0825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-8593848867.5003433</v>
      </c>
      <c r="L3612" s="444">
        <f t="shared" ca="1" si="154"/>
        <v>-2071117577067.5828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-2071117577067.5828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-8629656571.1149292</v>
      </c>
      <c r="L3613" s="444">
        <f t="shared" ca="1" si="154"/>
        <v>-2079747233638.6978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-2079747233638.6978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-8665613473.4945736</v>
      </c>
      <c r="L3614" s="444">
        <f t="shared" ca="1" si="154"/>
        <v>-2088412847112.1924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-2088412847112.1924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-8701720196.3008022</v>
      </c>
      <c r="L3615" s="444">
        <f t="shared" ca="1" si="154"/>
        <v>-2097114567308.4932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-2097114567308.4932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-8737977363.7853889</v>
      </c>
      <c r="L3616" s="444">
        <f t="shared" ca="1" si="154"/>
        <v>-2105852544672.2786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-2105852544672.2786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-8774385602.8011608</v>
      </c>
      <c r="L3617" s="444">
        <f t="shared" ca="1" si="154"/>
        <v>-2114626930275.0798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-2114626930275.0798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-8810945542.8128319</v>
      </c>
      <c r="L3618" s="444">
        <f t="shared" ca="1" si="154"/>
        <v>-2123437875817.8926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-2123437875817.8926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-8847657815.9078846</v>
      </c>
      <c r="L3619" s="444">
        <f t="shared" ca="1" si="154"/>
        <v>-2132285533633.8005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-2132285533633.8005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-8884523056.8075008</v>
      </c>
      <c r="L3620" s="444">
        <f t="shared" ca="1" si="154"/>
        <v>-2141170056690.6082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-2141170056690.6082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-8921541902.877533</v>
      </c>
      <c r="L3621" s="444">
        <f t="shared" ca="1" si="154"/>
        <v>-2150091598593.4856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-2150091598593.4856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-8958714994.1395226</v>
      </c>
      <c r="L3622" s="444">
        <f t="shared" ca="1" si="154"/>
        <v>-2159050313587.625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-2159050313587.625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-8996042973.2817707</v>
      </c>
      <c r="L3623" s="444">
        <f t="shared" ca="1" si="154"/>
        <v>-2168046356560.9067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-2168046356560.9067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-9033526485.6704445</v>
      </c>
      <c r="L3624" s="444">
        <f t="shared" ca="1" si="154"/>
        <v>-2177079883046.5771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-2177079883046.5771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-9071166179.3607388</v>
      </c>
      <c r="L3625" s="444">
        <f t="shared" ca="1" si="154"/>
        <v>-2186151049225.938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-2186151049225.938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-9108962705.1080742</v>
      </c>
      <c r="L3626" s="444">
        <f t="shared" ca="1" si="154"/>
        <v>-2195260011931.0461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-2195260011931.0461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-9146916716.3793583</v>
      </c>
      <c r="L3627" s="444">
        <f t="shared" ca="1" si="154"/>
        <v>-2204406928647.4253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-2204406928647.4253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-9185028869.3642712</v>
      </c>
      <c r="L3628" s="444">
        <f t="shared" ca="1" si="154"/>
        <v>-2213591957516.7896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-2213591957516.7896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-9223299822.9866238</v>
      </c>
      <c r="L3629" s="444">
        <f t="shared" ca="1" si="154"/>
        <v>-2222815257339.7764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-2222815257339.7764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-9261730238.9157352</v>
      </c>
      <c r="L3630" s="444">
        <f t="shared" ca="1" si="154"/>
        <v>-2232076987578.6919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-2232076987578.6919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-9300320781.5778828</v>
      </c>
      <c r="L3631" s="444">
        <f t="shared" ca="1" si="154"/>
        <v>-2241377308360.27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-2241377308360.27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-9339072118.1677914</v>
      </c>
      <c r="L3632" s="444">
        <f t="shared" ca="1" si="154"/>
        <v>-2250716380478.438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-2250716380478.438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-9377984918.6601582</v>
      </c>
      <c r="L3633" s="444">
        <f t="shared" ca="1" si="154"/>
        <v>-2260094365397.0981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-2260094365397.0981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-9417059855.8212414</v>
      </c>
      <c r="L3634" s="444">
        <f t="shared" ca="1" si="154"/>
        <v>-2269511425252.9194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-2269511425252.9194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-9456297605.2204971</v>
      </c>
      <c r="L3635" s="444">
        <f t="shared" ca="1" si="154"/>
        <v>-2278967722858.1401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-2278967722858.1401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-9495698845.2422504</v>
      </c>
      <c r="L3636" s="444">
        <f t="shared" ca="1" si="154"/>
        <v>-2288463421703.3823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-2288463421703.3823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-9535264257.0974255</v>
      </c>
      <c r="L3637" s="444">
        <f t="shared" ca="1" si="154"/>
        <v>-2297998685960.48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-2297998685960.48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-9574994524.8353329</v>
      </c>
      <c r="L3638" s="444">
        <f t="shared" ca="1" si="154"/>
        <v>-2307573680485.3154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-2307573680485.3154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-9614890335.3554802</v>
      </c>
      <c r="L3639" s="444">
        <f t="shared" ca="1" si="154"/>
        <v>-2317188570820.6709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-2317188570820.6709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-9654952378.4194622</v>
      </c>
      <c r="L3640" s="444">
        <f t="shared" ca="1" si="154"/>
        <v>-2326843523199.0903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-2326843523199.0903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-9695181346.6628761</v>
      </c>
      <c r="L3641" s="444">
        <f t="shared" ca="1" si="154"/>
        <v>-2336538704545.7534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-2336538704545.7534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-9735577935.6073055</v>
      </c>
      <c r="L3642" s="444">
        <f t="shared" ca="1" si="154"/>
        <v>-2346274282481.3608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-2346274282481.3608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-9776142843.6723366</v>
      </c>
      <c r="L3643" s="444">
        <f t="shared" ca="1" si="154"/>
        <v>-2356050425325.0332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-2356050425325.0332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-9816876772.1876373</v>
      </c>
      <c r="L3644" s="444">
        <f t="shared" ca="1" si="154"/>
        <v>-2365867302097.2207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-2365867302097.2207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-9857780425.4050865</v>
      </c>
      <c r="L3645" s="444">
        <f t="shared" ca="1" si="154"/>
        <v>-2375725082522.626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-2375725082522.626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-9898854510.5109406</v>
      </c>
      <c r="L3646" s="444">
        <f t="shared" ca="1" si="154"/>
        <v>-2385623937033.1367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-2385623937033.1367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-9940099737.6380692</v>
      </c>
      <c r="L3647" s="444">
        <f t="shared" ca="1" si="154"/>
        <v>-2395564036770.7749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-2395564036770.7749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-9981516819.8782291</v>
      </c>
      <c r="L3648" s="444">
        <f t="shared" ca="1" si="154"/>
        <v>-2405545553590.6533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-2405545553590.6533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-10023106473.294388</v>
      </c>
      <c r="L3649" s="444">
        <f t="shared" ca="1" si="154"/>
        <v>-2415568660063.9478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-2415568660063.9478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-10064869416.933115</v>
      </c>
      <c r="L3650" s="444">
        <f t="shared" ca="1" si="154"/>
        <v>-2425633529480.8809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-2425633529480.8809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-10106806372.837004</v>
      </c>
      <c r="L3651" s="444">
        <f t="shared" ca="1" si="154"/>
        <v>-2435740335853.7178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-2435740335853.7178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-10148918066.057158</v>
      </c>
      <c r="L3652" s="444">
        <f t="shared" ca="1" si="154"/>
        <v>-2445889253919.7749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-2445889253919.7749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-10191205224.66573</v>
      </c>
      <c r="L3653" s="444">
        <f t="shared" ca="1" si="154"/>
        <v>-2456080459144.4404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-2456080459144.4404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-10233668579.768501</v>
      </c>
      <c r="L3654" s="444">
        <f t="shared" ca="1" si="154"/>
        <v>-2466314127724.209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-2466314127724.209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-10276308865.517538</v>
      </c>
      <c r="L3655" s="444">
        <f t="shared" ca="1" si="154"/>
        <v>-2476590436589.7266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-2476590436589.7266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-10319126819.123861</v>
      </c>
      <c r="L3656" s="444">
        <f t="shared" ca="1" si="154"/>
        <v>-2486909563408.8506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-2486909563408.8506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-10362123180.870211</v>
      </c>
      <c r="L3657" s="444">
        <f t="shared" ca="1" si="154"/>
        <v>-2497271686589.7207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-2497271686589.7207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-10405298694.123837</v>
      </c>
      <c r="L3658" s="444">
        <f t="shared" ca="1" si="154"/>
        <v>-2507676985283.8447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-2507676985283.8447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-10448654105.349354</v>
      </c>
      <c r="L3659" s="444">
        <f t="shared" ca="1" si="154"/>
        <v>-2518125639389.1938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-2518125639389.1938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-10492190164.121641</v>
      </c>
      <c r="L3660" s="444">
        <f t="shared" ca="1" si="154"/>
        <v>-2528617829553.3154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-2528617829553.3154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-10535907623.138815</v>
      </c>
      <c r="L3661" s="444">
        <f t="shared" ca="1" si="154"/>
        <v>-2539153737176.4541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-2539153737176.4541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-10579807238.235226</v>
      </c>
      <c r="L3662" s="444">
        <f t="shared" ca="1" si="154"/>
        <v>-2549733544414.6895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-2549733544414.6895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-10623889768.394539</v>
      </c>
      <c r="L3663" s="444">
        <f t="shared" ca="1" si="154"/>
        <v>-2560357434183.084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-2560357434183.084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-10668155975.76285</v>
      </c>
      <c r="L3664" s="444">
        <f t="shared" ca="1" si="154"/>
        <v>-2571025590158.8467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-2571025590158.8467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-10712606625.661861</v>
      </c>
      <c r="L3665" s="444">
        <f t="shared" ca="1" si="154"/>
        <v>-2581738196784.5083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-2581738196784.5083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-10757242486.602118</v>
      </c>
      <c r="L3666" s="444">
        <f t="shared" ca="1" si="154"/>
        <v>-2592495439271.1104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-2592495439271.1104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-10802064330.296293</v>
      </c>
      <c r="L3667" s="444">
        <f t="shared" ca="1" si="154"/>
        <v>-2603297503601.4067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-2603297503601.4067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-10847072931.672527</v>
      </c>
      <c r="L3668" s="444">
        <f t="shared" ca="1" si="154"/>
        <v>-2614144576533.0791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-2614144576533.0791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-10892269068.887829</v>
      </c>
      <c r="L3669" s="444">
        <f t="shared" ca="1" si="154"/>
        <v>-2625036845601.9668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-2625036845601.9668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-10937653523.341528</v>
      </c>
      <c r="L3670" s="444">
        <f t="shared" ca="1" si="154"/>
        <v>-2635974499125.3081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-2635974499125.3081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-10983227079.688784</v>
      </c>
      <c r="L3671" s="444">
        <f t="shared" ca="1" si="154"/>
        <v>-2646957726204.9971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-2646957726204.9971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-11028990525.854155</v>
      </c>
      <c r="L3672" s="444">
        <f t="shared" ca="1" si="154"/>
        <v>-2657986716730.8511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-2657986716730.8511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-11074944653.045212</v>
      </c>
      <c r="L3673" s="444">
        <f t="shared" ca="1" si="154"/>
        <v>-2669061661383.8965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-2669061661383.8965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-11121090255.766235</v>
      </c>
      <c r="L3674" s="444">
        <f t="shared" ca="1" si="154"/>
        <v>-2680182751639.6626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-2680182751639.6626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-11167428131.831928</v>
      </c>
      <c r="L3675" s="444">
        <f t="shared" ca="1" si="154"/>
        <v>-2691350179771.4946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-2691350179771.4946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-11213959082.381227</v>
      </c>
      <c r="L3676" s="444">
        <f t="shared" ca="1" si="154"/>
        <v>-2702564138853.876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-2702564138853.876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-11260683911.89115</v>
      </c>
      <c r="L3677" s="444">
        <f t="shared" ca="1" si="154"/>
        <v>-2713824822765.7671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-2713824822765.7671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-11307603428.190697</v>
      </c>
      <c r="L3678" s="444">
        <f t="shared" ca="1" si="154"/>
        <v>-2725132426193.958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-2725132426193.958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-11354718442.474825</v>
      </c>
      <c r="L3679" s="444">
        <f t="shared" ca="1" si="154"/>
        <v>-2736487144636.4326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-2736487144636.4326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-11402029769.31847</v>
      </c>
      <c r="L3680" s="444">
        <f t="shared" ca="1" si="154"/>
        <v>-2747889174405.751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-2747889174405.751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-11449538226.690628</v>
      </c>
      <c r="L3681" s="444">
        <f t="shared" ca="1" si="154"/>
        <v>-2759338712632.4414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-2759338712632.4414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-11497244635.968506</v>
      </c>
      <c r="L3682" s="444">
        <f t="shared" ca="1" si="154"/>
        <v>-2770835957268.4102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-2770835957268.4102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-11545149821.95171</v>
      </c>
      <c r="L3683" s="444">
        <f t="shared" ca="1" si="154"/>
        <v>-2782381107090.3618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-2782381107090.3618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-11593254612.876507</v>
      </c>
      <c r="L3684" s="444">
        <f t="shared" ca="1" si="154"/>
        <v>-2793974361703.2383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-2793974361703.2383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-11641559840.430159</v>
      </c>
      <c r="L3685" s="444">
        <f t="shared" ca="1" si="154"/>
        <v>-2805615921543.6685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-2805615921543.6685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-11690066339.765285</v>
      </c>
      <c r="L3686" s="444">
        <f t="shared" ca="1" si="154"/>
        <v>-2817305987883.4336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-2817305987883.4336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-11738774949.514307</v>
      </c>
      <c r="L3687" s="444">
        <f t="shared" ca="1" si="154"/>
        <v>-2829044762832.9478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-2829044762832.9478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-11787686511.803949</v>
      </c>
      <c r="L3688" s="444">
        <f t="shared" ca="1" si="154"/>
        <v>-2840832449344.7515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-2840832449344.7515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-11836801872.269798</v>
      </c>
      <c r="L3689" s="444">
        <f t="shared" ca="1" si="154"/>
        <v>-2852669251217.0215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-2852669251217.0215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-11886121880.070923</v>
      </c>
      <c r="L3690" s="444">
        <f t="shared" ca="1" si="154"/>
        <v>-2864555373097.0923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-2864555373097.0923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-11935647387.904551</v>
      </c>
      <c r="L3691" s="444">
        <f t="shared" ca="1" si="154"/>
        <v>-2876491020484.9971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-2876491020484.9971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-11985379252.020821</v>
      </c>
      <c r="L3692" s="444">
        <f t="shared" ca="1" si="154"/>
        <v>-2888476399737.0181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-2888476399737.0181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-12035318332.237576</v>
      </c>
      <c r="L3693" s="444">
        <f t="shared" ca="1" si="154"/>
        <v>-2900511718069.2559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-2900511718069.2559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-12085465491.955233</v>
      </c>
      <c r="L3694" s="444">
        <f t="shared" ca="1" si="154"/>
        <v>-2912597183561.2109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-2912597183561.2109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-12135821598.171713</v>
      </c>
      <c r="L3695" s="444">
        <f t="shared" ca="1" si="154"/>
        <v>-2924733005159.3828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-2924733005159.3828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-12186387521.497429</v>
      </c>
      <c r="L3696" s="444">
        <f t="shared" ca="1" si="154"/>
        <v>-2936919392680.8804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-2936919392680.8804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-12237164136.170334</v>
      </c>
      <c r="L3697" s="444">
        <f t="shared" ca="1" si="154"/>
        <v>-2949156556817.0508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-2949156556817.0508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-12288152320.071045</v>
      </c>
      <c r="L3698" s="444">
        <f t="shared" ca="1" si="154"/>
        <v>-2961444709137.1221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-2961444709137.1221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-12339352954.738008</v>
      </c>
      <c r="L3699" s="444">
        <f t="shared" ca="1" si="154"/>
        <v>-2973784062091.8599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-2973784062091.8599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-12390766925.38275</v>
      </c>
      <c r="L3700" s="444">
        <f t="shared" ca="1" si="154"/>
        <v>-2986174829017.2427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-2986174829017.2427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-12442395120.905178</v>
      </c>
      <c r="L3701" s="444">
        <f t="shared" ca="1" si="154"/>
        <v>-2998617224138.1479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-2998617224138.1479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-12494238433.908949</v>
      </c>
      <c r="L3702" s="444">
        <f t="shared" ca="1" si="154"/>
        <v>-3011111462572.0571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-3011111462572.0571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-12546297760.716904</v>
      </c>
      <c r="L3703" s="444">
        <f t="shared" ca="1" si="154"/>
        <v>-3023657760332.7739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-3023657760332.7739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-12598574001.386559</v>
      </c>
      <c r="L3704" s="444">
        <f t="shared" ca="1" si="154"/>
        <v>-3036256334334.1606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-3036256334334.1606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-12651068059.72567</v>
      </c>
      <c r="L3705" s="444">
        <f t="shared" ca="1" si="154"/>
        <v>-3048907402393.8862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-3048907402393.8862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-12703780843.307859</v>
      </c>
      <c r="L3706" s="444">
        <f t="shared" ca="1" si="154"/>
        <v>-3061611183237.1938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-3061611183237.1938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-12756713263.488308</v>
      </c>
      <c r="L3707" s="444">
        <f t="shared" ca="1" si="154"/>
        <v>-3074367896500.6821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-3074367896500.6821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-12809866235.419508</v>
      </c>
      <c r="L3708" s="444">
        <f t="shared" ca="1" si="154"/>
        <v>-3087177762736.1016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-3087177762736.1016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-12863240678.067089</v>
      </c>
      <c r="L3709" s="444">
        <f t="shared" ca="1" si="154"/>
        <v>-3100041003414.1685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-3100041003414.1685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-12916837514.225702</v>
      </c>
      <c r="L3710" s="444">
        <f t="shared" ca="1" si="154"/>
        <v>-3112957840928.394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-3112957840928.394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-12970657670.534975</v>
      </c>
      <c r="L3711" s="444">
        <f t="shared" ca="1" si="154"/>
        <v>-3125928498598.9292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-3125928498598.9292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-13024702077.495539</v>
      </c>
      <c r="L3712" s="444">
        <f t="shared" ca="1" si="154"/>
        <v>-3138953200676.4248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-3138953200676.4248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-13078971669.485104</v>
      </c>
      <c r="L3713" s="444">
        <f t="shared" ca="1" si="154"/>
        <v>-3152032172345.9097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-3152032172345.9097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-13133467384.774624</v>
      </c>
      <c r="L3714" s="444">
        <f t="shared" ca="1" si="154"/>
        <v>-3165165639730.6841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-3165165639730.6841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-13188190165.544518</v>
      </c>
      <c r="L3715" s="444">
        <f t="shared" ca="1" si="154"/>
        <v>-3178353829896.2285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-3178353829896.2285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-13243140957.900951</v>
      </c>
      <c r="L3716" s="444">
        <f t="shared" ca="1" si="154"/>
        <v>-3191596970854.1294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-3191596970854.1294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-13298320711.892206</v>
      </c>
      <c r="L3717" s="444">
        <f t="shared" ca="1" si="154"/>
        <v>-3204895291566.0215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-3204895291566.0215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-13353730381.525089</v>
      </c>
      <c r="L3718" s="444">
        <f t="shared" ca="1" si="154"/>
        <v>-3218249021947.5464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-3218249021947.5464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-13409370924.781443</v>
      </c>
      <c r="L3719" s="444">
        <f t="shared" ca="1" si="154"/>
        <v>-3231658392872.3276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-3231658392872.3276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-13465243303.634699</v>
      </c>
      <c r="L3720" s="444">
        <f t="shared" ca="1" si="154"/>
        <v>-3245123636175.9624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-3245123636175.9624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-13521348484.066509</v>
      </c>
      <c r="L3721" s="444">
        <f t="shared" ca="1" si="154"/>
        <v>-3258644984660.0288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-3258644984660.0288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-13577687436.083454</v>
      </c>
      <c r="L3722" s="444">
        <f t="shared" ca="1" si="154"/>
        <v>-3272222672096.1123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-3272222672096.1123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-13634261133.733801</v>
      </c>
      <c r="L3723" s="444">
        <f t="shared" ca="1" si="154"/>
        <v>-3285856933229.8462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-3285856933229.8462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-13691070555.124359</v>
      </c>
      <c r="L3724" s="444">
        <f t="shared" ca="1" si="154"/>
        <v>-3299548003784.9707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-3299548003784.9707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-13748116682.437378</v>
      </c>
      <c r="L3725" s="444">
        <f t="shared" ca="1" si="154"/>
        <v>-3313296120467.4082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-3313296120467.4082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-13805400501.947535</v>
      </c>
      <c r="L3726" s="444">
        <f t="shared" ca="1" si="154"/>
        <v>-3327101520969.356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-3327101520969.356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-13862923004.038982</v>
      </c>
      <c r="L3727" s="444">
        <f t="shared" ca="1" si="154"/>
        <v>-3340964443973.395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-3340964443973.395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-13920685183.222479</v>
      </c>
      <c r="L3728" s="444">
        <f t="shared" ca="1" si="154"/>
        <v>-3354885129156.6177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-3354885129156.6177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-13978688038.152573</v>
      </c>
      <c r="L3729" s="444">
        <f t="shared" ca="1" si="154"/>
        <v>-3368863817194.77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-3368863817194.77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-14036932571.644875</v>
      </c>
      <c r="L3730" s="444">
        <f t="shared" ca="1" si="154"/>
        <v>-3382900749766.415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-3382900749766.415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-14095419790.693396</v>
      </c>
      <c r="L3731" s="444">
        <f t="shared" ca="1" si="154"/>
        <v>-3396996169557.1084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-3396996169557.1084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-14154150706.487951</v>
      </c>
      <c r="L3732" s="444">
        <f t="shared" ca="1" si="154"/>
        <v>-3411150320263.5962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-3411150320263.5962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-14213126334.43165</v>
      </c>
      <c r="L3733" s="444">
        <f t="shared" ca="1" si="154"/>
        <v>-3425363446598.0278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-3425363446598.0278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-14272347694.158449</v>
      </c>
      <c r="L3734" s="444">
        <f t="shared" ca="1" si="154"/>
        <v>-3439635794292.1865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-3439635794292.1865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-14331815809.550776</v>
      </c>
      <c r="L3735" s="444">
        <f t="shared" ca="1" si="154"/>
        <v>-3453967610101.7373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-3453967610101.7373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-14391531708.757236</v>
      </c>
      <c r="L3736" s="444">
        <f t="shared" ca="1" si="154"/>
        <v>-3468359141810.4946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-3468359141810.4946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-14451496424.210394</v>
      </c>
      <c r="L3737" s="444">
        <f t="shared" ca="1" si="154"/>
        <v>-3482810638234.7051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-3482810638234.7051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-14511710992.644604</v>
      </c>
      <c r="L3738" s="444">
        <f t="shared" ca="1" si="154"/>
        <v>-3497322349227.3496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-3497322349227.3496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-14572176455.113956</v>
      </c>
      <c r="L3739" s="444">
        <f t="shared" ca="1" si="154"/>
        <v>-3511894525682.4634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-3511894525682.4634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-14632893857.010263</v>
      </c>
      <c r="L3740" s="444">
        <f t="shared" ca="1" si="154"/>
        <v>-3526527419539.4736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-3526527419539.4736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-14693864248.081141</v>
      </c>
      <c r="L3741" s="444">
        <f t="shared" ca="1" si="154"/>
        <v>-3541221283787.5547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-3541221283787.5547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-14755088682.448145</v>
      </c>
      <c r="L3742" s="444">
        <f t="shared" ca="1" si="154"/>
        <v>-3555976372470.0029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-3555976372470.0029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-14816568218.625011</v>
      </c>
      <c r="L3743" s="444">
        <f t="shared" ca="1" si="154"/>
        <v>-3570792940688.6279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-3570792940688.6279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-14878303919.535948</v>
      </c>
      <c r="L3744" s="444">
        <f t="shared" ca="1" si="154"/>
        <v>-3585671244608.1641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-3585671244608.1641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-14940296852.534019</v>
      </c>
      <c r="L3745" s="444">
        <f t="shared" ca="1" si="154"/>
        <v>-3600611541460.6982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-3600611541460.6982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-15002548089.419577</v>
      </c>
      <c r="L3746" s="444">
        <f t="shared" ca="1" si="154"/>
        <v>-3615614089550.1177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-3615614089550.1177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-15065058706.458824</v>
      </c>
      <c r="L3747" s="444">
        <f t="shared" ca="1" si="154"/>
        <v>-3630679148256.5767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-3630679148256.5767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-15127829784.402403</v>
      </c>
      <c r="L3748" s="444">
        <f t="shared" ca="1" si="154"/>
        <v>-3645806978040.979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-3645806978040.979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-15190862408.50408</v>
      </c>
      <c r="L3749" s="444">
        <f t="shared" ca="1" si="154"/>
        <v>-3660997840449.4829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-3660997840449.4829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-15254157668.539513</v>
      </c>
      <c r="L3750" s="444">
        <f t="shared" ca="1" si="154"/>
        <v>-3676251998118.0225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-3676251998118.0225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-15317716658.825094</v>
      </c>
      <c r="L3751" s="444">
        <f t="shared" ca="1" si="154"/>
        <v>-3691569714776.8477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-3691569714776.8477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-15381540478.236862</v>
      </c>
      <c r="L3752" s="444">
        <f t="shared" ca="1" si="154"/>
        <v>-3706951255255.0845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-3706951255255.0845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-15445630230.229519</v>
      </c>
      <c r="L3753" s="444">
        <f t="shared" ca="1" si="154"/>
        <v>-3722396885485.314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-3722396885485.314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-15509987022.855474</v>
      </c>
      <c r="L3754" s="444">
        <f t="shared" ca="1" si="154"/>
        <v>-3737906872508.1694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-3737906872508.1694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-15574611968.784039</v>
      </c>
      <c r="L3755" s="444">
        <f t="shared" ca="1" si="154"/>
        <v>-3753481484476.9536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-3753481484476.9536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-15639506185.320641</v>
      </c>
      <c r="L3756" s="444">
        <f t="shared" ca="1" si="154"/>
        <v>-3769120990662.2744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-3769120990662.2744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-15704670794.426146</v>
      </c>
      <c r="L3757" s="444">
        <f t="shared" ca="1" si="154"/>
        <v>-3784825661456.7007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-3784825661456.7007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-15770106922.73625</v>
      </c>
      <c r="L3758" s="444">
        <f t="shared" ca="1" si="154"/>
        <v>-3800595768379.437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-3800595768379.437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-15835815701.580988</v>
      </c>
      <c r="L3759" s="444">
        <f t="shared" ca="1" si="154"/>
        <v>-3816431584081.0181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-3816431584081.0181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-15901798267.00424</v>
      </c>
      <c r="L3760" s="444">
        <f t="shared" ca="1" si="154"/>
        <v>-3832333382348.0225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-3832333382348.0225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-15968055759.783426</v>
      </c>
      <c r="L3761" s="444">
        <f t="shared" ca="1" si="154"/>
        <v>-3848301438107.8057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-3848301438107.8057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-16034589325.44919</v>
      </c>
      <c r="L3762" s="444">
        <f t="shared" ca="1" si="154"/>
        <v>-3864336027433.2549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-3864336027433.2549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-16101400114.305229</v>
      </c>
      <c r="L3763" s="444">
        <f t="shared" ca="1" si="154"/>
        <v>-3880437427547.5601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-3880437427547.5601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-16168489281.448166</v>
      </c>
      <c r="L3764" s="444">
        <f t="shared" ca="1" si="154"/>
        <v>-3896605916829.0083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-3896605916829.0083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-16235857986.787535</v>
      </c>
      <c r="L3765" s="444">
        <f t="shared" ca="1" si="154"/>
        <v>-3912841774815.7959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-3912841774815.7959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-16303507395.065819</v>
      </c>
      <c r="L3766" s="444">
        <f t="shared" ca="1" si="154"/>
        <v>-3929145282210.8618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-3929145282210.8618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-16371438675.878592</v>
      </c>
      <c r="L3767" s="444">
        <f t="shared" ca="1" si="154"/>
        <v>-3945516720886.7402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-3945516720886.7402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-16439653003.69475</v>
      </c>
      <c r="L3768" s="444">
        <f t="shared" ca="1" si="154"/>
        <v>-3961956373890.4351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-3961956373890.4351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-16508151557.876812</v>
      </c>
      <c r="L3769" s="444">
        <f t="shared" ca="1" si="154"/>
        <v>-3978464525448.312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-3978464525448.312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-16576935522.7013</v>
      </c>
      <c r="L3770" s="444">
        <f t="shared" ca="1" si="154"/>
        <v>-3995041460971.0132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-3995041460971.0132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-16646006087.379221</v>
      </c>
      <c r="L3771" s="444">
        <f t="shared" ca="1" si="154"/>
        <v>-4011687467058.3926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-4011687467058.3926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-16715364446.076635</v>
      </c>
      <c r="L3772" s="444">
        <f t="shared" ca="1" si="154"/>
        <v>-4028402831504.4692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-4028402831504.4692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-16785011797.935287</v>
      </c>
      <c r="L3773" s="444">
        <f t="shared" ca="1" si="154"/>
        <v>-4045187843302.4043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-4045187843302.4043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-16854949347.093351</v>
      </c>
      <c r="L3774" s="444">
        <f t="shared" ca="1" si="154"/>
        <v>-4062042792649.4976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-4062042792649.4976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-16925178302.70624</v>
      </c>
      <c r="L3775" s="444">
        <f t="shared" ca="1" si="154"/>
        <v>-4078967970952.2036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-4078967970952.2036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-16995699878.967514</v>
      </c>
      <c r="L3776" s="444">
        <f t="shared" ca="1" si="154"/>
        <v>-4095963670831.1709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-4095963670831.1709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-17066515295.129877</v>
      </c>
      <c r="L3777" s="444">
        <f t="shared" ca="1" si="154"/>
        <v>-4113030186126.3008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-4113030186126.3008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-17137625775.526253</v>
      </c>
      <c r="L3778" s="444">
        <f t="shared" ca="1" si="154"/>
        <v>-4130167811901.8271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-4130167811901.8271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-17209032549.59095</v>
      </c>
      <c r="L3779" s="444">
        <f t="shared" ca="1" si="154"/>
        <v>-4147376844451.418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-4147376844451.418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-17280736851.880909</v>
      </c>
      <c r="L3780" s="444">
        <f t="shared" ca="1" si="154"/>
        <v>-4164657581303.2988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-4164657581303.2988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-17352739922.097076</v>
      </c>
      <c r="L3781" s="444">
        <f t="shared" ca="1" si="154"/>
        <v>-4182010321225.396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-4182010321225.396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-17425043005.105816</v>
      </c>
      <c r="L3782" s="444">
        <f t="shared" ca="1" si="154"/>
        <v>-4199435364230.502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-4199435364230.502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-17497647350.960426</v>
      </c>
      <c r="L3783" s="444">
        <f t="shared" ca="1" si="154"/>
        <v>-4216933011581.4624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-4216933011581.4624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-17570554214.92276</v>
      </c>
      <c r="L3784" s="444">
        <f t="shared" ca="1" si="154"/>
        <v>-4234503565796.3853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-4234503565796.3853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-17643764857.48494</v>
      </c>
      <c r="L3785" s="444">
        <f t="shared" ca="1" si="154"/>
        <v>-4252147330653.8701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-4252147330653.8701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-17717280544.391125</v>
      </c>
      <c r="L3786" s="444">
        <f t="shared" ca="1" si="154"/>
        <v>-4269864611198.2612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-4269864611198.2612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-17791102546.659424</v>
      </c>
      <c r="L3787" s="444">
        <f t="shared" ca="1" si="154"/>
        <v>-4287655713744.9209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-4287655713744.9209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-17865232140.603836</v>
      </c>
      <c r="L3788" s="444">
        <f t="shared" ca="1" si="154"/>
        <v>-4305520945885.5249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-4305520945885.5249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-17939670607.856354</v>
      </c>
      <c r="L3789" s="444">
        <f t="shared" ca="1" si="154"/>
        <v>-4323460616493.3813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-4323460616493.3813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-18014419235.389091</v>
      </c>
      <c r="L3790" s="444">
        <f t="shared" ca="1" si="154"/>
        <v>-4341475035728.7705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-4341475035728.7705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-18089479315.536545</v>
      </c>
      <c r="L3791" s="444">
        <f t="shared" ca="1" si="154"/>
        <v>-4359564515044.3071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-4359564515044.3071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-18164852146.017944</v>
      </c>
      <c r="L3792" s="444">
        <f t="shared" ca="1" si="154"/>
        <v>-4377729367190.3252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-4377729367190.3252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-18240539029.959686</v>
      </c>
      <c r="L3793" s="444">
        <f t="shared" ca="1" si="154"/>
        <v>-4395969906220.2847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-4395969906220.2847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-18316541275.917854</v>
      </c>
      <c r="L3794" s="444">
        <f t="shared" ca="1" si="154"/>
        <v>-4414286447496.2021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-4414286447496.2021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-18392860197.900841</v>
      </c>
      <c r="L3795" s="444">
        <f t="shared" ca="1" si="154"/>
        <v>-4432679307694.1025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-4432679307694.1025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-18469497115.392094</v>
      </c>
      <c r="L3796" s="444">
        <f t="shared" ca="1" si="154"/>
        <v>-4451148804809.4951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-4451148804809.4951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-18546453353.372894</v>
      </c>
      <c r="L3797" s="444">
        <f t="shared" ca="1" si="154"/>
        <v>-4469695258162.8682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-4469695258162.8682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-18623730242.345284</v>
      </c>
      <c r="L3798" s="444">
        <f t="shared" ca="1" si="154"/>
        <v>-4488318988405.2139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-4488318988405.2139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-18701329118.355057</v>
      </c>
      <c r="L3799" s="444">
        <f t="shared" ca="1" si="154"/>
        <v>-4507020317523.5693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-4507020317523.5693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-18779251323.014874</v>
      </c>
      <c r="L3800" s="444">
        <f t="shared" ca="1" si="154"/>
        <v>-4525799568846.584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-4525799568846.584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-18857498203.527431</v>
      </c>
      <c r="L3801" s="444">
        <f t="shared" ca="1" si="154"/>
        <v>-4544657067050.1113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-4544657067050.1113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-18936071112.708797</v>
      </c>
      <c r="L3802" s="444">
        <f t="shared" ca="1" si="154"/>
        <v>-4563593138162.8203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-4563593138162.8203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-19014971409.011749</v>
      </c>
      <c r="L3803" s="444">
        <f t="shared" ca="1" si="154"/>
        <v>-4582608109571.832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-4582608109571.832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-19094200456.549301</v>
      </c>
      <c r="L3804" s="444">
        <f t="shared" ca="1" si="154"/>
        <v>-4601702310028.3809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-4601702310028.3809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-19173759625.118252</v>
      </c>
      <c r="L3805" s="444">
        <f t="shared" ca="1" si="154"/>
        <v>-4620876069653.499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-4620876069653.499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-19253650290.222912</v>
      </c>
      <c r="L3806" s="444">
        <f t="shared" ca="1" si="154"/>
        <v>-4640129719943.7217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-4640129719943.7217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-19333873833.098839</v>
      </c>
      <c r="L3807" s="444">
        <f t="shared" ca="1" si="154"/>
        <v>-4659463593776.8203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-4659463593776.8203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-19414431640.736752</v>
      </c>
      <c r="L3808" s="444">
        <f t="shared" ca="1" si="154"/>
        <v>-4678878025417.5566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-4678878025417.5566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-19495325105.906487</v>
      </c>
      <c r="L3809" s="444">
        <f t="shared" ca="1" si="154"/>
        <v>-4698373350523.4629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-4698373350523.4629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-19576555627.181095</v>
      </c>
      <c r="L3810" s="444">
        <f t="shared" ca="1" si="154"/>
        <v>-4717949906150.6436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-4717949906150.6436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-19658124608.961014</v>
      </c>
      <c r="L3811" s="444">
        <f t="shared" ca="1" si="154"/>
        <v>-4737608030759.6045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-4737608030759.6045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-19740033461.498352</v>
      </c>
      <c r="L3812" s="444">
        <f t="shared" ca="1" si="154"/>
        <v>-4757348064221.1025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-4757348064221.1025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-19822283600.921261</v>
      </c>
      <c r="L3813" s="444">
        <f t="shared" ca="1" si="154"/>
        <v>-4777170347822.0234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-4777170347822.0234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-19904876449.25843</v>
      </c>
      <c r="L3814" s="444">
        <f t="shared" ca="1" si="154"/>
        <v>-4797075224271.2822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-4797075224271.2822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-19987813434.463676</v>
      </c>
      <c r="L3815" s="444">
        <f t="shared" ca="1" si="154"/>
        <v>-4817063037705.7461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-4817063037705.7461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-20071095990.440609</v>
      </c>
      <c r="L3816" s="444">
        <f t="shared" ca="1" si="154"/>
        <v>-4837134133696.1865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-4837134133696.1865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-20154725557.067444</v>
      </c>
      <c r="L3817" s="444">
        <f t="shared" ca="1" si="154"/>
        <v>-4857288859253.2539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-4857288859253.2539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-20238703580.221889</v>
      </c>
      <c r="L3818" s="444">
        <f t="shared" ca="1" si="154"/>
        <v>-4877527562833.4756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-4877527562833.4756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-20323031511.806149</v>
      </c>
      <c r="L3819" s="444">
        <f t="shared" ca="1" si="154"/>
        <v>-4897850594345.2813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-4897850594345.2813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-20407710809.772003</v>
      </c>
      <c r="L3820" s="444">
        <f t="shared" ca="1" si="154"/>
        <v>-4918258305155.0537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-4918258305155.0537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-20492742938.146057</v>
      </c>
      <c r="L3821" s="444">
        <f t="shared" ca="1" si="154"/>
        <v>-4938751048093.2002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-4938751048093.2002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-20578129367.055</v>
      </c>
      <c r="L3822" s="444">
        <f t="shared" ca="1" si="154"/>
        <v>-4959329177460.2549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-4959329177460.2549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-20663871572.75106</v>
      </c>
      <c r="L3823" s="444">
        <f t="shared" ca="1" si="154"/>
        <v>-4979993049033.0059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-4979993049033.0059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-20749971037.637524</v>
      </c>
      <c r="L3824" s="444">
        <f t="shared" ca="1" si="154"/>
        <v>-5000743020070.6436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-5000743020070.6436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-20836429250.29435</v>
      </c>
      <c r="L3825" s="444">
        <f t="shared" ca="1" si="154"/>
        <v>-5021579449320.9375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-5021579449320.9375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-20923247705.503906</v>
      </c>
      <c r="L3826" s="444">
        <f t="shared" ca="1" si="154"/>
        <v>-5042502697026.4414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-5042502697026.4414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-21010427904.27684</v>
      </c>
      <c r="L3827" s="444">
        <f t="shared" ca="1" si="154"/>
        <v>-5063513124930.7178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-5063513124930.7178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-21097971353.877991</v>
      </c>
      <c r="L3828" s="444">
        <f t="shared" ca="1" si="154"/>
        <v>-5084611096284.5957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-5084611096284.5957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-21185879567.852482</v>
      </c>
      <c r="L3829" s="444">
        <f t="shared" ca="1" si="154"/>
        <v>-5105796975852.4482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-5105796975852.4482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-21274154066.051868</v>
      </c>
      <c r="L3830" s="444">
        <f t="shared" ca="1" si="154"/>
        <v>-5127071129918.5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-5127071129918.5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-21362796374.660416</v>
      </c>
      <c r="L3831" s="444">
        <f t="shared" ca="1" si="154"/>
        <v>-5148433926293.1602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-5148433926293.1602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-21451808026.2215</v>
      </c>
      <c r="L3832" s="444">
        <f t="shared" ca="1" si="154"/>
        <v>-5169885734319.3818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-5169885734319.3818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-21541190559.664089</v>
      </c>
      <c r="L3833" s="444">
        <f t="shared" ref="L3833:L4087" ca="1" si="159">I3833-J3833+K3833</f>
        <v>-5191426924879.0459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-5191426924879.0459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-21630945520.329357</v>
      </c>
      <c r="L3834" s="444">
        <f t="shared" ca="1" si="159"/>
        <v>-5213057870399.375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-5213057870399.375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-21721074459.997395</v>
      </c>
      <c r="L3835" s="444">
        <f t="shared" ca="1" si="159"/>
        <v>-5234778944859.3721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-5234778944859.3721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-21811578936.914051</v>
      </c>
      <c r="L3836" s="444">
        <f t="shared" ca="1" si="159"/>
        <v>-5256590523796.2861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-5256590523796.2861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-21902460515.81786</v>
      </c>
      <c r="L3837" s="444">
        <f t="shared" ca="1" si="159"/>
        <v>-5278492984312.1035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-5278492984312.1035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-21993720767.967098</v>
      </c>
      <c r="L3838" s="444">
        <f t="shared" ca="1" si="159"/>
        <v>-5300486705080.0703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-5300486705080.0703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-22085361271.166958</v>
      </c>
      <c r="L3839" s="444">
        <f t="shared" ca="1" si="159"/>
        <v>-5322572066351.2373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-5322572066351.2373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-22177383609.796822</v>
      </c>
      <c r="L3840" s="444">
        <f t="shared" ca="1" si="159"/>
        <v>-5344749449961.0342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-5344749449961.0342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-22269789374.837643</v>
      </c>
      <c r="L3841" s="444">
        <f t="shared" ca="1" si="159"/>
        <v>-5367019239335.8721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-5367019239335.8721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-22362580163.899467</v>
      </c>
      <c r="L3842" s="444">
        <f t="shared" ca="1" si="159"/>
        <v>-5389381819499.7715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-5389381819499.7715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-22455757581.249046</v>
      </c>
      <c r="L3843" s="444">
        <f t="shared" ca="1" si="159"/>
        <v>-5411837577081.0205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-5411837577081.0205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-22549323237.837585</v>
      </c>
      <c r="L3844" s="444">
        <f t="shared" ca="1" si="159"/>
        <v>-5434386900318.8584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-5434386900318.8584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-22643278751.328575</v>
      </c>
      <c r="L3845" s="444">
        <f t="shared" ca="1" si="159"/>
        <v>-5457030179070.1865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-5457030179070.1865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-22737625746.125778</v>
      </c>
      <c r="L3846" s="444">
        <f t="shared" ca="1" si="159"/>
        <v>-5479767804816.3125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-5479767804816.3125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-22832365853.401302</v>
      </c>
      <c r="L3847" s="444">
        <f t="shared" ca="1" si="159"/>
        <v>-5502600170669.7139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-5502600170669.7139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-22927500711.123806</v>
      </c>
      <c r="L3848" s="444">
        <f t="shared" ca="1" si="159"/>
        <v>-5525527671380.8379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-5525527671380.8379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-23023031964.086823</v>
      </c>
      <c r="L3849" s="444">
        <f t="shared" ca="1" si="159"/>
        <v>-5548550703344.9248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-5548550703344.9248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-23118961263.937187</v>
      </c>
      <c r="L3850" s="444">
        <f t="shared" ca="1" si="159"/>
        <v>-5571669664608.8623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-5571669664608.8623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-23215290269.203594</v>
      </c>
      <c r="L3851" s="444">
        <f t="shared" ca="1" si="159"/>
        <v>-5594884954878.0654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-5594884954878.0654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-23312020645.325272</v>
      </c>
      <c r="L3852" s="444">
        <f t="shared" ca="1" si="159"/>
        <v>-5618196975523.3906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-5618196975523.3906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-23409154064.680794</v>
      </c>
      <c r="L3853" s="444">
        <f t="shared" ca="1" si="159"/>
        <v>-5641606129588.0713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-5641606129588.0713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-23506692206.616962</v>
      </c>
      <c r="L3854" s="444">
        <f t="shared" ca="1" si="159"/>
        <v>-5665112821794.6885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-5665112821794.6885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-23604636757.477867</v>
      </c>
      <c r="L3855" s="444">
        <f t="shared" ca="1" si="159"/>
        <v>-5688717458552.166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-5688717458552.166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-23702989410.634026</v>
      </c>
      <c r="L3856" s="444">
        <f t="shared" ca="1" si="159"/>
        <v>-5712420447962.7998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-5712420447962.7998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-23801751866.511665</v>
      </c>
      <c r="L3857" s="444">
        <f t="shared" ca="1" si="159"/>
        <v>-5736222199829.3115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-5736222199829.3115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-23900925832.622131</v>
      </c>
      <c r="L3858" s="444">
        <f t="shared" ca="1" si="159"/>
        <v>-5760123125661.9336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-5760123125661.9336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-24000513023.591389</v>
      </c>
      <c r="L3859" s="444">
        <f t="shared" ca="1" si="159"/>
        <v>-5784123638685.5254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-5784123638685.5254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-24100515161.18969</v>
      </c>
      <c r="L3860" s="444">
        <f t="shared" ca="1" si="159"/>
        <v>-5808224153846.7148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-5808224153846.7148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-24200933974.361313</v>
      </c>
      <c r="L3861" s="444">
        <f t="shared" ca="1" si="159"/>
        <v>-5832425087821.0762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-5832425087821.0762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-24301771199.254482</v>
      </c>
      <c r="L3862" s="444">
        <f t="shared" ca="1" si="159"/>
        <v>-5856726859020.3311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-5856726859020.3311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-24403028579.251381</v>
      </c>
      <c r="L3863" s="444">
        <f t="shared" ca="1" si="159"/>
        <v>-5881129887599.582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-5881129887599.582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-24504707864.998257</v>
      </c>
      <c r="L3864" s="444">
        <f t="shared" ca="1" si="159"/>
        <v>-5905634595464.5801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-5905634595464.5801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-24606810814.435749</v>
      </c>
      <c r="L3865" s="444">
        <f t="shared" ca="1" si="159"/>
        <v>-5930241406279.0156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-5930241406279.0156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-24709339192.829231</v>
      </c>
      <c r="L3866" s="444">
        <f t="shared" ca="1" si="159"/>
        <v>-5954950745471.8447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-5954950745471.8447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-24812294772.799355</v>
      </c>
      <c r="L3867" s="444">
        <f t="shared" ca="1" si="159"/>
        <v>-5979763040244.6445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-5979763040244.6445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-24915679334.352684</v>
      </c>
      <c r="L3868" s="444">
        <f t="shared" ca="1" si="159"/>
        <v>-6004678719578.9971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-6004678719578.9971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-25019494664.912487</v>
      </c>
      <c r="L3869" s="444">
        <f t="shared" ca="1" si="159"/>
        <v>-6029698214243.9092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-6029698214243.9092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-25123742559.349621</v>
      </c>
      <c r="L3870" s="444">
        <f t="shared" ca="1" si="159"/>
        <v>-6054821956803.2588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-6054821956803.2588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-25228424820.013577</v>
      </c>
      <c r="L3871" s="444">
        <f t="shared" ca="1" si="159"/>
        <v>-6080050381623.2725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-6080050381623.2725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-25333543256.763634</v>
      </c>
      <c r="L3872" s="444">
        <f t="shared" ca="1" si="159"/>
        <v>-6105383924880.0361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-6105383924880.0361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-25439099687.000149</v>
      </c>
      <c r="L3873" s="444">
        <f t="shared" ca="1" si="159"/>
        <v>-6130823024567.0361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-6130823024567.0361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-25545095935.695984</v>
      </c>
      <c r="L3874" s="444">
        <f t="shared" ca="1" si="159"/>
        <v>-6156368120502.7324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-6156368120502.7324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-25651533835.428051</v>
      </c>
      <c r="L3875" s="444">
        <f t="shared" ca="1" si="159"/>
        <v>-6182019654338.1602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-6182019654338.1602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-25758415226.409</v>
      </c>
      <c r="L3876" s="444">
        <f t="shared" ca="1" si="159"/>
        <v>-6207778069564.5693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-6207778069564.5693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-25865741956.519039</v>
      </c>
      <c r="L3877" s="444">
        <f t="shared" ca="1" si="159"/>
        <v>-6233643811521.0879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-6233643811521.0879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-25973515881.337868</v>
      </c>
      <c r="L3878" s="444">
        <f t="shared" ca="1" si="159"/>
        <v>-6259617327402.4258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-6259617327402.4258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-26081738864.176773</v>
      </c>
      <c r="L3879" s="444">
        <f t="shared" ca="1" si="159"/>
        <v>-6285699066266.6025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-6285699066266.6025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-26190412776.110844</v>
      </c>
      <c r="L3880" s="444">
        <f t="shared" ca="1" si="159"/>
        <v>-6311889479042.7139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-6311889479042.7139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-26299539496.011307</v>
      </c>
      <c r="L3881" s="444">
        <f t="shared" ca="1" si="159"/>
        <v>-6338189018538.7256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-6338189018538.7256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-26409120910.578022</v>
      </c>
      <c r="L3882" s="444">
        <f t="shared" ca="1" si="159"/>
        <v>-6364598139449.3037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-6364598139449.3037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-26519158914.372097</v>
      </c>
      <c r="L3883" s="444">
        <f t="shared" ca="1" si="159"/>
        <v>-6391117298363.6758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-6391117298363.6758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-26629655409.848648</v>
      </c>
      <c r="L3884" s="444">
        <f t="shared" ca="1" si="159"/>
        <v>-6417746953773.5244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-6417746953773.5244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-26740612307.389687</v>
      </c>
      <c r="L3885" s="444">
        <f t="shared" ca="1" si="159"/>
        <v>-6444487566080.9141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-6444487566080.9141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-26852031525.337143</v>
      </c>
      <c r="L3886" s="444">
        <f t="shared" ca="1" si="159"/>
        <v>-6471339597606.251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-6471339597606.251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-26963914990.026047</v>
      </c>
      <c r="L3887" s="444">
        <f t="shared" ca="1" si="159"/>
        <v>-6498303512596.2773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-6498303512596.2773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-27076264635.817822</v>
      </c>
      <c r="L3888" s="444">
        <f t="shared" ca="1" si="159"/>
        <v>-6525379777232.0947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-6525379777232.0947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-27189082405.133728</v>
      </c>
      <c r="L3889" s="444">
        <f t="shared" ca="1" si="159"/>
        <v>-6552568859637.2285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-6552568859637.2285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-27302370248.488453</v>
      </c>
      <c r="L3890" s="444">
        <f t="shared" ca="1" si="159"/>
        <v>-6579871229885.7168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-6579871229885.7168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-27416130124.523819</v>
      </c>
      <c r="L3891" s="444">
        <f t="shared" ca="1" si="159"/>
        <v>-6607287360010.2402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-6607287360010.2402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-27530364000.042667</v>
      </c>
      <c r="L3892" s="444">
        <f t="shared" ca="1" si="159"/>
        <v>-6634817724010.2832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-6634817724010.2832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-27645073850.042847</v>
      </c>
      <c r="L3893" s="444">
        <f t="shared" ca="1" si="159"/>
        <v>-6662462797860.3262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-6662462797860.3262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-27760261657.751358</v>
      </c>
      <c r="L3894" s="444">
        <f t="shared" ca="1" si="159"/>
        <v>-6690223059518.0771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-6690223059518.0771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-27875929414.658653</v>
      </c>
      <c r="L3895" s="444">
        <f t="shared" ca="1" si="159"/>
        <v>-6718098988932.7354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-6718098988932.7354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-27992079120.553062</v>
      </c>
      <c r="L3896" s="444">
        <f t="shared" ca="1" si="159"/>
        <v>-6746091068053.2881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-6746091068053.2881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-28108712783.555367</v>
      </c>
      <c r="L3897" s="444">
        <f t="shared" ca="1" si="159"/>
        <v>-6774199780836.8438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-6774199780836.8438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-28225832420.153515</v>
      </c>
      <c r="L3898" s="444">
        <f t="shared" ca="1" si="159"/>
        <v>-6802425613256.9971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-6802425613256.9971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-28343440055.237488</v>
      </c>
      <c r="L3899" s="444">
        <f t="shared" ca="1" si="159"/>
        <v>-6830769053312.2344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-6830769053312.2344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-28461537722.134308</v>
      </c>
      <c r="L3900" s="444">
        <f t="shared" ca="1" si="159"/>
        <v>-6859230591034.3691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-6859230591034.3691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-28580127462.643204</v>
      </c>
      <c r="L3901" s="444">
        <f t="shared" ca="1" si="159"/>
        <v>-6887810718497.0127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-6887810718497.0127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-28699211327.070885</v>
      </c>
      <c r="L3902" s="444">
        <f t="shared" ca="1" si="159"/>
        <v>-6916509929824.084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-6916509929824.084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-28818791374.267017</v>
      </c>
      <c r="L3903" s="444">
        <f t="shared" ca="1" si="159"/>
        <v>-6945328721198.3506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-6945328721198.3506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-28938869671.659794</v>
      </c>
      <c r="L3904" s="444">
        <f t="shared" ca="1" si="159"/>
        <v>-6974267590870.0107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-6974267590870.0107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-29059448295.291706</v>
      </c>
      <c r="L3905" s="444">
        <f t="shared" ca="1" si="159"/>
        <v>-7003327039165.3027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-7003327039165.3027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-29180529329.855427</v>
      </c>
      <c r="L3906" s="444">
        <f t="shared" ca="1" si="159"/>
        <v>-7032507568495.1582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-7032507568495.1582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-29302114868.729824</v>
      </c>
      <c r="L3907" s="444">
        <f t="shared" ca="1" si="159"/>
        <v>-7061809683363.8877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-7061809683363.8877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-29424207014.016193</v>
      </c>
      <c r="L3908" s="444">
        <f t="shared" ca="1" si="159"/>
        <v>-7091233890377.9043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-7091233890377.9043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-29546807876.5746</v>
      </c>
      <c r="L3909" s="444">
        <f t="shared" ca="1" si="159"/>
        <v>-7120780698254.4785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-7120780698254.4785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-29669919576.060326</v>
      </c>
      <c r="L3910" s="444">
        <f t="shared" ca="1" si="159"/>
        <v>-7150450617830.5391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-7150450617830.5391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-29793544240.960583</v>
      </c>
      <c r="L3911" s="444">
        <f t="shared" ca="1" si="159"/>
        <v>-7180244162071.5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-7180244162071.5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-29917684008.631248</v>
      </c>
      <c r="L3912" s="444">
        <f t="shared" ca="1" si="159"/>
        <v>-7210161846080.1309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-7210161846080.1309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-30042341025.333878</v>
      </c>
      <c r="L3913" s="444">
        <f t="shared" ca="1" si="159"/>
        <v>-7240204187105.4648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-7240204187105.4648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-30167517446.272774</v>
      </c>
      <c r="L3914" s="444">
        <f t="shared" ca="1" si="159"/>
        <v>-7270371704551.7373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-7270371704551.7373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-30293215435.632236</v>
      </c>
      <c r="L3915" s="444">
        <f t="shared" ca="1" si="159"/>
        <v>-7300664919987.3691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-7300664919987.3691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-30419437166.614037</v>
      </c>
      <c r="L3916" s="444">
        <f t="shared" ca="1" si="159"/>
        <v>-7331084357153.9834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-7331084357153.9834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-30546184821.47493</v>
      </c>
      <c r="L3917" s="444">
        <f t="shared" ca="1" si="159"/>
        <v>-7361630541975.458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-7361630541975.458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-30673460591.564404</v>
      </c>
      <c r="L3918" s="444">
        <f t="shared" ca="1" si="159"/>
        <v>-7392304002567.0225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-7392304002567.0225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-30801266677.362595</v>
      </c>
      <c r="L3919" s="444">
        <f t="shared" ca="1" si="159"/>
        <v>-7423105269244.3848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-7423105269244.3848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-30929605288.518269</v>
      </c>
      <c r="L3920" s="444">
        <f t="shared" ca="1" si="159"/>
        <v>-7454034874532.9033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-7454034874532.9033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-31058478643.887096</v>
      </c>
      <c r="L3921" s="444">
        <f t="shared" ca="1" si="159"/>
        <v>-7485093353176.79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-7485093353176.79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-31187888971.569962</v>
      </c>
      <c r="L3922" s="444">
        <f t="shared" ca="1" si="159"/>
        <v>-7516281242148.3604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-7516281242148.3604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-31317838508.9515</v>
      </c>
      <c r="L3923" s="444">
        <f t="shared" ca="1" si="159"/>
        <v>-7547599080657.3115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-7547599080657.3115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-31448329502.738796</v>
      </c>
      <c r="L3924" s="444">
        <f t="shared" ca="1" si="159"/>
        <v>-7579047410160.0508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-7579047410160.0508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-31579364209.00021</v>
      </c>
      <c r="L3925" s="444">
        <f t="shared" ca="1" si="159"/>
        <v>-7610626774369.0508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-7610626774369.0508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-31710944893.204376</v>
      </c>
      <c r="L3926" s="444">
        <f t="shared" ca="1" si="159"/>
        <v>-7642337719262.2549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-7642337719262.2549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-31843073830.259392</v>
      </c>
      <c r="L3927" s="444">
        <f t="shared" ca="1" si="159"/>
        <v>-7674180793092.5146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-7674180793092.5146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-31975753304.552139</v>
      </c>
      <c r="L3928" s="444">
        <f t="shared" ca="1" si="159"/>
        <v>-7706156546397.0664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-7706156546397.0664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-32108985609.987782</v>
      </c>
      <c r="L3929" s="444">
        <f t="shared" ca="1" si="159"/>
        <v>-7738265532007.0537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-7738265532007.0537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-32242773050.029392</v>
      </c>
      <c r="L3930" s="444">
        <f t="shared" ca="1" si="159"/>
        <v>-7770508305057.083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-7770508305057.083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-32377117937.737843</v>
      </c>
      <c r="L3931" s="444">
        <f t="shared" ca="1" si="159"/>
        <v>-7802885422994.8213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-7802885422994.8213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-32512022595.811752</v>
      </c>
      <c r="L3932" s="444">
        <f t="shared" ca="1" si="159"/>
        <v>-7835397445590.6328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-7835397445590.6328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-32647489356.627636</v>
      </c>
      <c r="L3933" s="444">
        <f t="shared" ca="1" si="159"/>
        <v>-7868044934947.2607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-7868044934947.2607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-32783520562.280254</v>
      </c>
      <c r="L3934" s="444">
        <f t="shared" ca="1" si="159"/>
        <v>-7900828455509.541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-7900828455509.541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-32920118564.623089</v>
      </c>
      <c r="L3935" s="444">
        <f t="shared" ca="1" si="159"/>
        <v>-7933748574074.1641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-7933748574074.1641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-33057285725.309021</v>
      </c>
      <c r="L3936" s="444">
        <f t="shared" ca="1" si="159"/>
        <v>-7966805859799.4727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-7966805859799.4727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-33195024415.831135</v>
      </c>
      <c r="L3937" s="444">
        <f t="shared" ca="1" si="159"/>
        <v>-8000000884215.3037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-8000000884215.3037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-33333337017.563766</v>
      </c>
      <c r="L3938" s="444">
        <f t="shared" ca="1" si="159"/>
        <v>-8033334221232.8672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-8033334221232.8672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-33472225921.803616</v>
      </c>
      <c r="L3939" s="444">
        <f t="shared" ca="1" si="159"/>
        <v>-8066806447154.6709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-8066806447154.6709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-33611693529.811127</v>
      </c>
      <c r="L3940" s="444">
        <f t="shared" ca="1" si="159"/>
        <v>-8100418140684.4824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-8100418140684.4824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-33751742252.852009</v>
      </c>
      <c r="L3941" s="444">
        <f t="shared" ca="1" si="159"/>
        <v>-8134169882937.334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-8134169882937.334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-33892374512.238892</v>
      </c>
      <c r="L3942" s="444">
        <f t="shared" ca="1" si="159"/>
        <v>-8168062257449.5732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-8168062257449.5732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-34033592739.373222</v>
      </c>
      <c r="L3943" s="444">
        <f t="shared" ca="1" si="159"/>
        <v>-8202095850188.9463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-8202095850188.9463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-34175399375.787273</v>
      </c>
      <c r="L3944" s="444">
        <f t="shared" ca="1" si="159"/>
        <v>-8236271249564.7334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-8236271249564.7334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-34317796873.18639</v>
      </c>
      <c r="L3945" s="444">
        <f t="shared" ca="1" si="159"/>
        <v>-8270589046437.9199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-8270589046437.9199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-34460787693.491333</v>
      </c>
      <c r="L3946" s="444">
        <f t="shared" ca="1" si="159"/>
        <v>-8305049834131.4111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-8305049834131.4111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-34604374308.880882</v>
      </c>
      <c r="L3947" s="444">
        <f t="shared" ca="1" si="159"/>
        <v>-8339654208440.292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-8339654208440.292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-34748559201.834549</v>
      </c>
      <c r="L3948" s="444">
        <f t="shared" ca="1" si="159"/>
        <v>-8374402767642.127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-8374402767642.127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-34893344865.175529</v>
      </c>
      <c r="L3949" s="444">
        <f t="shared" ca="1" si="159"/>
        <v>-8409296112507.3027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-8409296112507.3027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-35038733802.113762</v>
      </c>
      <c r="L3950" s="444">
        <f t="shared" ca="1" si="159"/>
        <v>-8444334846309.416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-8444334846309.416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-35184728526.28923</v>
      </c>
      <c r="L3951" s="444">
        <f t="shared" ca="1" si="159"/>
        <v>-8479519574835.7051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-8479519574835.7051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-35331331561.815437</v>
      </c>
      <c r="L3952" s="444">
        <f t="shared" ca="1" si="159"/>
        <v>-8514850906397.5205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-8514850906397.5205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-35478545443.322998</v>
      </c>
      <c r="L3953" s="444">
        <f t="shared" ca="1" si="159"/>
        <v>-8550329451840.8438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-8550329451840.8438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-35626372716.00351</v>
      </c>
      <c r="L3954" s="444">
        <f t="shared" ca="1" si="159"/>
        <v>-8585955824556.8477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-8585955824556.8477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-35774815935.653534</v>
      </c>
      <c r="L3955" s="444">
        <f t="shared" ca="1" si="159"/>
        <v>-8621730640492.501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-8621730640492.501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-35923877668.718758</v>
      </c>
      <c r="L3956" s="444">
        <f t="shared" ca="1" si="159"/>
        <v>-8657654518161.2197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-8657654518161.2197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-36073560492.338417</v>
      </c>
      <c r="L3957" s="444">
        <f t="shared" ca="1" si="159"/>
        <v>-8693728078653.5586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-8693728078653.5586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-36223866994.389824</v>
      </c>
      <c r="L3958" s="444">
        <f t="shared" ca="1" si="159"/>
        <v>-8729951945647.9482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-8729951945647.9482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-36374799773.533112</v>
      </c>
      <c r="L3959" s="444">
        <f t="shared" ca="1" si="159"/>
        <v>-8766326745421.4814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-8766326745421.4814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-36526361439.256165</v>
      </c>
      <c r="L3960" s="444">
        <f t="shared" ca="1" si="159"/>
        <v>-8802853106860.7383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-8802853106860.7383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-36678554611.919739</v>
      </c>
      <c r="L3961" s="444">
        <f t="shared" ca="1" si="159"/>
        <v>-8839531661472.6582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-8839531661472.6582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-36831381922.802742</v>
      </c>
      <c r="L3962" s="444">
        <f t="shared" ca="1" si="159"/>
        <v>-8876363043395.4609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-8876363043395.4609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-36984846014.147751</v>
      </c>
      <c r="L3963" s="444">
        <f t="shared" ca="1" si="159"/>
        <v>-8913347889409.6094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-8913347889409.6094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-37138949539.206703</v>
      </c>
      <c r="L3964" s="444">
        <f t="shared" ca="1" si="159"/>
        <v>-8950486838948.8164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-8950486838948.8164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-37293695162.286736</v>
      </c>
      <c r="L3965" s="444">
        <f t="shared" ca="1" si="159"/>
        <v>-8987780534111.1035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-8987780534111.1035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-37449085558.796265</v>
      </c>
      <c r="L3966" s="444">
        <f t="shared" ca="1" si="159"/>
        <v>-9025229619669.9004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-9025229619669.9004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-37605123415.291252</v>
      </c>
      <c r="L3967" s="444">
        <f t="shared" ca="1" si="159"/>
        <v>-9062834743085.1914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-9062834743085.1914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-37761811429.521629</v>
      </c>
      <c r="L3968" s="444">
        <f t="shared" ca="1" si="159"/>
        <v>-9100596554514.7129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-9100596554514.7129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-37919152310.477966</v>
      </c>
      <c r="L3969" s="444">
        <f t="shared" ca="1" si="159"/>
        <v>-9138515706825.1914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-9138515706825.1914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-38077148778.438293</v>
      </c>
      <c r="L3970" s="444">
        <f t="shared" ca="1" si="159"/>
        <v>-9176592855603.6289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-9176592855603.6289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-38235803565.015121</v>
      </c>
      <c r="L3971" s="444">
        <f t="shared" ca="1" si="159"/>
        <v>-9214828659168.6445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-9214828659168.6445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-38395119413.202682</v>
      </c>
      <c r="L3972" s="444">
        <f t="shared" ca="1" si="159"/>
        <v>-9253223778581.8477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-9253223778581.8477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-38555099077.424362</v>
      </c>
      <c r="L3973" s="444">
        <f t="shared" ca="1" si="159"/>
        <v>-9291778877659.2715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-9291778877659.2715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-38715745323.580299</v>
      </c>
      <c r="L3974" s="444">
        <f t="shared" ca="1" si="159"/>
        <v>-9330494622982.8516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-9330494622982.8516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-38877060929.095215</v>
      </c>
      <c r="L3975" s="444">
        <f t="shared" ca="1" si="159"/>
        <v>-9369371683911.9473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-9369371683911.9473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-39039048682.966446</v>
      </c>
      <c r="L3976" s="444">
        <f t="shared" ca="1" si="159"/>
        <v>-9408410732594.9141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-9408410732594.9141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-39201711385.812141</v>
      </c>
      <c r="L3977" s="444">
        <f t="shared" ca="1" si="159"/>
        <v>-9447612443980.7266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-9447612443980.7266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-39365051849.919693</v>
      </c>
      <c r="L3978" s="444">
        <f t="shared" ca="1" si="159"/>
        <v>-9486977495830.6465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-9486977495830.6465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-39529072899.294357</v>
      </c>
      <c r="L3979" s="444">
        <f t="shared" ca="1" si="159"/>
        <v>-9526506568729.9414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-9526506568729.9414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-39693777369.708092</v>
      </c>
      <c r="L3980" s="444">
        <f t="shared" ca="1" si="159"/>
        <v>-9566200346099.6504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-9566200346099.6504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-39859168108.748543</v>
      </c>
      <c r="L3981" s="444">
        <f t="shared" ca="1" si="159"/>
        <v>-9606059514208.3984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-9606059514208.3984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-40025247975.868324</v>
      </c>
      <c r="L3982" s="444">
        <f t="shared" ca="1" si="159"/>
        <v>-9646084762184.2676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-9646084762184.2676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-40192019842.434448</v>
      </c>
      <c r="L3983" s="444">
        <f t="shared" ca="1" si="159"/>
        <v>-9686276782026.7012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-9686276782026.7012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-40359486591.777924</v>
      </c>
      <c r="L3984" s="444">
        <f t="shared" ca="1" si="159"/>
        <v>-9726636268618.4785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-9726636268618.4785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-40527651119.24366</v>
      </c>
      <c r="L3985" s="444">
        <f t="shared" ca="1" si="159"/>
        <v>-9767163919737.7227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-9767163919737.7227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-40696516332.240509</v>
      </c>
      <c r="L3986" s="444">
        <f t="shared" ca="1" si="159"/>
        <v>-9807860436069.9629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-9807860436069.9629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-40866085150.291512</v>
      </c>
      <c r="L3987" s="444">
        <f t="shared" ca="1" si="159"/>
        <v>-9848726521220.2539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-9848726521220.2539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-41036360505.084389</v>
      </c>
      <c r="L3988" s="444">
        <f t="shared" ca="1" si="159"/>
        <v>-9889762881725.3379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-9889762881725.3379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-41207345340.52224</v>
      </c>
      <c r="L3989" s="444">
        <f t="shared" ca="1" si="159"/>
        <v>-9930970227065.8594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-9930970227065.8594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-41379042612.774414</v>
      </c>
      <c r="L3990" s="444">
        <f t="shared" ca="1" si="159"/>
        <v>-9972349269678.6328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-9972349269678.6328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-41551455290.327637</v>
      </c>
      <c r="L3991" s="444">
        <f t="shared" ca="1" si="159"/>
        <v>-10013900724968.961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-10013900724968.961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-41724586354.037338</v>
      </c>
      <c r="L3992" s="444">
        <f t="shared" ca="1" si="159"/>
        <v>-10055625311322.998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-10055625311322.998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-41898438797.179161</v>
      </c>
      <c r="L3993" s="444">
        <f t="shared" ca="1" si="159"/>
        <v>-10097523750120.178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-10097523750120.178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-42073015625.50074</v>
      </c>
      <c r="L3994" s="444">
        <f t="shared" ca="1" si="159"/>
        <v>-10139596765745.678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-10139596765745.678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-42248319857.273659</v>
      </c>
      <c r="L3995" s="444">
        <f t="shared" ca="1" si="159"/>
        <v>-10181845085602.951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-10181845085602.951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-42424354523.345627</v>
      </c>
      <c r="L3996" s="444">
        <f t="shared" ca="1" si="159"/>
        <v>-10224269440126.297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-10224269440126.297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-42601122667.192902</v>
      </c>
      <c r="L3997" s="444">
        <f t="shared" ca="1" si="159"/>
        <v>-10266870562793.49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-10266870562793.49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-42778627344.972878</v>
      </c>
      <c r="L3998" s="444">
        <f t="shared" ca="1" si="159"/>
        <v>-10309649190138.463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-10309649190138.463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-42956871625.576927</v>
      </c>
      <c r="L3999" s="444">
        <f t="shared" ca="1" si="159"/>
        <v>-10352606061764.039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-10352606061764.039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-43135858590.683495</v>
      </c>
      <c r="L4000" s="444">
        <f t="shared" ca="1" si="159"/>
        <v>-10395741920354.723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-10395741920354.723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-43315591334.81134</v>
      </c>
      <c r="L4001" s="444">
        <f t="shared" ca="1" si="159"/>
        <v>-10439057511689.533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-10439057511689.533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-43496072965.373055</v>
      </c>
      <c r="L4002" s="444">
        <f t="shared" ca="1" si="159"/>
        <v>-10482553584654.906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-10482553584654.906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-43677306602.728775</v>
      </c>
      <c r="L4003" s="444">
        <f t="shared" ca="1" si="159"/>
        <v>-10526230891257.635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-10526230891257.635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-43859295380.240143</v>
      </c>
      <c r="L4004" s="444">
        <f t="shared" ca="1" si="159"/>
        <v>-10570090186637.875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-10570090186637.875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-44042042444.324478</v>
      </c>
      <c r="L4005" s="444">
        <f t="shared" ca="1" si="159"/>
        <v>-10614132229082.199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-10614132229082.199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-44225550954.509163</v>
      </c>
      <c r="L4006" s="444">
        <f t="shared" ca="1" si="159"/>
        <v>-10658357780036.709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-10658357780036.709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-44409824083.48629</v>
      </c>
      <c r="L4007" s="444">
        <f t="shared" ca="1" si="159"/>
        <v>-10702767604120.195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-10702767604120.195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-44594865017.16748</v>
      </c>
      <c r="L4008" s="444">
        <f t="shared" ca="1" si="159"/>
        <v>-10747362469137.363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-10747362469137.363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-44780676954.739014</v>
      </c>
      <c r="L4009" s="444">
        <f t="shared" ca="1" si="159"/>
        <v>-10792143146092.102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-10792143146092.102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-44967263108.717087</v>
      </c>
      <c r="L4010" s="444">
        <f t="shared" ca="1" si="159"/>
        <v>-10837110409200.818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-10837110409200.818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-45154626705.00341</v>
      </c>
      <c r="L4011" s="444">
        <f t="shared" ca="1" si="159"/>
        <v>-10882265035905.822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-10882265035905.822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-45342770982.940926</v>
      </c>
      <c r="L4012" s="444">
        <f t="shared" ca="1" si="159"/>
        <v>-10927607806888.764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-10927607806888.764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-45531699195.36985</v>
      </c>
      <c r="L4013" s="444">
        <f t="shared" ca="1" si="159"/>
        <v>-10973139506084.133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-10973139506084.133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-45721414608.683884</v>
      </c>
      <c r="L4014" s="444">
        <f t="shared" ca="1" si="159"/>
        <v>-11018860920692.816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-11018860920692.816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-45911920502.886734</v>
      </c>
      <c r="L4015" s="444">
        <f t="shared" ca="1" si="159"/>
        <v>-11064772841195.703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-11064772841195.703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-46103220171.648766</v>
      </c>
      <c r="L4016" s="444">
        <f t="shared" ca="1" si="159"/>
        <v>-11110876061367.352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-11110876061367.352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-46295316922.363968</v>
      </c>
      <c r="L4017" s="444">
        <f t="shared" ca="1" si="159"/>
        <v>-11157171378289.715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-11157171378289.715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-46488214076.207146</v>
      </c>
      <c r="L4018" s="444">
        <f t="shared" ca="1" si="159"/>
        <v>-11203659592365.922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-11203659592365.922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-46681914968.191338</v>
      </c>
      <c r="L4019" s="444">
        <f t="shared" ca="1" si="159"/>
        <v>-11250341507334.113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-11250341507334.113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-46876422947.225471</v>
      </c>
      <c r="L4020" s="444">
        <f t="shared" ca="1" si="159"/>
        <v>-11297217930281.338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-11297217930281.338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-47071741376.172241</v>
      </c>
      <c r="L4021" s="444">
        <f t="shared" ca="1" si="159"/>
        <v>-11344289671657.51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-11344289671657.51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-47267873631.906288</v>
      </c>
      <c r="L4022" s="444">
        <f t="shared" ca="1" si="159"/>
        <v>-11391557545289.416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-11391557545289.416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-47464823105.372566</v>
      </c>
      <c r="L4023" s="444">
        <f t="shared" ca="1" si="159"/>
        <v>-11439022368394.789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-11439022368394.789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-47662593201.644951</v>
      </c>
      <c r="L4024" s="444">
        <f t="shared" ca="1" si="159"/>
        <v>-11486684961596.434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-11486684961596.434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-47861187339.985138</v>
      </c>
      <c r="L4025" s="444">
        <f t="shared" ca="1" si="159"/>
        <v>-11534546148936.418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-11534546148936.418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-48060608953.901741</v>
      </c>
      <c r="L4026" s="444">
        <f t="shared" ca="1" si="159"/>
        <v>-11582606757890.32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-11582606757890.32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-48260861491.209671</v>
      </c>
      <c r="L4027" s="444">
        <f t="shared" ca="1" si="159"/>
        <v>-11630867619381.529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-11630867619381.529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-48461948414.089706</v>
      </c>
      <c r="L4028" s="444">
        <f t="shared" ca="1" si="159"/>
        <v>-11679329567795.619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-11679329567795.619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-48663873199.148415</v>
      </c>
      <c r="L4029" s="444">
        <f t="shared" ca="1" si="159"/>
        <v>-11727993440994.768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-11727993440994.768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-48866639337.478195</v>
      </c>
      <c r="L4030" s="444">
        <f t="shared" ca="1" si="159"/>
        <v>-11776860080332.246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-11776860080332.246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-49070250334.71769</v>
      </c>
      <c r="L4031" s="444">
        <f t="shared" ca="1" si="159"/>
        <v>-11825930330666.963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-11825930330666.963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-49274709711.112343</v>
      </c>
      <c r="L4032" s="444">
        <f t="shared" ca="1" si="159"/>
        <v>-11875205040378.076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-11875205040378.076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-49480021001.575317</v>
      </c>
      <c r="L4033" s="444">
        <f t="shared" ca="1" si="159"/>
        <v>-11924685061379.652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-11924685061379.652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-49686187755.74855</v>
      </c>
      <c r="L4034" s="444">
        <f t="shared" ca="1" si="159"/>
        <v>-11974371249135.4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-11974371249135.4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-49893213538.064171</v>
      </c>
      <c r="L4035" s="444">
        <f t="shared" ca="1" si="159"/>
        <v>-12024264462673.465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-12024264462673.465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-50101101927.806107</v>
      </c>
      <c r="L4036" s="444">
        <f t="shared" ca="1" si="159"/>
        <v>-12074365564601.271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-12074365564601.271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-50309856519.171967</v>
      </c>
      <c r="L4037" s="444">
        <f t="shared" ca="1" si="159"/>
        <v>-12124675421120.443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-12124675421120.443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-50519480921.335182</v>
      </c>
      <c r="L4038" s="444">
        <f t="shared" ca="1" si="159"/>
        <v>-12175194902041.779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-12175194902041.779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-50729978758.507416</v>
      </c>
      <c r="L4039" s="444">
        <f t="shared" ca="1" si="159"/>
        <v>-12225924880800.287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-12225924880800.287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-50941353670.001198</v>
      </c>
      <c r="L4040" s="444">
        <f t="shared" ca="1" si="159"/>
        <v>-12276866234470.289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-12276866234470.289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-51153609310.29287</v>
      </c>
      <c r="L4041" s="444">
        <f t="shared" ca="1" si="159"/>
        <v>-12328019843780.582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-12328019843780.582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-51366749349.085754</v>
      </c>
      <c r="L4042" s="444">
        <f t="shared" ca="1" si="159"/>
        <v>-12379386593129.668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-12379386593129.668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-51580777471.373619</v>
      </c>
      <c r="L4043" s="444">
        <f t="shared" ca="1" si="159"/>
        <v>-12430967370601.041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-12430967370601.041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-51795697377.504333</v>
      </c>
      <c r="L4044" s="444">
        <f t="shared" ca="1" si="159"/>
        <v>-12482763067978.545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-12482763067978.545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-52011512783.243935</v>
      </c>
      <c r="L4045" s="444">
        <f t="shared" ca="1" si="159"/>
        <v>-12534774580761.789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-12534774580761.789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-52228227419.84079</v>
      </c>
      <c r="L4046" s="444">
        <f t="shared" ca="1" si="159"/>
        <v>-12587002808181.629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-12587002808181.629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-52445845034.090118</v>
      </c>
      <c r="L4047" s="444">
        <f t="shared" ca="1" si="159"/>
        <v>-12639448653215.719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-12639448653215.719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-52664369388.398827</v>
      </c>
      <c r="L4048" s="444">
        <f t="shared" ca="1" si="159"/>
        <v>-12692113022604.117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-12692113022604.117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-52883804260.850487</v>
      </c>
      <c r="L4049" s="444">
        <f t="shared" ca="1" si="159"/>
        <v>-12744996826864.967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-12744996826864.967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-53104153445.270691</v>
      </c>
      <c r="L4050" s="444">
        <f t="shared" ca="1" si="159"/>
        <v>-12798100980310.238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-12798100980310.238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-53325420751.292656</v>
      </c>
      <c r="L4051" s="444">
        <f t="shared" ca="1" si="159"/>
        <v>-12851426401061.531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-12851426401061.531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-53547610004.42305</v>
      </c>
      <c r="L4052" s="444">
        <f t="shared" ca="1" si="159"/>
        <v>-12904974011065.955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-12904974011065.955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-53770725046.108147</v>
      </c>
      <c r="L4053" s="444">
        <f t="shared" ca="1" si="159"/>
        <v>-12958744736112.063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-12958744736112.063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-53994769733.800262</v>
      </c>
      <c r="L4054" s="444">
        <f t="shared" ca="1" si="159"/>
        <v>-13012739505845.863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-13012739505845.863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-54219747941.024429</v>
      </c>
      <c r="L4055" s="444">
        <f t="shared" ca="1" si="159"/>
        <v>-13066959253786.889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-13066959253786.889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-54445663557.445366</v>
      </c>
      <c r="L4056" s="444">
        <f t="shared" ca="1" si="159"/>
        <v>-13121404917344.334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-13121404917344.334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-54672520488.934723</v>
      </c>
      <c r="L4057" s="444">
        <f t="shared" ca="1" si="159"/>
        <v>-13176077437833.27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-13176077437833.27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-54900322657.638626</v>
      </c>
      <c r="L4058" s="444">
        <f t="shared" ca="1" si="159"/>
        <v>-13230977760490.908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-13230977760490.908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-55129074002.045448</v>
      </c>
      <c r="L4059" s="444">
        <f t="shared" ca="1" si="159"/>
        <v>-13286106834492.953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-13286106834492.953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-55358778477.05397</v>
      </c>
      <c r="L4060" s="444">
        <f t="shared" ca="1" si="159"/>
        <v>-13341465612970.008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-13341465612970.008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-55589440054.041695</v>
      </c>
      <c r="L4061" s="444">
        <f t="shared" ca="1" si="159"/>
        <v>-13397055053024.049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-13397055053024.049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-55821062720.933533</v>
      </c>
      <c r="L4062" s="444">
        <f t="shared" ca="1" si="159"/>
        <v>-13452876115744.982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-13452876115744.982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-56053650482.27076</v>
      </c>
      <c r="L4063" s="444">
        <f t="shared" ca="1" si="159"/>
        <v>-13508929766227.254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-13508929766227.254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-56287207359.28022</v>
      </c>
      <c r="L4064" s="444">
        <f t="shared" ca="1" si="159"/>
        <v>-13565216973586.533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-13565216973586.533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-56521737389.943886</v>
      </c>
      <c r="L4065" s="444">
        <f t="shared" ca="1" si="159"/>
        <v>-13621738710976.477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-13621738710976.477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-56757244629.068649</v>
      </c>
      <c r="L4066" s="444">
        <f t="shared" ca="1" si="159"/>
        <v>-13678495955605.545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-13678495955605.545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-56993733148.356438</v>
      </c>
      <c r="L4067" s="444">
        <f t="shared" ca="1" si="159"/>
        <v>-13735489688753.9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-13735489688753.9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-57231207036.474586</v>
      </c>
      <c r="L4068" s="444">
        <f t="shared" ca="1" si="159"/>
        <v>-13792720895790.375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-13792720895790.375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-57469670399.126564</v>
      </c>
      <c r="L4069" s="444">
        <f t="shared" ca="1" si="159"/>
        <v>-13850190566189.502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-13850190566189.502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-57709127359.122917</v>
      </c>
      <c r="L4070" s="444">
        <f t="shared" ca="1" si="159"/>
        <v>-13907899693548.625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-13907899693548.625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-57949582056.452606</v>
      </c>
      <c r="L4071" s="444">
        <f t="shared" ca="1" si="159"/>
        <v>-13965849275605.078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-13965849275605.078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-58191038648.354492</v>
      </c>
      <c r="L4072" s="444">
        <f t="shared" ca="1" si="159"/>
        <v>-14024040314253.434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-14024040314253.434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-58433501309.389305</v>
      </c>
      <c r="L4073" s="444">
        <f t="shared" ca="1" si="159"/>
        <v>-14082473815562.822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-14082473815562.822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-58676974231.511765</v>
      </c>
      <c r="L4074" s="444">
        <f t="shared" ca="1" si="159"/>
        <v>-14141150789794.334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-14141150789794.334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-58921461624.143059</v>
      </c>
      <c r="L4075" s="444">
        <f t="shared" ca="1" si="159"/>
        <v>-14200072251418.477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-14200072251418.477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-59166967714.243652</v>
      </c>
      <c r="L4076" s="444">
        <f t="shared" ca="1" si="159"/>
        <v>-14259239219132.721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-14259239219132.721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-59413496746.38633</v>
      </c>
      <c r="L4077" s="444">
        <f t="shared" ca="1" si="159"/>
        <v>-14318652715879.107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-14318652715879.107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-59661052982.829605</v>
      </c>
      <c r="L4078" s="444">
        <f t="shared" ca="1" si="159"/>
        <v>-14378313768861.938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-14378313768861.938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-59909640703.591415</v>
      </c>
      <c r="L4079" s="444">
        <f t="shared" ca="1" si="159"/>
        <v>-14438223409565.529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-14438223409565.529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-60159264206.523041</v>
      </c>
      <c r="L4080" s="444">
        <f t="shared" ca="1" si="159"/>
        <v>-14498382673772.053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-14498382673772.053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-60409927807.38356</v>
      </c>
      <c r="L4081" s="444">
        <f t="shared" ca="1" si="159"/>
        <v>-14558792601579.436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-14558792601579.436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-60661635839.914314</v>
      </c>
      <c r="L4082" s="444">
        <f t="shared" ca="1" si="159"/>
        <v>-14619454237419.35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-14619454237419.35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-60914392655.913948</v>
      </c>
      <c r="L4083" s="444">
        <f t="shared" ca="1" si="159"/>
        <v>-14680368630075.264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-14680368630075.264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-61168202625.313599</v>
      </c>
      <c r="L4084" s="444">
        <f t="shared" ca="1" si="159"/>
        <v>-14741536832700.578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-14741536832700.578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-61423070136.252403</v>
      </c>
      <c r="L4085" s="444">
        <f t="shared" ca="1" si="159"/>
        <v>-14802959902836.83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-14802959902836.83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-61678999595.153458</v>
      </c>
      <c r="L4086" s="444">
        <f t="shared" ca="1" si="159"/>
        <v>-14864638902431.984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-14864638902431.984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-61935995426.799934</v>
      </c>
      <c r="L4087" s="444">
        <f t="shared" ca="1" si="159"/>
        <v>-14926574897858.785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-14926574897858.785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-62194062074.411598</v>
      </c>
      <c r="L4088" s="444">
        <f t="shared" ref="L4088:L4342" ca="1" si="164">I4088-J4088+K4088</f>
        <v>-14988768959933.197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-14988768959933.197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-62453203999.721657</v>
      </c>
      <c r="L4089" s="444">
        <f t="shared" ca="1" si="164"/>
        <v>-15051222163932.918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-15051222163932.918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-62713425683.053825</v>
      </c>
      <c r="L4090" s="444">
        <f t="shared" ca="1" si="164"/>
        <v>-15113935589615.973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-15113935589615.973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-62974731623.399887</v>
      </c>
      <c r="L4091" s="444">
        <f t="shared" ca="1" si="164"/>
        <v>-15176910321239.373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-15176910321239.373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-63237126338.497383</v>
      </c>
      <c r="L4092" s="444">
        <f t="shared" ca="1" si="164"/>
        <v>-15240147447577.871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-15240147447577.871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-63500614364.907784</v>
      </c>
      <c r="L4093" s="444">
        <f t="shared" ca="1" si="164"/>
        <v>-15303648061942.779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-15303648061942.779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-63765200258.09491</v>
      </c>
      <c r="L4094" s="444">
        <f t="shared" ca="1" si="164"/>
        <v>-15367413262200.875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-15367413262200.875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-64030888592.503647</v>
      </c>
      <c r="L4095" s="444">
        <f t="shared" ca="1" si="164"/>
        <v>-15431444150793.379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-15431444150793.379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-64297683961.639069</v>
      </c>
      <c r="L4096" s="444">
        <f t="shared" ca="1" si="164"/>
        <v>-15495741834755.018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-15495741834755.018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-64565590978.145905</v>
      </c>
      <c r="L4097" s="444">
        <f t="shared" ca="1" si="164"/>
        <v>-15560307425733.164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-15560307425733.164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-64834614273.888176</v>
      </c>
      <c r="L4098" s="444">
        <f t="shared" ca="1" si="164"/>
        <v>-15625142040007.053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-15625142040007.053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-65104758500.029388</v>
      </c>
      <c r="L4099" s="444">
        <f t="shared" ca="1" si="164"/>
        <v>-15690246798507.082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-15690246798507.082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-65376028327.112839</v>
      </c>
      <c r="L4100" s="444">
        <f t="shared" ca="1" si="164"/>
        <v>-15755622826834.195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-15755622826834.195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-65648428445.142479</v>
      </c>
      <c r="L4101" s="444">
        <f t="shared" ca="1" si="164"/>
        <v>-15821271255279.338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-15821271255279.338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-65921963563.66391</v>
      </c>
      <c r="L4102" s="444">
        <f t="shared" ca="1" si="164"/>
        <v>-15887193218843.002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-15887193218843.002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-66196638411.845833</v>
      </c>
      <c r="L4103" s="444">
        <f t="shared" ca="1" si="164"/>
        <v>-15953389857254.848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-15953389857254.848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-66472457738.561874</v>
      </c>
      <c r="L4104" s="444">
        <f t="shared" ca="1" si="164"/>
        <v>-16019862314993.41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-16019862314993.41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-66749426312.472542</v>
      </c>
      <c r="L4105" s="444">
        <f t="shared" ca="1" si="164"/>
        <v>-16086611741305.883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-16086611741305.883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-67027548922.107841</v>
      </c>
      <c r="L4106" s="444">
        <f t="shared" ca="1" si="164"/>
        <v>-16153639290227.99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-16153639290227.99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-67306830375.949951</v>
      </c>
      <c r="L4107" s="444">
        <f t="shared" ca="1" si="164"/>
        <v>-16220946120603.939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-16220946120603.939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-67587275502.516411</v>
      </c>
      <c r="L4108" s="444">
        <f t="shared" ca="1" si="164"/>
        <v>-16288533396106.455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-16288533396106.455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-67868889150.44355</v>
      </c>
      <c r="L4109" s="444">
        <f t="shared" ca="1" si="164"/>
        <v>-16356402285256.898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-16356402285256.898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-68151676188.570412</v>
      </c>
      <c r="L4110" s="444">
        <f t="shared" ca="1" si="164"/>
        <v>-16424553961445.469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-16424553961445.469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-68435641506.022789</v>
      </c>
      <c r="L4111" s="444">
        <f t="shared" ca="1" si="164"/>
        <v>-16492989602951.492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-16492989602951.492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-68720790012.297882</v>
      </c>
      <c r="L4112" s="444">
        <f t="shared" ca="1" si="164"/>
        <v>-16561710392963.791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-16561710392963.791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-69007126637.349121</v>
      </c>
      <c r="L4113" s="444">
        <f t="shared" ca="1" si="164"/>
        <v>-16630717519601.141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-16630717519601.141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-69294656331.671417</v>
      </c>
      <c r="L4114" s="444">
        <f t="shared" ca="1" si="164"/>
        <v>-16700012175932.813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-16700012175932.813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-69583384066.386719</v>
      </c>
      <c r="L4115" s="444">
        <f t="shared" ca="1" si="164"/>
        <v>-16769595559999.199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-16769595559999.199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-69873314833.330002</v>
      </c>
      <c r="L4116" s="444">
        <f t="shared" ca="1" si="164"/>
        <v>-16839468874832.529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-16839468874832.529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-70164453645.135544</v>
      </c>
      <c r="L4117" s="444">
        <f t="shared" ca="1" si="164"/>
        <v>-16909633328477.664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-16909633328477.664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-70456805535.323593</v>
      </c>
      <c r="L4118" s="444">
        <f t="shared" ca="1" si="164"/>
        <v>-16980090134012.988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-16980090134012.988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-70750375558.387451</v>
      </c>
      <c r="L4119" s="444">
        <f t="shared" ca="1" si="164"/>
        <v>-17050840509571.375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-17050840509571.375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-71045168789.880722</v>
      </c>
      <c r="L4120" s="444">
        <f t="shared" ca="1" si="164"/>
        <v>-17121885678361.256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-17121885678361.256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-71341190326.505234</v>
      </c>
      <c r="L4121" s="444">
        <f t="shared" ca="1" si="164"/>
        <v>-17193226868687.762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-17193226868687.762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-71638445286.199005</v>
      </c>
      <c r="L4122" s="444">
        <f t="shared" ca="1" si="164"/>
        <v>-17264865313973.961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-17264865313973.961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-71936938808.224838</v>
      </c>
      <c r="L4123" s="444">
        <f t="shared" ca="1" si="164"/>
        <v>-17336802252782.186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-17336802252782.186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-72236676053.259109</v>
      </c>
      <c r="L4124" s="444">
        <f t="shared" ca="1" si="164"/>
        <v>-17409038928835.445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-17409038928835.445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-72537662203.481018</v>
      </c>
      <c r="L4125" s="444">
        <f t="shared" ca="1" si="164"/>
        <v>-17481576591038.926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-17481576591038.926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-72839902462.662186</v>
      </c>
      <c r="L4126" s="444">
        <f t="shared" ca="1" si="164"/>
        <v>-17554416493501.588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-17554416493501.588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-73143402056.256622</v>
      </c>
      <c r="L4127" s="444">
        <f t="shared" ca="1" si="164"/>
        <v>-17627559895557.844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-17627559895557.844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-73448166231.491013</v>
      </c>
      <c r="L4128" s="444">
        <f t="shared" ca="1" si="164"/>
        <v>-17701008061789.336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-17701008061789.336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-73754200257.455566</v>
      </c>
      <c r="L4129" s="444">
        <f t="shared" ca="1" si="164"/>
        <v>-17774762262046.793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-17774762262046.793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-74061509425.194977</v>
      </c>
      <c r="L4130" s="444">
        <f t="shared" ca="1" si="164"/>
        <v>-17848823771471.988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-17848823771471.988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-74370099047.799957</v>
      </c>
      <c r="L4131" s="444">
        <f t="shared" ca="1" si="164"/>
        <v>-17923193870519.789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-17923193870519.789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-74679974460.499115</v>
      </c>
      <c r="L4132" s="444">
        <f t="shared" ca="1" si="164"/>
        <v>-17997873844980.289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-17997873844980.289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-74991141020.751205</v>
      </c>
      <c r="L4133" s="444">
        <f t="shared" ca="1" si="164"/>
        <v>-18072864986001.039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-18072864986001.039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-75303604108.337662</v>
      </c>
      <c r="L4134" s="444">
        <f t="shared" ca="1" si="164"/>
        <v>-18148168590109.375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-18148168590109.375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-75617369125.455734</v>
      </c>
      <c r="L4135" s="444">
        <f t="shared" ca="1" si="164"/>
        <v>-18223785959234.832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-18223785959234.832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-75932441496.811798</v>
      </c>
      <c r="L4136" s="444">
        <f t="shared" ca="1" si="164"/>
        <v>-18299718400731.645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-18299718400731.645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-76248826669.715179</v>
      </c>
      <c r="L4137" s="444">
        <f t="shared" ca="1" si="164"/>
        <v>-18375967227401.359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-18375967227401.359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-76566530114.172333</v>
      </c>
      <c r="L4138" s="444">
        <f t="shared" ca="1" si="164"/>
        <v>-18452533757515.531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-18452533757515.531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-76885557322.981384</v>
      </c>
      <c r="L4139" s="444">
        <f t="shared" ca="1" si="164"/>
        <v>-18529419314838.512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-18529419314838.512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-77205913811.827133</v>
      </c>
      <c r="L4140" s="444">
        <f t="shared" ca="1" si="164"/>
        <v>-18606625228650.34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-18606625228650.34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-77527605119.376419</v>
      </c>
      <c r="L4141" s="444">
        <f t="shared" ca="1" si="164"/>
        <v>-18684152833769.715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-18684152833769.715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-77850636807.37381</v>
      </c>
      <c r="L4142" s="444">
        <f t="shared" ca="1" si="164"/>
        <v>-18762003470577.09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-18762003470577.09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-78175014460.737869</v>
      </c>
      <c r="L4143" s="444">
        <f t="shared" ca="1" si="164"/>
        <v>-18840178485037.828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-18840178485037.828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-78500743687.657623</v>
      </c>
      <c r="L4144" s="444">
        <f t="shared" ca="1" si="164"/>
        <v>-18918679228725.484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-18918679228725.484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-78827830119.689514</v>
      </c>
      <c r="L4145" s="444">
        <f t="shared" ca="1" si="164"/>
        <v>-18997507058845.176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-18997507058845.176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-79156279411.854904</v>
      </c>
      <c r="L4146" s="444">
        <f t="shared" ca="1" si="164"/>
        <v>-19076663338257.031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-19076663338257.031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-79486097242.737625</v>
      </c>
      <c r="L4147" s="444">
        <f t="shared" ca="1" si="164"/>
        <v>-19156149435499.77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-19156149435499.77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-79817289314.582367</v>
      </c>
      <c r="L4148" s="444">
        <f t="shared" ca="1" si="164"/>
        <v>-19235966724814.352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-19235966724814.352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-80149861353.393127</v>
      </c>
      <c r="L4149" s="444">
        <f t="shared" ca="1" si="164"/>
        <v>-19316116586167.746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-19316116586167.746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-80483819109.032272</v>
      </c>
      <c r="L4150" s="444">
        <f t="shared" ca="1" si="164"/>
        <v>-19396600405276.777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-19396600405276.777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-80819168355.319901</v>
      </c>
      <c r="L4151" s="444">
        <f t="shared" ca="1" si="164"/>
        <v>-19477419573632.098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-19477419573632.098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-81155914890.133743</v>
      </c>
      <c r="L4152" s="444">
        <f t="shared" ca="1" si="164"/>
        <v>-19558575488522.23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-19558575488522.23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-81494064535.509293</v>
      </c>
      <c r="L4153" s="444">
        <f t="shared" ca="1" si="164"/>
        <v>-19640069553057.738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-19640069553057.738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-81833623137.74057</v>
      </c>
      <c r="L4154" s="444">
        <f t="shared" ca="1" si="164"/>
        <v>-19721903176195.48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-19721903176195.48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-82174596567.481171</v>
      </c>
      <c r="L4155" s="444">
        <f t="shared" ca="1" si="164"/>
        <v>-19804077772762.961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-19804077772762.961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-82516990719.845673</v>
      </c>
      <c r="L4156" s="444">
        <f t="shared" ca="1" si="164"/>
        <v>-19886594763482.805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-19886594763482.805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-82860811514.511688</v>
      </c>
      <c r="L4157" s="444">
        <f t="shared" ca="1" si="164"/>
        <v>-19969455574997.316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-19969455574997.316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-83206064895.822144</v>
      </c>
      <c r="L4158" s="444">
        <f t="shared" ca="1" si="164"/>
        <v>-20052661639893.137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-20052661639893.137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-83552756832.888062</v>
      </c>
      <c r="L4159" s="444">
        <f t="shared" ca="1" si="164"/>
        <v>-20136214396726.023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-20136214396726.023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-83900893319.691757</v>
      </c>
      <c r="L4160" s="444">
        <f t="shared" ca="1" si="164"/>
        <v>-20220115290045.715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-20220115290045.715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-84250480375.190475</v>
      </c>
      <c r="L4161" s="444">
        <f t="shared" ca="1" si="164"/>
        <v>-20304365770420.906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-20304365770420.906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-84601524043.420441</v>
      </c>
      <c r="L4162" s="444">
        <f t="shared" ca="1" si="164"/>
        <v>-20388967294464.328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-20388967294464.328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-84954030393.601364</v>
      </c>
      <c r="L4163" s="444">
        <f t="shared" ca="1" si="164"/>
        <v>-20473921324857.93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-20473921324857.93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-85308005520.241379</v>
      </c>
      <c r="L4164" s="444">
        <f t="shared" ca="1" si="164"/>
        <v>-20559229330378.172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-20559229330378.172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-85663455543.242386</v>
      </c>
      <c r="L4165" s="444">
        <f t="shared" ca="1" si="164"/>
        <v>-20644892785921.414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-20644892785921.414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-86020386608.00589</v>
      </c>
      <c r="L4166" s="444">
        <f t="shared" ca="1" si="164"/>
        <v>-20730913172529.422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-20730913172529.422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-86378804885.539261</v>
      </c>
      <c r="L4167" s="444">
        <f t="shared" ca="1" si="164"/>
        <v>-20817291977414.961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-20817291977414.961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-86738716572.562332</v>
      </c>
      <c r="L4168" s="444">
        <f t="shared" ca="1" si="164"/>
        <v>-20904030693987.523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-20904030693987.523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-87100127891.614685</v>
      </c>
      <c r="L4169" s="444">
        <f t="shared" ca="1" si="164"/>
        <v>-20991130821879.137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-20991130821879.137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-87463045091.163071</v>
      </c>
      <c r="L4170" s="444">
        <f t="shared" ca="1" si="164"/>
        <v>-21078593866970.301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-21078593866970.301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-87827474445.709579</v>
      </c>
      <c r="L4171" s="444">
        <f t="shared" ca="1" si="164"/>
        <v>-21166421341416.012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-21166421341416.012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-88193422255.900055</v>
      </c>
      <c r="L4172" s="444">
        <f t="shared" ca="1" si="164"/>
        <v>-21254614763671.91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-21254614763671.91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-88560894848.632965</v>
      </c>
      <c r="L4173" s="444">
        <f t="shared" ca="1" si="164"/>
        <v>-21343175658520.543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-21343175658520.543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-88929898577.16893</v>
      </c>
      <c r="L4174" s="444">
        <f t="shared" ca="1" si="164"/>
        <v>-21432105557097.711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-21432105557097.711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-89300439821.240463</v>
      </c>
      <c r="L4175" s="444">
        <f t="shared" ca="1" si="164"/>
        <v>-21521405996918.953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-21521405996918.953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-89672524987.162308</v>
      </c>
      <c r="L4176" s="444">
        <f t="shared" ca="1" si="164"/>
        <v>-21611078521906.117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-21611078521906.117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-90046160507.942154</v>
      </c>
      <c r="L4177" s="444">
        <f t="shared" ca="1" si="164"/>
        <v>-21701124682414.059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-21701124682414.059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-90421352843.391907</v>
      </c>
      <c r="L4178" s="444">
        <f t="shared" ca="1" si="164"/>
        <v>-21791546035257.449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-21791546035257.449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-90798108480.239365</v>
      </c>
      <c r="L4179" s="444">
        <f t="shared" ca="1" si="164"/>
        <v>-21882344143737.688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-21882344143737.688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-91176433932.240356</v>
      </c>
      <c r="L4180" s="444">
        <f t="shared" ca="1" si="164"/>
        <v>-21973520577669.93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-21973520577669.93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-91556335740.291367</v>
      </c>
      <c r="L4181" s="444">
        <f t="shared" ca="1" si="164"/>
        <v>-22065076913410.223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-22065076913410.223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-91937820472.542587</v>
      </c>
      <c r="L4182" s="444">
        <f t="shared" ca="1" si="164"/>
        <v>-22157014733882.766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-22157014733882.766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-92320894724.51152</v>
      </c>
      <c r="L4183" s="444">
        <f t="shared" ca="1" si="164"/>
        <v>-22249335628607.277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-22249335628607.277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-92705565119.196991</v>
      </c>
      <c r="L4184" s="444">
        <f t="shared" ca="1" si="164"/>
        <v>-22342041193726.473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-22342041193726.473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-93091838307.193634</v>
      </c>
      <c r="L4185" s="444">
        <f t="shared" ca="1" si="164"/>
        <v>-22435133032033.668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-22435133032033.668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-93479720966.806946</v>
      </c>
      <c r="L4186" s="444">
        <f t="shared" ca="1" si="164"/>
        <v>-22528612753000.477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-22528612753000.477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-93869219804.168655</v>
      </c>
      <c r="L4187" s="444">
        <f t="shared" ca="1" si="164"/>
        <v>-22622481972804.645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-22622481972804.645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-94260341553.352692</v>
      </c>
      <c r="L4188" s="444">
        <f t="shared" ca="1" si="164"/>
        <v>-22716742314357.996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-22716742314357.996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-94653092976.491653</v>
      </c>
      <c r="L4189" s="444">
        <f t="shared" ca="1" si="164"/>
        <v>-22811395407334.488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-22811395407334.488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-95047480863.893707</v>
      </c>
      <c r="L4190" s="444">
        <f t="shared" ca="1" si="164"/>
        <v>-22906442888198.383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-22906442888198.383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-95443512034.159927</v>
      </c>
      <c r="L4191" s="444">
        <f t="shared" ca="1" si="164"/>
        <v>-23001886400232.543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-23001886400232.543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-95841193334.302261</v>
      </c>
      <c r="L4192" s="444">
        <f t="shared" ca="1" si="164"/>
        <v>-23097727593566.844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-23097727593566.844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-96240531639.861847</v>
      </c>
      <c r="L4193" s="444">
        <f t="shared" ca="1" si="164"/>
        <v>-23193968125206.707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-23193968125206.707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-96641533855.027939</v>
      </c>
      <c r="L4194" s="444">
        <f t="shared" ca="1" si="164"/>
        <v>-23290609659061.734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-23290609659061.734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-97044206912.757233</v>
      </c>
      <c r="L4195" s="444">
        <f t="shared" ca="1" si="164"/>
        <v>-23387653865974.492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-23387653865974.492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-97448557774.893723</v>
      </c>
      <c r="L4196" s="444">
        <f t="shared" ca="1" si="164"/>
        <v>-23485102423749.387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-23485102423749.387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-97854593432.289108</v>
      </c>
      <c r="L4197" s="444">
        <f t="shared" ca="1" si="164"/>
        <v>-23582957017181.676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-23582957017181.676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-98262320904.923645</v>
      </c>
      <c r="L4198" s="444">
        <f t="shared" ca="1" si="164"/>
        <v>-23681219338086.598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-23681219338086.598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-98671747242.027496</v>
      </c>
      <c r="L4199" s="444">
        <f t="shared" ca="1" si="164"/>
        <v>-23779891085328.625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-23779891085328.625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-99082879522.202606</v>
      </c>
      <c r="L4200" s="444">
        <f t="shared" ca="1" si="164"/>
        <v>-23878973964850.828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-23878973964850.828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-99495724853.54512</v>
      </c>
      <c r="L4201" s="444">
        <f t="shared" ca="1" si="164"/>
        <v>-23978469689704.375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-23978469689704.375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-99910290373.768234</v>
      </c>
      <c r="L4202" s="444">
        <f t="shared" ca="1" si="164"/>
        <v>-24078379980078.145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-24078379980078.145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-100326583250.32561</v>
      </c>
      <c r="L4203" s="444">
        <f t="shared" ca="1" si="164"/>
        <v>-24178706563328.469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-24178706563328.469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-100744610680.53528</v>
      </c>
      <c r="L4204" s="444">
        <f t="shared" ca="1" si="164"/>
        <v>-24279451174009.004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-24279451174009.004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-101164379891.70418</v>
      </c>
      <c r="L4205" s="444">
        <f t="shared" ca="1" si="164"/>
        <v>-24380615553900.707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-24380615553900.707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-101585898141.25294</v>
      </c>
      <c r="L4206" s="444">
        <f t="shared" ca="1" si="164"/>
        <v>-24482201452041.961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-24482201452041.961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-102009172716.84151</v>
      </c>
      <c r="L4207" s="444">
        <f t="shared" ca="1" si="164"/>
        <v>-24584210624758.801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-24584210624758.801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-102434210936.495</v>
      </c>
      <c r="L4208" s="444">
        <f t="shared" ca="1" si="164"/>
        <v>-24686644835695.297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-24686644835695.297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-102861020148.73041</v>
      </c>
      <c r="L4209" s="444">
        <f t="shared" ca="1" si="164"/>
        <v>-24789505855844.027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-24789505855844.027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-103289607732.68344</v>
      </c>
      <c r="L4210" s="444">
        <f t="shared" ca="1" si="164"/>
        <v>-24892795463576.711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-24892795463576.711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-103719981098.2363</v>
      </c>
      <c r="L4211" s="444">
        <f t="shared" ca="1" si="164"/>
        <v>-24996515444674.945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-24996515444674.945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-104152147686.1456</v>
      </c>
      <c r="L4212" s="444">
        <f t="shared" ca="1" si="164"/>
        <v>-25100667592361.09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-25100667592361.09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-104586114968.1712</v>
      </c>
      <c r="L4213" s="444">
        <f t="shared" ca="1" si="164"/>
        <v>-25205253707329.262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-25205253707329.262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-105021890447.20526</v>
      </c>
      <c r="L4214" s="444">
        <f t="shared" ca="1" si="164"/>
        <v>-25310275597776.469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-25310275597776.469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-105459481657.40195</v>
      </c>
      <c r="L4215" s="444">
        <f t="shared" ca="1" si="164"/>
        <v>-25415735079433.871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-25415735079433.871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-105898896164.3078</v>
      </c>
      <c r="L4216" s="444">
        <f t="shared" ca="1" si="164"/>
        <v>-25521633975598.18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-25521633975598.18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-106340141564.99242</v>
      </c>
      <c r="L4217" s="444">
        <f t="shared" ca="1" si="164"/>
        <v>-25627974117163.172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-25627974117163.172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-106783225488.17989</v>
      </c>
      <c r="L4218" s="444">
        <f t="shared" ca="1" si="164"/>
        <v>-25734757342651.352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-25734757342651.352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-107228155594.38063</v>
      </c>
      <c r="L4219" s="444">
        <f t="shared" ca="1" si="164"/>
        <v>-25841985498245.73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-25841985498245.73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-107674939576.02388</v>
      </c>
      <c r="L4220" s="444">
        <f t="shared" ca="1" si="164"/>
        <v>-25949660437821.754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-25949660437821.754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-108123585157.59064</v>
      </c>
      <c r="L4221" s="444">
        <f t="shared" ca="1" si="164"/>
        <v>-26057784022979.344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-26057784022979.344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-108574100095.74727</v>
      </c>
      <c r="L4222" s="444">
        <f t="shared" ca="1" si="164"/>
        <v>-26166358123075.09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-26166358123075.09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-109026492179.47954</v>
      </c>
      <c r="L4223" s="444">
        <f t="shared" ca="1" si="164"/>
        <v>-26275384615254.57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-26275384615254.57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-109480769230.22737</v>
      </c>
      <c r="L4224" s="444">
        <f t="shared" ca="1" si="164"/>
        <v>-26384865384484.797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-26384865384484.797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-109936939102.01999</v>
      </c>
      <c r="L4225" s="444">
        <f t="shared" ca="1" si="164"/>
        <v>-26494802323586.816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-26494802323586.816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-110395009681.61174</v>
      </c>
      <c r="L4226" s="444">
        <f t="shared" ca="1" si="164"/>
        <v>-26605197333268.43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-26605197333268.43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-110854988888.61845</v>
      </c>
      <c r="L4227" s="444">
        <f t="shared" ca="1" si="164"/>
        <v>-26716052322157.047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-26716052322157.047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-111316884675.65436</v>
      </c>
      <c r="L4228" s="444">
        <f t="shared" ca="1" si="164"/>
        <v>-26827369206832.703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-26827369206832.703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-111780705028.46959</v>
      </c>
      <c r="L4229" s="444">
        <f t="shared" ca="1" si="164"/>
        <v>-26939149911861.172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-26939149911861.172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-112246457966.08821</v>
      </c>
      <c r="L4230" s="444">
        <f t="shared" ca="1" si="164"/>
        <v>-27051396369827.262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-27051396369827.262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-112714151540.94691</v>
      </c>
      <c r="L4231" s="444">
        <f t="shared" ca="1" si="164"/>
        <v>-27164110521368.207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-27164110521368.207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-113183793839.03419</v>
      </c>
      <c r="L4232" s="444">
        <f t="shared" ca="1" si="164"/>
        <v>-27277294315207.242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-27277294315207.242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-113655392980.03017</v>
      </c>
      <c r="L4233" s="444">
        <f t="shared" ca="1" si="164"/>
        <v>-27390949708187.273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-27390949708187.273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-114128957117.44698</v>
      </c>
      <c r="L4234" s="444">
        <f t="shared" ca="1" si="164"/>
        <v>-27505078665304.719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-27505078665304.719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-114604494438.76967</v>
      </c>
      <c r="L4235" s="444">
        <f t="shared" ca="1" si="164"/>
        <v>-27619683159743.488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-27619683159743.488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-115082013165.59787</v>
      </c>
      <c r="L4236" s="444">
        <f t="shared" ca="1" si="164"/>
        <v>-27734765172909.086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-27734765172909.086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-115561521553.78786</v>
      </c>
      <c r="L4237" s="444">
        <f t="shared" ca="1" si="164"/>
        <v>-27850326694462.875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-27850326694462.875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-116043027893.59531</v>
      </c>
      <c r="L4238" s="444">
        <f t="shared" ca="1" si="164"/>
        <v>-27966369722356.469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-27966369722356.469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-116526540509.81862</v>
      </c>
      <c r="L4239" s="444">
        <f t="shared" ca="1" si="164"/>
        <v>-28082896262866.289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-28082896262866.289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-117012067761.94287</v>
      </c>
      <c r="L4240" s="444">
        <f t="shared" ca="1" si="164"/>
        <v>-28199908330628.23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-28199908330628.23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-117499618044.2843</v>
      </c>
      <c r="L4241" s="444">
        <f t="shared" ca="1" si="164"/>
        <v>-28317407948672.516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-28317407948672.516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-117989199786.13548</v>
      </c>
      <c r="L4242" s="444">
        <f t="shared" ca="1" si="164"/>
        <v>-28435397148458.652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-28435397148458.652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-118480821451.91106</v>
      </c>
      <c r="L4243" s="444">
        <f t="shared" ca="1" si="164"/>
        <v>-28553877969910.563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-28553877969910.563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-118974491541.29401</v>
      </c>
      <c r="L4244" s="444">
        <f t="shared" ca="1" si="164"/>
        <v>-28672852461451.855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-28672852461451.855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-119470218589.38275</v>
      </c>
      <c r="L4245" s="444">
        <f t="shared" ca="1" si="164"/>
        <v>-28792322680041.238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-28792322680041.238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-119968011166.83849</v>
      </c>
      <c r="L4246" s="444">
        <f t="shared" ca="1" si="164"/>
        <v>-28912290691208.078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-28912290691208.078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-120467877880.03365</v>
      </c>
      <c r="L4247" s="444">
        <f t="shared" ca="1" si="164"/>
        <v>-29032758569088.113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-29032758569088.113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-120969827371.20045</v>
      </c>
      <c r="L4248" s="444">
        <f t="shared" ca="1" si="164"/>
        <v>-29153728396459.313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-29153728396459.313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-121473868318.58049</v>
      </c>
      <c r="L4249" s="444">
        <f t="shared" ca="1" si="164"/>
        <v>-29275202264777.895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-29275202264777.895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-121980009436.57455</v>
      </c>
      <c r="L4250" s="444">
        <f t="shared" ca="1" si="164"/>
        <v>-29397182274214.469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-29397182274214.469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-122488259475.89363</v>
      </c>
      <c r="L4251" s="444">
        <f t="shared" ca="1" si="164"/>
        <v>-29519670533690.363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-29519670533690.363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-122998627223.70984</v>
      </c>
      <c r="L4252" s="444">
        <f t="shared" ca="1" si="164"/>
        <v>-29642669160914.074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-29642669160914.074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-123511121503.80864</v>
      </c>
      <c r="L4253" s="444">
        <f t="shared" ca="1" si="164"/>
        <v>-29766180282417.883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-29766180282417.883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-124025751176.74118</v>
      </c>
      <c r="L4254" s="444">
        <f t="shared" ca="1" si="164"/>
        <v>-29890206033594.625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-29890206033594.625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-124542525139.9776</v>
      </c>
      <c r="L4255" s="444">
        <f t="shared" ca="1" si="164"/>
        <v>-30014748558734.602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-30014748558734.602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-125061452328.06082</v>
      </c>
      <c r="L4256" s="444">
        <f t="shared" ca="1" si="164"/>
        <v>-30139810011062.664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-30139810011062.664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-125582541712.76109</v>
      </c>
      <c r="L4257" s="444">
        <f t="shared" ca="1" si="164"/>
        <v>-30265392552775.426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-30265392552775.426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-126105802303.23093</v>
      </c>
      <c r="L4258" s="444">
        <f t="shared" ca="1" si="164"/>
        <v>-30391498355078.656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-30391498355078.656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-126631243146.16109</v>
      </c>
      <c r="L4259" s="444">
        <f t="shared" ca="1" si="164"/>
        <v>-30518129598224.816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-30518129598224.816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-127158873325.93672</v>
      </c>
      <c r="L4260" s="444">
        <f t="shared" ca="1" si="164"/>
        <v>-30645288471550.754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-30645288471550.754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-127688701964.79478</v>
      </c>
      <c r="L4261" s="444">
        <f t="shared" ca="1" si="164"/>
        <v>-30772977173515.547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-30772977173515.547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-128220738222.98145</v>
      </c>
      <c r="L4262" s="444">
        <f t="shared" ca="1" si="164"/>
        <v>-30901197911738.527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-30901197911738.527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-128754991298.91052</v>
      </c>
      <c r="L4263" s="444">
        <f t="shared" ca="1" si="164"/>
        <v>-31029952903037.438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-31029952903037.438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-129291470429.32265</v>
      </c>
      <c r="L4264" s="444">
        <f t="shared" ca="1" si="164"/>
        <v>-31159244373466.762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-31159244373466.762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-129830184889.44484</v>
      </c>
      <c r="L4265" s="444">
        <f t="shared" ca="1" si="164"/>
        <v>-31289074558356.207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-31289074558356.207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-130371143993.15086</v>
      </c>
      <c r="L4266" s="444">
        <f t="shared" ca="1" si="164"/>
        <v>-31419445702349.359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-31419445702349.359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-130914357093.12233</v>
      </c>
      <c r="L4267" s="444">
        <f t="shared" ca="1" si="164"/>
        <v>-31550360059442.48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-31550360059442.48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-131459833581.01031</v>
      </c>
      <c r="L4268" s="444">
        <f t="shared" ca="1" si="164"/>
        <v>-31681819893023.492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-31681819893023.492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-132007582887.59789</v>
      </c>
      <c r="L4269" s="444">
        <f t="shared" ca="1" si="164"/>
        <v>-31813827475911.09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-31813827475911.09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-132557614482.96288</v>
      </c>
      <c r="L4270" s="444">
        <f t="shared" ca="1" si="164"/>
        <v>-31946385090394.051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-31946385090394.051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-133109937876.64188</v>
      </c>
      <c r="L4271" s="444">
        <f t="shared" ca="1" si="164"/>
        <v>-32079495028270.691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-32079495028270.691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-133664562617.79456</v>
      </c>
      <c r="L4272" s="444">
        <f t="shared" ca="1" si="164"/>
        <v>-32213159590888.484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-32213159590888.484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-134221498295.3687</v>
      </c>
      <c r="L4273" s="444">
        <f t="shared" ca="1" si="164"/>
        <v>-32347381089183.852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-32347381089183.852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-134780754538.26605</v>
      </c>
      <c r="L4274" s="444">
        <f t="shared" ca="1" si="164"/>
        <v>-32482161843722.117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-32482161843722.117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-135342341015.5088</v>
      </c>
      <c r="L4275" s="444">
        <f t="shared" ca="1" si="164"/>
        <v>-32617504184737.625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-32617504184737.625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-135906267436.40677</v>
      </c>
      <c r="L4276" s="444">
        <f t="shared" ca="1" si="164"/>
        <v>-32753410452174.031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-32753410452174.031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-136472543550.72511</v>
      </c>
      <c r="L4277" s="444">
        <f t="shared" ca="1" si="164"/>
        <v>-32889882995724.758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-32889882995724.758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-137041179148.85315</v>
      </c>
      <c r="L4278" s="444">
        <f t="shared" ca="1" si="164"/>
        <v>-33026924174873.609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-33026924174873.609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-137612184061.97336</v>
      </c>
      <c r="L4279" s="444">
        <f t="shared" ca="1" si="164"/>
        <v>-33164536358935.582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-33164536358935.582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-138185568162.2316</v>
      </c>
      <c r="L4280" s="444">
        <f t="shared" ca="1" si="164"/>
        <v>-33302721927097.813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-33302721927097.813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-138761341362.90756</v>
      </c>
      <c r="L4281" s="444">
        <f t="shared" ca="1" si="164"/>
        <v>-33441483268460.719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-33441483268460.719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-139339513618.58633</v>
      </c>
      <c r="L4282" s="444">
        <f t="shared" ca="1" si="164"/>
        <v>-33580822782079.305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-33580822782079.305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-139920094925.33044</v>
      </c>
      <c r="L4283" s="444">
        <f t="shared" ca="1" si="164"/>
        <v>-33720742877004.637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-33720742877004.637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-140503095320.85266</v>
      </c>
      <c r="L4284" s="444">
        <f t="shared" ca="1" si="164"/>
        <v>-33861245972325.488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-33861245972325.488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-141088524884.68954</v>
      </c>
      <c r="L4285" s="444">
        <f t="shared" ca="1" si="164"/>
        <v>-34002334497210.18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-34002334497210.18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-141676393738.37573</v>
      </c>
      <c r="L4286" s="444">
        <f t="shared" ca="1" si="164"/>
        <v>-34144010890948.555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-34144010890948.555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-142266712045.61899</v>
      </c>
      <c r="L4287" s="444">
        <f t="shared" ca="1" si="164"/>
        <v>-34286277602994.172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-34286277602994.172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-142859490012.47571</v>
      </c>
      <c r="L4288" s="444">
        <f t="shared" ca="1" si="164"/>
        <v>-34429137093006.648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-34429137093006.648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-143454737887.52771</v>
      </c>
      <c r="L4289" s="444">
        <f t="shared" ca="1" si="164"/>
        <v>-34572591830894.176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-34572591830894.176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-144052465962.05905</v>
      </c>
      <c r="L4290" s="444">
        <f t="shared" ca="1" si="164"/>
        <v>-34716644296856.234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-34716644296856.234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-144652684570.23431</v>
      </c>
      <c r="L4291" s="444">
        <f t="shared" ca="1" si="164"/>
        <v>-34861296981426.469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-34861296981426.469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-145255404089.27695</v>
      </c>
      <c r="L4292" s="444">
        <f t="shared" ca="1" si="164"/>
        <v>-35006552385515.746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-35006552385515.746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-145860634939.64893</v>
      </c>
      <c r="L4293" s="444">
        <f t="shared" ca="1" si="164"/>
        <v>-35152413020455.395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-35152413020455.395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-146468387585.2308</v>
      </c>
      <c r="L4294" s="444">
        <f t="shared" ca="1" si="164"/>
        <v>-35298881408040.625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-35298881408040.625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-147078672533.50259</v>
      </c>
      <c r="L4295" s="444">
        <f t="shared" ca="1" si="164"/>
        <v>-35445960080574.125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-35445960080574.125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-147691500335.72552</v>
      </c>
      <c r="L4296" s="444">
        <f t="shared" ca="1" si="164"/>
        <v>-35593651580909.852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-35593651580909.852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-148306881587.12439</v>
      </c>
      <c r="L4297" s="444">
        <f t="shared" ca="1" si="164"/>
        <v>-35741958462496.977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-35741958462496.977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-148924826927.07074</v>
      </c>
      <c r="L4298" s="444">
        <f t="shared" ca="1" si="164"/>
        <v>-35890883289424.047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-35890883289424.047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-149545347039.26685</v>
      </c>
      <c r="L4299" s="444">
        <f t="shared" ca="1" si="164"/>
        <v>-36040428636463.313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-36040428636463.313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-150168452651.93048</v>
      </c>
      <c r="L4300" s="444">
        <f t="shared" ca="1" si="164"/>
        <v>-36190597089115.242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-36190597089115.242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-150794154537.98016</v>
      </c>
      <c r="L4301" s="444">
        <f t="shared" ca="1" si="164"/>
        <v>-36341391243653.219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-36341391243653.219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-151422463515.22174</v>
      </c>
      <c r="L4302" s="444">
        <f t="shared" ca="1" si="164"/>
        <v>-36492813707168.438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-36492813707168.438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-152053390446.53516</v>
      </c>
      <c r="L4303" s="444">
        <f t="shared" ca="1" si="164"/>
        <v>-36644867097614.969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-36644867097614.969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-152686946240.06238</v>
      </c>
      <c r="L4304" s="444">
        <f t="shared" ca="1" si="164"/>
        <v>-36797554043855.031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-36797554043855.031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-153323141849.39597</v>
      </c>
      <c r="L4305" s="444">
        <f t="shared" ca="1" si="164"/>
        <v>-36950877185704.43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-36950877185704.43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-153961988273.76846</v>
      </c>
      <c r="L4306" s="444">
        <f t="shared" ca="1" si="164"/>
        <v>-37104839173978.195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-37104839173978.195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-154603496558.24249</v>
      </c>
      <c r="L4307" s="444">
        <f t="shared" ca="1" si="164"/>
        <v>-37259442670536.438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-37259442670536.438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-155247677793.90182</v>
      </c>
      <c r="L4308" s="444">
        <f t="shared" ca="1" si="164"/>
        <v>-37414690348330.336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-37414690348330.336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-155894543118.04306</v>
      </c>
      <c r="L4309" s="444">
        <f t="shared" ca="1" si="164"/>
        <v>-37570584891448.383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-37570584891448.383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-156544103714.36826</v>
      </c>
      <c r="L4310" s="444">
        <f t="shared" ca="1" si="164"/>
        <v>-37727128995162.75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-37727128995162.75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-157196370813.17813</v>
      </c>
      <c r="L4311" s="444">
        <f t="shared" ca="1" si="164"/>
        <v>-37884325365975.93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-37884325365975.93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-157851355691.56638</v>
      </c>
      <c r="L4312" s="444">
        <f t="shared" ca="1" si="164"/>
        <v>-38042176721667.492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-38042176721667.492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-158509069673.61456</v>
      </c>
      <c r="L4313" s="444">
        <f t="shared" ca="1" si="164"/>
        <v>-38200685791341.109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-38200685791341.109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-159169524130.58795</v>
      </c>
      <c r="L4314" s="444">
        <f t="shared" ca="1" si="164"/>
        <v>-38359855315471.695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-38359855315471.695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-159832730481.13205</v>
      </c>
      <c r="L4315" s="444">
        <f t="shared" ca="1" si="164"/>
        <v>-38519688045952.828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-38519688045952.828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-160498700191.47012</v>
      </c>
      <c r="L4316" s="444">
        <f t="shared" ca="1" si="164"/>
        <v>-38680186746144.297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-38680186746144.297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-161167444775.60123</v>
      </c>
      <c r="L4317" s="444">
        <f t="shared" ca="1" si="164"/>
        <v>-38841354190919.898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-38841354190919.898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-161838975795.49957</v>
      </c>
      <c r="L4318" s="444">
        <f t="shared" ca="1" si="164"/>
        <v>-39003193166715.398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-39003193166715.398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-162513304861.31415</v>
      </c>
      <c r="L4319" s="444">
        <f t="shared" ca="1" si="164"/>
        <v>-39165706471576.711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-39165706471576.711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-163190443631.56964</v>
      </c>
      <c r="L4320" s="444">
        <f t="shared" ca="1" si="164"/>
        <v>-39328896915208.281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-39328896915208.281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-163870403813.36783</v>
      </c>
      <c r="L4321" s="444">
        <f t="shared" ca="1" si="164"/>
        <v>-39492767319021.648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-39492767319021.648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-164553197162.59021</v>
      </c>
      <c r="L4322" s="444">
        <f t="shared" ca="1" si="164"/>
        <v>-39657320516184.242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-39657320516184.242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-165238835484.10101</v>
      </c>
      <c r="L4323" s="444">
        <f t="shared" ca="1" si="164"/>
        <v>-39822559351668.344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-39822559351668.344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-165927330631.95142</v>
      </c>
      <c r="L4324" s="444">
        <f t="shared" ca="1" si="164"/>
        <v>-39988486682300.297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-39988486682300.297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-166618694509.58456</v>
      </c>
      <c r="L4325" s="444">
        <f t="shared" ca="1" si="164"/>
        <v>-40155105376809.883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-40155105376809.883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-167312939070.04117</v>
      </c>
      <c r="L4326" s="444">
        <f t="shared" ca="1" si="164"/>
        <v>-40322418315879.922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-40322418315879.922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-168010076316.16635</v>
      </c>
      <c r="L4327" s="444">
        <f t="shared" ca="1" si="164"/>
        <v>-40490428392196.086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-40490428392196.086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-168710118300.81702</v>
      </c>
      <c r="L4328" s="444">
        <f t="shared" ca="1" si="164"/>
        <v>-40659138510496.906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-40659138510496.906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-169413077127.07043</v>
      </c>
      <c r="L4329" s="444">
        <f t="shared" ca="1" si="164"/>
        <v>-40828551587623.977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-40828551587623.977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-170118964948.43323</v>
      </c>
      <c r="L4330" s="444">
        <f t="shared" ca="1" si="164"/>
        <v>-40998670552572.406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-40998670552572.406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-170827793969.0517</v>
      </c>
      <c r="L4331" s="444">
        <f t="shared" ca="1" si="164"/>
        <v>-41169498346541.461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-41169498346541.461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-171539576443.92276</v>
      </c>
      <c r="L4332" s="444">
        <f t="shared" ca="1" si="164"/>
        <v>-41341037922985.383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-41341037922985.383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-172254324679.10577</v>
      </c>
      <c r="L4333" s="444">
        <f t="shared" ca="1" si="164"/>
        <v>-41513292247664.492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-41513292247664.492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-172972051031.93539</v>
      </c>
      <c r="L4334" s="444">
        <f t="shared" ca="1" si="164"/>
        <v>-41686264298696.43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-41686264298696.43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-173692767911.23511</v>
      </c>
      <c r="L4335" s="444">
        <f t="shared" ca="1" si="164"/>
        <v>-41859957066607.664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-41859957066607.664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-174416487777.53192</v>
      </c>
      <c r="L4336" s="444">
        <f t="shared" ca="1" si="164"/>
        <v>-42034373554385.195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-42034373554385.195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-175143223143.27164</v>
      </c>
      <c r="L4337" s="444">
        <f t="shared" ca="1" si="164"/>
        <v>-42209516777528.469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-42209516777528.469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-175872986573.03528</v>
      </c>
      <c r="L4338" s="444">
        <f t="shared" ca="1" si="164"/>
        <v>-42385389764101.508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-42385389764101.508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-176605790683.75629</v>
      </c>
      <c r="L4339" s="444">
        <f t="shared" ca="1" si="164"/>
        <v>-42561995554785.266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-42561995554785.266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-177341648144.9386</v>
      </c>
      <c r="L4340" s="444">
        <f t="shared" ca="1" si="164"/>
        <v>-42739337202930.203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-42739337202930.203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-178080571678.87585</v>
      </c>
      <c r="L4341" s="444">
        <f t="shared" ca="1" si="164"/>
        <v>-42917417774609.078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-42917417774609.078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-178822574060.87115</v>
      </c>
      <c r="L4342" s="444">
        <f t="shared" ca="1" si="164"/>
        <v>-43096240348669.953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-43096240348669.953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-179567668119.45813</v>
      </c>
      <c r="L4343" s="444">
        <f t="shared" ref="L4343:L4597" ca="1" si="169">I4343-J4343+K4343</f>
        <v>-43275808016789.414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-43275808016789.414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-180315866736.62256</v>
      </c>
      <c r="L4344" s="444">
        <f t="shared" ca="1" si="169"/>
        <v>-43456123883526.039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-43456123883526.039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-181067182848.02515</v>
      </c>
      <c r="L4345" s="444">
        <f t="shared" ca="1" si="169"/>
        <v>-43637191066374.063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-43637191066374.063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-181821629443.22525</v>
      </c>
      <c r="L4346" s="444">
        <f t="shared" ca="1" si="169"/>
        <v>-43819012695817.289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-43819012695817.289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-182579219565.90536</v>
      </c>
      <c r="L4347" s="444">
        <f t="shared" ca="1" si="169"/>
        <v>-44001591915383.195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-44001591915383.195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-183339966314.09665</v>
      </c>
      <c r="L4348" s="444">
        <f t="shared" ca="1" si="169"/>
        <v>-44184931881697.289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-44184931881697.289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-184103882840.40536</v>
      </c>
      <c r="L4349" s="444">
        <f t="shared" ca="1" si="169"/>
        <v>-44369035764537.695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-44369035764537.695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-184870982352.24039</v>
      </c>
      <c r="L4350" s="444">
        <f t="shared" ca="1" si="169"/>
        <v>-44553906746889.938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-44553906746889.938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-185641278112.04141</v>
      </c>
      <c r="L4351" s="444">
        <f t="shared" ca="1" si="169"/>
        <v>-44739548025001.977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-44739548025001.977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-186414783437.50824</v>
      </c>
      <c r="L4352" s="444">
        <f t="shared" ca="1" si="169"/>
        <v>-44925962808439.484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-44925962808439.484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-187191511701.83118</v>
      </c>
      <c r="L4353" s="444">
        <f t="shared" ca="1" si="169"/>
        <v>-45113154320141.313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-45113154320141.313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-187971476333.92212</v>
      </c>
      <c r="L4354" s="444">
        <f t="shared" ca="1" si="169"/>
        <v>-45301125796475.234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-45301125796475.234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-188754690818.64682</v>
      </c>
      <c r="L4355" s="444">
        <f t="shared" ca="1" si="169"/>
        <v>-45489880487293.883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-45489880487293.883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-189541168697.05783</v>
      </c>
      <c r="L4356" s="444">
        <f t="shared" ca="1" si="169"/>
        <v>-45679421655990.938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-45679421655990.938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-190330923566.62891</v>
      </c>
      <c r="L4357" s="444">
        <f t="shared" ca="1" si="169"/>
        <v>-45869752579557.563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-45869752579557.563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-191123969081.48984</v>
      </c>
      <c r="L4358" s="444">
        <f t="shared" ca="1" si="169"/>
        <v>-46060876548639.055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-46060876548639.055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-191920318952.66272</v>
      </c>
      <c r="L4359" s="444">
        <f t="shared" ca="1" si="169"/>
        <v>-46252796867591.719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-46252796867591.719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-192719986948.29883</v>
      </c>
      <c r="L4360" s="444">
        <f t="shared" ca="1" si="169"/>
        <v>-46445516854540.016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-46445516854540.016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-193522986893.91672</v>
      </c>
      <c r="L4361" s="444">
        <f t="shared" ca="1" si="169"/>
        <v>-46639039841433.93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-46639039841433.93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-194329332672.64136</v>
      </c>
      <c r="L4362" s="444">
        <f t="shared" ca="1" si="169"/>
        <v>-46833369174106.57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-46833369174106.57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-195139038225.44403</v>
      </c>
      <c r="L4363" s="444">
        <f t="shared" ca="1" si="169"/>
        <v>-47028508212332.016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-47028508212332.016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-195952117551.38339</v>
      </c>
      <c r="L4364" s="444">
        <f t="shared" ca="1" si="169"/>
        <v>-47224460329883.398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-47224460329883.398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-196768584707.8475</v>
      </c>
      <c r="L4365" s="444">
        <f t="shared" ca="1" si="169"/>
        <v>-47421228914591.242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-47421228914591.242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-197588453810.79684</v>
      </c>
      <c r="L4366" s="444">
        <f t="shared" ca="1" si="169"/>
        <v>-47618817368402.039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-47618817368402.039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-198411739035.00848</v>
      </c>
      <c r="L4367" s="444">
        <f t="shared" ca="1" si="169"/>
        <v>-47817229107437.047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-47817229107437.047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-199238454614.32101</v>
      </c>
      <c r="L4368" s="444">
        <f t="shared" ca="1" si="169"/>
        <v>-48016467562051.367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-48016467562051.367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-200068614841.88071</v>
      </c>
      <c r="L4369" s="444">
        <f t="shared" ca="1" si="169"/>
        <v>-48216536176893.25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-48216536176893.25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-200902234070.38855</v>
      </c>
      <c r="L4370" s="444">
        <f t="shared" ca="1" si="169"/>
        <v>-48417438410963.641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-48417438410963.641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-201739326712.34851</v>
      </c>
      <c r="L4371" s="444">
        <f t="shared" ca="1" si="169"/>
        <v>-48619177737675.992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-48619177737675.992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-202579907240.31662</v>
      </c>
      <c r="L4372" s="444">
        <f t="shared" ca="1" si="169"/>
        <v>-48821757644916.313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-48821757644916.313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-203423990187.15131</v>
      </c>
      <c r="L4373" s="444">
        <f t="shared" ca="1" si="169"/>
        <v>-49025181635103.461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-49025181635103.461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-204271590146.2644</v>
      </c>
      <c r="L4374" s="444">
        <f t="shared" ca="1" si="169"/>
        <v>-49229453225249.727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-49229453225249.727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-205122721771.87387</v>
      </c>
      <c r="L4375" s="444">
        <f t="shared" ca="1" si="169"/>
        <v>-49434575947021.602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-49434575947021.602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-205977399779.25668</v>
      </c>
      <c r="L4376" s="444">
        <f t="shared" ca="1" si="169"/>
        <v>-49640553346800.859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-49640553346800.859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-206835638945.00357</v>
      </c>
      <c r="L4377" s="444">
        <f t="shared" ca="1" si="169"/>
        <v>-49847388985745.859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-49847388985745.859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-207697454107.27441</v>
      </c>
      <c r="L4378" s="444">
        <f t="shared" ca="1" si="169"/>
        <v>-50055086439853.133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-50055086439853.133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-208562860166.05472</v>
      </c>
      <c r="L4379" s="444">
        <f t="shared" ca="1" si="169"/>
        <v>-50263649300019.188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-50263649300019.188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-209431872083.41327</v>
      </c>
      <c r="L4380" s="444">
        <f t="shared" ca="1" si="169"/>
        <v>-50473081172102.602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-50473081172102.602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-210304504883.76083</v>
      </c>
      <c r="L4381" s="444">
        <f t="shared" ca="1" si="169"/>
        <v>-50683385676986.359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-50683385676986.359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-211180773654.10983</v>
      </c>
      <c r="L4382" s="444">
        <f t="shared" ca="1" si="169"/>
        <v>-50894566450640.469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-50894566450640.469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-212060693544.3353</v>
      </c>
      <c r="L4383" s="444">
        <f t="shared" ca="1" si="169"/>
        <v>-51106627144184.805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-51106627144184.805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-212944279767.43668</v>
      </c>
      <c r="L4384" s="444">
        <f t="shared" ca="1" si="169"/>
        <v>-51319571423952.242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-51319571423952.242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-213831547599.80099</v>
      </c>
      <c r="L4385" s="444">
        <f t="shared" ca="1" si="169"/>
        <v>-51533402971552.047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-51533402971552.047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-214722512381.46686</v>
      </c>
      <c r="L4386" s="444">
        <f t="shared" ca="1" si="169"/>
        <v>-51748125483933.516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-51748125483933.516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-215617189516.38965</v>
      </c>
      <c r="L4387" s="444">
        <f t="shared" ca="1" si="169"/>
        <v>-51963742673449.906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-51963742673449.906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-216515594472.70795</v>
      </c>
      <c r="L4388" s="444">
        <f t="shared" ca="1" si="169"/>
        <v>-52180258267922.617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-52180258267922.617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-217417742783.01089</v>
      </c>
      <c r="L4389" s="444">
        <f t="shared" ca="1" si="169"/>
        <v>-52397676010705.625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-52397676010705.625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-218323650044.60678</v>
      </c>
      <c r="L4390" s="444">
        <f t="shared" ca="1" si="169"/>
        <v>-52615999660750.234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-52615999660750.234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-219233331919.79263</v>
      </c>
      <c r="L4391" s="444">
        <f t="shared" ca="1" si="169"/>
        <v>-52835232992670.023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-52835232992670.023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-220146804136.12509</v>
      </c>
      <c r="L4392" s="444">
        <f t="shared" ca="1" si="169"/>
        <v>-53055379796806.148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-53055379796806.148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-221064082486.69229</v>
      </c>
      <c r="L4393" s="444">
        <f t="shared" ca="1" si="169"/>
        <v>-53276443879292.844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-53276443879292.844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-221985182830.38684</v>
      </c>
      <c r="L4394" s="444">
        <f t="shared" ca="1" si="169"/>
        <v>-53498429062123.234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-53498429062123.234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-222910121092.18015</v>
      </c>
      <c r="L4395" s="444">
        <f t="shared" ca="1" si="169"/>
        <v>-53721339183215.414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-53721339183215.414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-223838913263.39755</v>
      </c>
      <c r="L4396" s="444">
        <f t="shared" ca="1" si="169"/>
        <v>-53945178096478.813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-53945178096478.813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-224771575401.99506</v>
      </c>
      <c r="L4397" s="444">
        <f t="shared" ca="1" si="169"/>
        <v>-54169949671880.805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-54169949671880.805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-225708123632.83667</v>
      </c>
      <c r="L4398" s="444">
        <f t="shared" ca="1" si="169"/>
        <v>-54395657795513.641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-54395657795513.641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-226648574147.97351</v>
      </c>
      <c r="L4399" s="444">
        <f t="shared" ca="1" si="169"/>
        <v>-54622306369661.617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-54622306369661.617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-227592943206.9234</v>
      </c>
      <c r="L4400" s="444">
        <f t="shared" ca="1" si="169"/>
        <v>-54849899312868.539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-54849899312868.539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-228541247136.95224</v>
      </c>
      <c r="L4401" s="444">
        <f t="shared" ca="1" si="169"/>
        <v>-55078440560005.492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-55078440560005.492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-229493502333.3562</v>
      </c>
      <c r="L4402" s="444">
        <f t="shared" ca="1" si="169"/>
        <v>-55307934062338.852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-55307934062338.852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-230449725259.74518</v>
      </c>
      <c r="L4403" s="444">
        <f t="shared" ca="1" si="169"/>
        <v>-55538383787598.594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-55538383787598.594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-231409932448.32748</v>
      </c>
      <c r="L4404" s="444">
        <f t="shared" ca="1" si="169"/>
        <v>-55769793720046.922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-55769793720046.922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-232374140500.1955</v>
      </c>
      <c r="L4405" s="444">
        <f t="shared" ca="1" si="169"/>
        <v>-56002167860547.117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-56002167860547.117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-233342366085.61298</v>
      </c>
      <c r="L4406" s="444">
        <f t="shared" ca="1" si="169"/>
        <v>-56235510226632.727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-56235510226632.727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-234314625944.30298</v>
      </c>
      <c r="L4407" s="444">
        <f t="shared" ca="1" si="169"/>
        <v>-56469824852577.031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-56469824852577.031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-235290936885.73764</v>
      </c>
      <c r="L4408" s="444">
        <f t="shared" ca="1" si="169"/>
        <v>-56705115789462.766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-56705115789462.766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-236271315789.42816</v>
      </c>
      <c r="L4409" s="444">
        <f t="shared" ca="1" si="169"/>
        <v>-56941387105252.195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-56941387105252.195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-237255779605.21747</v>
      </c>
      <c r="L4410" s="444">
        <f t="shared" ca="1" si="169"/>
        <v>-57178642884857.414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-57178642884857.414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-238244345353.57254</v>
      </c>
      <c r="L4411" s="444">
        <f t="shared" ca="1" si="169"/>
        <v>-57416887230210.984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-57416887230210.984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-239237030125.87906</v>
      </c>
      <c r="L4412" s="444">
        <f t="shared" ca="1" si="169"/>
        <v>-57656124260336.867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-57656124260336.867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-240233851084.73694</v>
      </c>
      <c r="L4413" s="444">
        <f t="shared" ca="1" si="169"/>
        <v>-57896358111421.602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-57896358111421.602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-241234825464.25668</v>
      </c>
      <c r="L4414" s="444">
        <f t="shared" ca="1" si="169"/>
        <v>-58137592936885.859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-58137592936885.859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-242239970570.35779</v>
      </c>
      <c r="L4415" s="444">
        <f t="shared" ca="1" si="169"/>
        <v>-58379832907456.219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-58379832907456.219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-243249303781.06757</v>
      </c>
      <c r="L4416" s="444">
        <f t="shared" ca="1" si="169"/>
        <v>-58623082211237.289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-58623082211237.289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-244262842546.82202</v>
      </c>
      <c r="L4417" s="444">
        <f t="shared" ca="1" si="169"/>
        <v>-58867345053784.109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-58867345053784.109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-245280604390.76709</v>
      </c>
      <c r="L4418" s="444">
        <f t="shared" ca="1" si="169"/>
        <v>-59112625658174.875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-59112625658174.875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-246302606909.06198</v>
      </c>
      <c r="L4419" s="444">
        <f t="shared" ca="1" si="169"/>
        <v>-59358928265083.938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-59358928265083.938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-247328867771.18307</v>
      </c>
      <c r="L4420" s="444">
        <f t="shared" ca="1" si="169"/>
        <v>-59606257132855.117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-59606257132855.117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-248359404720.22964</v>
      </c>
      <c r="L4421" s="444">
        <f t="shared" ca="1" si="169"/>
        <v>-59854616537575.344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-59854616537575.344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-249394235573.23059</v>
      </c>
      <c r="L4422" s="444">
        <f t="shared" ca="1" si="169"/>
        <v>-60104010773148.578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-60104010773148.578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-250433378221.45239</v>
      </c>
      <c r="L4423" s="444">
        <f t="shared" ca="1" si="169"/>
        <v>-60354444151370.031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-60354444151370.031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-251476850630.70847</v>
      </c>
      <c r="L4424" s="444">
        <f t="shared" ca="1" si="169"/>
        <v>-60605921002000.742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-60605921002000.742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-252524670841.66977</v>
      </c>
      <c r="L4425" s="444">
        <f t="shared" ca="1" si="169"/>
        <v>-60858445672842.414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-60858445672842.414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-253576856970.17673</v>
      </c>
      <c r="L4426" s="444">
        <f t="shared" ca="1" si="169"/>
        <v>-61112022529812.594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-61112022529812.594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-254633427207.55249</v>
      </c>
      <c r="L4427" s="444">
        <f t="shared" ca="1" si="169"/>
        <v>-61366655957020.148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-61366655957020.148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-255694399820.91727</v>
      </c>
      <c r="L4428" s="444">
        <f t="shared" ca="1" si="169"/>
        <v>-61622350356841.063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-61622350356841.063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-256759793153.50443</v>
      </c>
      <c r="L4429" s="444">
        <f t="shared" ca="1" si="169"/>
        <v>-61879110149994.57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-61879110149994.57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-257829625624.97739</v>
      </c>
      <c r="L4430" s="444">
        <f t="shared" ca="1" si="169"/>
        <v>-62136939775619.547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-62136939775619.547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-258903915731.74811</v>
      </c>
      <c r="L4431" s="444">
        <f t="shared" ca="1" si="169"/>
        <v>-62395843691351.297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-62395843691351.297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-259982682047.29706</v>
      </c>
      <c r="L4432" s="444">
        <f t="shared" ca="1" si="169"/>
        <v>-62655826373398.594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-62655826373398.594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-261065943222.49411</v>
      </c>
      <c r="L4433" s="444">
        <f t="shared" ca="1" si="169"/>
        <v>-62916892316621.086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-62916892316621.086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-262153717985.92123</v>
      </c>
      <c r="L4434" s="444">
        <f t="shared" ca="1" si="169"/>
        <v>-63179046034607.008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-63179046034607.008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-263246025144.19586</v>
      </c>
      <c r="L4435" s="444">
        <f t="shared" ca="1" si="169"/>
        <v>-63442292059751.203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-63442292059751.203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-264342883582.29663</v>
      </c>
      <c r="L4436" s="444">
        <f t="shared" ca="1" si="169"/>
        <v>-63706634943333.5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-63706634943333.5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-265444312263.88956</v>
      </c>
      <c r="L4437" s="444">
        <f t="shared" ca="1" si="169"/>
        <v>-63972079255597.391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-63972079255597.391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-266550330231.65579</v>
      </c>
      <c r="L4438" s="444">
        <f t="shared" ca="1" si="169"/>
        <v>-64238629585829.047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-64238629585829.047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-267660956607.62103</v>
      </c>
      <c r="L4439" s="444">
        <f t="shared" ca="1" si="169"/>
        <v>-64506290542436.664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-64506290542436.664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-268776210593.48611</v>
      </c>
      <c r="L4440" s="444">
        <f t="shared" ca="1" si="169"/>
        <v>-64775066753030.148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-64775066753030.148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-269896111470.95895</v>
      </c>
      <c r="L4441" s="444">
        <f t="shared" ca="1" si="169"/>
        <v>-65044962864501.109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-65044962864501.109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-271020678602.08792</v>
      </c>
      <c r="L4442" s="444">
        <f t="shared" ca="1" si="169"/>
        <v>-65315983543103.195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-65315983543103.195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-272149931429.59668</v>
      </c>
      <c r="L4443" s="444">
        <f t="shared" ca="1" si="169"/>
        <v>-65588133474532.789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-65588133474532.789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-273283889477.21991</v>
      </c>
      <c r="L4444" s="444">
        <f t="shared" ca="1" si="169"/>
        <v>-65861417364010.008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-65861417364010.008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-274422572350.04169</v>
      </c>
      <c r="L4445" s="444">
        <f t="shared" ca="1" si="169"/>
        <v>-66135839936360.047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-66135839936360.047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-275565999734.8335</v>
      </c>
      <c r="L4446" s="444">
        <f t="shared" ca="1" si="169"/>
        <v>-66411405936094.883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-66411405936094.883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-276714191400.39532</v>
      </c>
      <c r="L4447" s="444">
        <f t="shared" ca="1" si="169"/>
        <v>-66688120127495.281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-66688120127495.281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-277867167197.89697</v>
      </c>
      <c r="L4448" s="444">
        <f t="shared" ca="1" si="169"/>
        <v>-66965987294693.18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-66965987294693.18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-279024947061.22156</v>
      </c>
      <c r="L4449" s="444">
        <f t="shared" ca="1" si="169"/>
        <v>-67245012241754.398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-67245012241754.398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-280187551007.31</v>
      </c>
      <c r="L4450" s="444">
        <f t="shared" ca="1" si="169"/>
        <v>-67525199792761.711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-67525199792761.711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-281354999136.50708</v>
      </c>
      <c r="L4451" s="444">
        <f t="shared" ca="1" si="169"/>
        <v>-67806554791898.219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-67806554791898.219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-282527311632.90924</v>
      </c>
      <c r="L4452" s="444">
        <f t="shared" ca="1" si="169"/>
        <v>-68089082103531.125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-68089082103531.125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-283704508764.71307</v>
      </c>
      <c r="L4453" s="444">
        <f t="shared" ca="1" si="169"/>
        <v>-68372786612295.836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-68372786612295.836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-284886610884.56592</v>
      </c>
      <c r="L4454" s="444">
        <f t="shared" ca="1" si="169"/>
        <v>-68657673223180.398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-68657673223180.398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-286073638429.91833</v>
      </c>
      <c r="L4455" s="444">
        <f t="shared" ca="1" si="169"/>
        <v>-68943746861610.32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-68943746861610.32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-287265611923.37634</v>
      </c>
      <c r="L4456" s="444">
        <f t="shared" ca="1" si="169"/>
        <v>-69231012473533.695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-69231012473533.695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-288462551973.05701</v>
      </c>
      <c r="L4457" s="444">
        <f t="shared" ca="1" si="169"/>
        <v>-69519475025506.75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-69519475025506.75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-289664479272.94476</v>
      </c>
      <c r="L4458" s="444">
        <f t="shared" ca="1" si="169"/>
        <v>-69809139504779.695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-69809139504779.695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-290871414603.24872</v>
      </c>
      <c r="L4459" s="444">
        <f t="shared" ca="1" si="169"/>
        <v>-70100010919382.945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-70100010919382.945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-292083378830.76233</v>
      </c>
      <c r="L4460" s="444">
        <f t="shared" ca="1" si="169"/>
        <v>-70392094298213.703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-70392094298213.703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-293300392909.22375</v>
      </c>
      <c r="L4461" s="444">
        <f t="shared" ca="1" si="169"/>
        <v>-70685394691122.922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-70685394691122.922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-294522477879.67883</v>
      </c>
      <c r="L4462" s="444">
        <f t="shared" ca="1" si="169"/>
        <v>-70979917169002.594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-70979917169002.594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-295749654870.84412</v>
      </c>
      <c r="L4463" s="444">
        <f t="shared" ca="1" si="169"/>
        <v>-71275666823873.438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-71275666823873.438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-296981945099.47266</v>
      </c>
      <c r="L4464" s="444">
        <f t="shared" ca="1" si="169"/>
        <v>-71572648768972.906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-71572648768972.906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-298219369870.72046</v>
      </c>
      <c r="L4465" s="444">
        <f t="shared" ca="1" si="169"/>
        <v>-71870868138843.625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-71870868138843.625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-299461950578.51508</v>
      </c>
      <c r="L4466" s="444">
        <f t="shared" ca="1" si="169"/>
        <v>-72170330089422.141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-72170330089422.141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-300709708705.9256</v>
      </c>
      <c r="L4467" s="444">
        <f t="shared" ca="1" si="169"/>
        <v>-72471039798128.063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-72471039798128.063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-301962665825.53357</v>
      </c>
      <c r="L4468" s="444">
        <f t="shared" ca="1" si="169"/>
        <v>-72773002463953.594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-72773002463953.594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-303220843599.80664</v>
      </c>
      <c r="L4469" s="444">
        <f t="shared" ca="1" si="169"/>
        <v>-73076223307553.406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-73076223307553.406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-304484263781.47253</v>
      </c>
      <c r="L4470" s="444">
        <f t="shared" ca="1" si="169"/>
        <v>-73380707571334.875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-73380707571334.875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-305752948213.89532</v>
      </c>
      <c r="L4471" s="444">
        <f t="shared" ca="1" si="169"/>
        <v>-73686460519548.766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-73686460519548.766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-307026918831.45319</v>
      </c>
      <c r="L4472" s="444">
        <f t="shared" ca="1" si="169"/>
        <v>-73993487438380.219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-73993487438380.219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-308306197659.9176</v>
      </c>
      <c r="L4473" s="444">
        <f t="shared" ca="1" si="169"/>
        <v>-74301793636040.141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-74301793636040.141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-309590806816.83392</v>
      </c>
      <c r="L4474" s="444">
        <f t="shared" ca="1" si="169"/>
        <v>-74611384442856.969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-74611384442856.969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-310880768511.90405</v>
      </c>
      <c r="L4475" s="444">
        <f t="shared" ca="1" si="169"/>
        <v>-74922265211368.875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-74922265211368.875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-312176105047.3703</v>
      </c>
      <c r="L4476" s="444">
        <f t="shared" ca="1" si="169"/>
        <v>-75234441316416.25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-75234441316416.25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-313476838818.40106</v>
      </c>
      <c r="L4477" s="444">
        <f t="shared" ca="1" si="169"/>
        <v>-75547918155234.656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-75547918155234.656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-314782992313.47772</v>
      </c>
      <c r="L4478" s="444">
        <f t="shared" ca="1" si="169"/>
        <v>-75862701147548.141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-75862701147548.141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-316094588114.78394</v>
      </c>
      <c r="L4479" s="444">
        <f t="shared" ca="1" si="169"/>
        <v>-76178795735662.922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-76178795735662.922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-317411648898.59552</v>
      </c>
      <c r="L4480" s="444">
        <f t="shared" ca="1" si="169"/>
        <v>-76496207384561.516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-76496207384561.516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-318734197435.67297</v>
      </c>
      <c r="L4481" s="444">
        <f t="shared" ca="1" si="169"/>
        <v>-76814941581997.188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-76814941581997.188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-320062256591.65497</v>
      </c>
      <c r="L4482" s="444">
        <f t="shared" ca="1" si="169"/>
        <v>-77135003838588.844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-77135003838588.844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-321395849327.45349</v>
      </c>
      <c r="L4483" s="444">
        <f t="shared" ca="1" si="169"/>
        <v>-77456399687916.297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-77456399687916.297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-322734998699.65125</v>
      </c>
      <c r="L4484" s="444">
        <f t="shared" ca="1" si="169"/>
        <v>-77779134686615.953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-77779134686615.953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-324079727860.89978</v>
      </c>
      <c r="L4485" s="444">
        <f t="shared" ca="1" si="169"/>
        <v>-78103214414476.859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-78103214414476.859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-325430060060.32025</v>
      </c>
      <c r="L4486" s="444">
        <f t="shared" ca="1" si="169"/>
        <v>-78428644474537.172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-78428644474537.172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-326786018643.90491</v>
      </c>
      <c r="L4487" s="444">
        <f t="shared" ca="1" si="169"/>
        <v>-78755430493181.078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-78755430493181.078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-328147627054.92114</v>
      </c>
      <c r="L4488" s="444">
        <f t="shared" ca="1" si="169"/>
        <v>-79083578120236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-79083578120236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-329514908834.31665</v>
      </c>
      <c r="L4489" s="444">
        <f t="shared" ca="1" si="169"/>
        <v>-79413093029070.313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-79413093029070.313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-330887887621.12628</v>
      </c>
      <c r="L4490" s="444">
        <f t="shared" ca="1" si="169"/>
        <v>-79743980916691.438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-79743980916691.438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-332266587152.88098</v>
      </c>
      <c r="L4491" s="444">
        <f t="shared" ca="1" si="169"/>
        <v>-80076247503844.313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-80076247503844.313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-333651031266.01794</v>
      </c>
      <c r="L4492" s="444">
        <f t="shared" ca="1" si="169"/>
        <v>-80409898535110.328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-80409898535110.328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-335041243896.29303</v>
      </c>
      <c r="L4493" s="444">
        <f t="shared" ca="1" si="169"/>
        <v>-80744939779006.625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-80744939779006.625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-336437249079.19427</v>
      </c>
      <c r="L4494" s="444">
        <f t="shared" ca="1" si="169"/>
        <v>-81081377028085.813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-81081377028085.813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-337839070950.35754</v>
      </c>
      <c r="L4495" s="444">
        <f t="shared" ca="1" si="169"/>
        <v>-81419216099036.172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-81419216099036.172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-339246733745.98407</v>
      </c>
      <c r="L4496" s="444">
        <f t="shared" ca="1" si="169"/>
        <v>-81758462832782.156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-81758462832782.156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-340660261803.25897</v>
      </c>
      <c r="L4497" s="444">
        <f t="shared" ca="1" si="169"/>
        <v>-82099123094585.422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-82099123094585.422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-342079679560.77258</v>
      </c>
      <c r="L4498" s="444">
        <f t="shared" ca="1" si="169"/>
        <v>-82441202774146.188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-82441202774146.188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-343505011558.94244</v>
      </c>
      <c r="L4499" s="444">
        <f t="shared" ca="1" si="169"/>
        <v>-82784707785705.125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-82784707785705.125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-344936282440.43799</v>
      </c>
      <c r="L4500" s="444">
        <f t="shared" ca="1" si="169"/>
        <v>-83129644068145.563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-83129644068145.563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-346373516950.60651</v>
      </c>
      <c r="L4501" s="444">
        <f t="shared" ca="1" si="169"/>
        <v>-83476017585096.172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-83476017585096.172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-347816739937.9007</v>
      </c>
      <c r="L4502" s="444">
        <f t="shared" ca="1" si="169"/>
        <v>-83823834325034.078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-83823834325034.078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-349265976354.30865</v>
      </c>
      <c r="L4503" s="444">
        <f t="shared" ca="1" si="169"/>
        <v>-84173100301388.391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-84173100301388.391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-350721251255.78497</v>
      </c>
      <c r="L4504" s="444">
        <f t="shared" ca="1" si="169"/>
        <v>-84523821552644.172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-84523821552644.172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-352182589802.68402</v>
      </c>
      <c r="L4505" s="444">
        <f t="shared" ca="1" si="169"/>
        <v>-84876004142446.859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-84876004142446.859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-353650017260.19525</v>
      </c>
      <c r="L4506" s="444">
        <f t="shared" ca="1" si="169"/>
        <v>-85229654159707.047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-85229654159707.047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-355123558998.77936</v>
      </c>
      <c r="L4507" s="444">
        <f t="shared" ca="1" si="169"/>
        <v>-85584777718705.828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-85584777718705.828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-356603240494.6076</v>
      </c>
      <c r="L4508" s="444">
        <f t="shared" ca="1" si="169"/>
        <v>-85941380959200.438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-85941380959200.438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-358089087330.00183</v>
      </c>
      <c r="L4509" s="444">
        <f t="shared" ca="1" si="169"/>
        <v>-86299470046530.438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-86299470046530.438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-359581125193.87683</v>
      </c>
      <c r="L4510" s="444">
        <f t="shared" ca="1" si="169"/>
        <v>-86659051171724.313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-86659051171724.313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-361079379882.18463</v>
      </c>
      <c r="L4511" s="444">
        <f t="shared" ca="1" si="169"/>
        <v>-87020130551606.5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-87020130551606.5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-362583877298.36041</v>
      </c>
      <c r="L4512" s="444">
        <f t="shared" ca="1" si="169"/>
        <v>-87382714428904.859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-87382714428904.859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-364094643453.77026</v>
      </c>
      <c r="L4513" s="444">
        <f t="shared" ca="1" si="169"/>
        <v>-87746809072358.625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-87746809072358.625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-365611704468.16095</v>
      </c>
      <c r="L4514" s="444">
        <f t="shared" ca="1" si="169"/>
        <v>-88112420776826.781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-88112420776826.781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-367135086570.11157</v>
      </c>
      <c r="L4515" s="444">
        <f t="shared" ca="1" si="169"/>
        <v>-88479555863396.891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-88479555863396.891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-368664816097.48706</v>
      </c>
      <c r="L4516" s="444">
        <f t="shared" ca="1" si="169"/>
        <v>-88848220679494.375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-88848220679494.375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-370200919497.89325</v>
      </c>
      <c r="L4517" s="444">
        <f t="shared" ca="1" si="169"/>
        <v>-89218421598992.266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-89218421598992.266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-371743423329.13446</v>
      </c>
      <c r="L4518" s="444">
        <f t="shared" ca="1" si="169"/>
        <v>-89590165022321.406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-89590165022321.406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-373292354259.67255</v>
      </c>
      <c r="L4519" s="444">
        <f t="shared" ca="1" si="169"/>
        <v>-89963457376581.078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-89963457376581.078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-374847739069.08783</v>
      </c>
      <c r="L4520" s="444">
        <f t="shared" ca="1" si="169"/>
        <v>-90338305115650.172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-90338305115650.172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-376409604648.54236</v>
      </c>
      <c r="L4521" s="444">
        <f t="shared" ca="1" si="169"/>
        <v>-90714714720298.719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-90714714720298.719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-377977978001.24463</v>
      </c>
      <c r="L4522" s="444">
        <f t="shared" ca="1" si="169"/>
        <v>-91092692698299.969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-91092692698299.969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-379552886242.9165</v>
      </c>
      <c r="L4523" s="444">
        <f t="shared" ca="1" si="169"/>
        <v>-91472245584542.891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-91472245584542.891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-381134356602.26202</v>
      </c>
      <c r="L4524" s="444">
        <f t="shared" ca="1" si="169"/>
        <v>-91853379941145.156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-91853379941145.156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-382722416421.43817</v>
      </c>
      <c r="L4525" s="444">
        <f t="shared" ca="1" si="169"/>
        <v>-92236102357566.594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-92236102357566.594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-384317093156.52747</v>
      </c>
      <c r="L4526" s="444">
        <f t="shared" ca="1" si="169"/>
        <v>-92620419450723.125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-92620419450723.125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-385918414378.013</v>
      </c>
      <c r="L4527" s="444">
        <f t="shared" ca="1" si="169"/>
        <v>-93006337865101.141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-93006337865101.141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-387526407771.25476</v>
      </c>
      <c r="L4528" s="444">
        <f t="shared" ca="1" si="169"/>
        <v>-93393864272872.391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-93393864272872.391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-389141101136.96826</v>
      </c>
      <c r="L4529" s="444">
        <f t="shared" ca="1" si="169"/>
        <v>-93783005374009.359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-93783005374009.359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-390762522391.70569</v>
      </c>
      <c r="L4530" s="444">
        <f t="shared" ca="1" si="169"/>
        <v>-94173767896401.063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-94173767896401.063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-392390699568.33777</v>
      </c>
      <c r="L4531" s="444">
        <f t="shared" ca="1" si="169"/>
        <v>-94566158595969.406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-94566158595969.406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-394025660816.53918</v>
      </c>
      <c r="L4532" s="444">
        <f t="shared" ca="1" si="169"/>
        <v>-94960184256785.953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-94960184256785.953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-395667434403.27478</v>
      </c>
      <c r="L4533" s="444">
        <f t="shared" ca="1" si="169"/>
        <v>-95355851691189.234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-95355851691189.234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-397316048713.28845</v>
      </c>
      <c r="L4534" s="444">
        <f t="shared" ca="1" si="169"/>
        <v>-95753167739902.516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-95753167739902.516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-398971532249.59381</v>
      </c>
      <c r="L4535" s="444">
        <f t="shared" ca="1" si="169"/>
        <v>-96152139272152.109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-96152139272152.109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-400633913633.9671</v>
      </c>
      <c r="L4536" s="444">
        <f t="shared" ca="1" si="169"/>
        <v>-96552773185786.078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-96552773185786.078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-402303221607.44202</v>
      </c>
      <c r="L4537" s="444">
        <f t="shared" ca="1" si="169"/>
        <v>-96955076407393.516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-96955076407393.516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-403979485030.80634</v>
      </c>
      <c r="L4538" s="444">
        <f t="shared" ca="1" si="169"/>
        <v>-97359055892424.328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-97359055892424.328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-405662732885.10138</v>
      </c>
      <c r="L4539" s="444">
        <f t="shared" ca="1" si="169"/>
        <v>-97764718625309.422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-97764718625309.422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-407352994272.12256</v>
      </c>
      <c r="L4540" s="444">
        <f t="shared" ca="1" si="169"/>
        <v>-98172071619581.547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-98172071619581.547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-409050298414.9231</v>
      </c>
      <c r="L4541" s="444">
        <f t="shared" ca="1" si="169"/>
        <v>-98581121917996.469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-98581121917996.469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-410754674658.3186</v>
      </c>
      <c r="L4542" s="444">
        <f t="shared" ca="1" si="169"/>
        <v>-98991876592654.781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-98991876592654.781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-412466152469.3949</v>
      </c>
      <c r="L4543" s="444">
        <f t="shared" ca="1" si="169"/>
        <v>-99404342745124.172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-99404342745124.172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-414184761438.0174</v>
      </c>
      <c r="L4544" s="444">
        <f t="shared" ca="1" si="169"/>
        <v>-99818527506562.188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-99818527506562.188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-415910531277.34247</v>
      </c>
      <c r="L4545" s="444">
        <f t="shared" ca="1" si="169"/>
        <v>-100234438037839.53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-100234438037839.53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-417643491824.33136</v>
      </c>
      <c r="L4546" s="444">
        <f t="shared" ca="1" si="169"/>
        <v>-100652081529663.86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-100652081529663.86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-419383673040.26605</v>
      </c>
      <c r="L4547" s="444">
        <f t="shared" ca="1" si="169"/>
        <v>-101071465202704.13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-101071465202704.13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-421131105011.26721</v>
      </c>
      <c r="L4548" s="444">
        <f t="shared" ca="1" si="169"/>
        <v>-101492596307715.39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-101492596307715.39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-422885817948.81415</v>
      </c>
      <c r="L4549" s="444">
        <f t="shared" ca="1" si="169"/>
        <v>-101915482125664.2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-101915482125664.2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-424647842190.26752</v>
      </c>
      <c r="L4550" s="444">
        <f t="shared" ca="1" si="169"/>
        <v>-102340129967854.47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-102340129967854.47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-426417208199.39362</v>
      </c>
      <c r="L4551" s="444">
        <f t="shared" ca="1" si="169"/>
        <v>-102766547176053.86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-102766547176053.86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-428193946566.89105</v>
      </c>
      <c r="L4552" s="444">
        <f t="shared" ca="1" si="169"/>
        <v>-103194741122620.75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-103194741122620.75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-429978088010.9198</v>
      </c>
      <c r="L4553" s="444">
        <f t="shared" ca="1" si="169"/>
        <v>-103624719210631.67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-103624719210631.67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-431769663377.63196</v>
      </c>
      <c r="L4554" s="444">
        <f t="shared" ca="1" si="169"/>
        <v>-104056488874009.3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-104056488874009.3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-433568703641.70538</v>
      </c>
      <c r="L4555" s="444">
        <f t="shared" ca="1" si="169"/>
        <v>-104490057577651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-104490057577651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-435375239906.87915</v>
      </c>
      <c r="L4556" s="444">
        <f t="shared" ca="1" si="169"/>
        <v>-104925432817557.88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-104925432817557.88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-437189303406.49115</v>
      </c>
      <c r="L4557" s="444">
        <f t="shared" ca="1" si="169"/>
        <v>-105362622120964.36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-105362622120964.36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-439010925504.01819</v>
      </c>
      <c r="L4558" s="444">
        <f t="shared" ca="1" si="169"/>
        <v>-105801633046468.38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-105801633046468.38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-440840137693.61823</v>
      </c>
      <c r="L4559" s="444">
        <f t="shared" ca="1" si="169"/>
        <v>-106242473184162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-106242473184162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-442676971600.67499</v>
      </c>
      <c r="L4560" s="444">
        <f t="shared" ca="1" si="169"/>
        <v>-106685150155762.67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-106685150155762.67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-444521458982.34448</v>
      </c>
      <c r="L4561" s="444">
        <f t="shared" ca="1" si="169"/>
        <v>-107129671614745.02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-107129671614745.02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-446373631728.10425</v>
      </c>
      <c r="L4562" s="444">
        <f t="shared" ca="1" si="169"/>
        <v>-107576045246473.13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-107576045246473.13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-448233521860.30469</v>
      </c>
      <c r="L4563" s="444">
        <f t="shared" ca="1" si="169"/>
        <v>-108024278768333.44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-108024278768333.44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-450101161534.72266</v>
      </c>
      <c r="L4564" s="444">
        <f t="shared" ca="1" si="169"/>
        <v>-108474379929868.16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-108474379929868.16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-451976583041.11731</v>
      </c>
      <c r="L4565" s="444">
        <f t="shared" ca="1" si="169"/>
        <v>-108926356512909.28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-108926356512909.28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-453859818803.78864</v>
      </c>
      <c r="L4566" s="444">
        <f t="shared" ca="1" si="169"/>
        <v>-109380216331713.06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-109380216331713.06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-455750901382.13776</v>
      </c>
      <c r="L4567" s="444">
        <f t="shared" ca="1" si="169"/>
        <v>-109835967233095.2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-109835967233095.2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-457649863471.23004</v>
      </c>
      <c r="L4568" s="444">
        <f t="shared" ca="1" si="169"/>
        <v>-110293617096566.44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-110293617096566.44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-459556737902.36023</v>
      </c>
      <c r="L4569" s="444">
        <f t="shared" ca="1" si="169"/>
        <v>-110753173834468.8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-110753173834468.8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-461471557643.61993</v>
      </c>
      <c r="L4570" s="444">
        <f t="shared" ca="1" si="169"/>
        <v>-111214645392112.42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-111214645392112.42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-463394355800.46844</v>
      </c>
      <c r="L4571" s="444">
        <f t="shared" ca="1" si="169"/>
        <v>-111678039747912.89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-111678039747912.89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-465325165616.30371</v>
      </c>
      <c r="L4572" s="444">
        <f t="shared" ca="1" si="169"/>
        <v>-112143364913529.19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-112143364913529.19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-467264020473.03827</v>
      </c>
      <c r="L4573" s="444">
        <f t="shared" ca="1" si="169"/>
        <v>-112610628934002.22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-112610628934002.22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-469210953891.6759</v>
      </c>
      <c r="L4574" s="444">
        <f t="shared" ca="1" si="169"/>
        <v>-113079839887893.89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-113079839887893.89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-471165999532.89111</v>
      </c>
      <c r="L4575" s="444">
        <f t="shared" ca="1" si="169"/>
        <v>-113551005887426.78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-113551005887426.78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-473129191197.61157</v>
      </c>
      <c r="L4576" s="444">
        <f t="shared" ca="1" si="169"/>
        <v>-114024135078624.39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-114024135078624.39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-475100562827.60168</v>
      </c>
      <c r="L4577" s="444">
        <f t="shared" ca="1" si="169"/>
        <v>-114499235641452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-114499235641452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-477080148506.04999</v>
      </c>
      <c r="L4578" s="444">
        <f t="shared" ca="1" si="169"/>
        <v>-114976315789958.05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-114976315789958.05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-479067982458.15851</v>
      </c>
      <c r="L4579" s="444">
        <f t="shared" ca="1" si="169"/>
        <v>-115455383772416.2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-115455383772416.2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-481064099051.73425</v>
      </c>
      <c r="L4580" s="444">
        <f t="shared" ca="1" si="169"/>
        <v>-115936447871467.94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-115936447871467.94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-483068532797.78308</v>
      </c>
      <c r="L4581" s="444">
        <f t="shared" ca="1" si="169"/>
        <v>-116419516404265.72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-116419516404265.72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-485081318351.10718</v>
      </c>
      <c r="L4582" s="444">
        <f t="shared" ca="1" si="169"/>
        <v>-116904597722616.83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-116904597722616.83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-487102490510.90344</v>
      </c>
      <c r="L4583" s="444">
        <f t="shared" ca="1" si="169"/>
        <v>-117391700213127.73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-117391700213127.73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-489132084221.36554</v>
      </c>
      <c r="L4584" s="444">
        <f t="shared" ca="1" si="169"/>
        <v>-117880832297349.09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-117880832297349.09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-491170134572.2879</v>
      </c>
      <c r="L4585" s="444">
        <f t="shared" ca="1" si="169"/>
        <v>-118372002431921.38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-118372002431921.38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-493216676799.67236</v>
      </c>
      <c r="L4586" s="444">
        <f t="shared" ca="1" si="169"/>
        <v>-118865219108721.05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-118865219108721.05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-495271746286.33771</v>
      </c>
      <c r="L4587" s="444">
        <f t="shared" ca="1" si="169"/>
        <v>-119360490855007.39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-119360490855007.39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-497335378562.5307</v>
      </c>
      <c r="L4588" s="444">
        <f t="shared" ca="1" si="169"/>
        <v>-119857826233569.92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-119857826233569.92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-499407609306.54138</v>
      </c>
      <c r="L4589" s="444">
        <f t="shared" ca="1" si="169"/>
        <v>-120357233842876.47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-120357233842876.47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-501488474345.3186</v>
      </c>
      <c r="L4590" s="444">
        <f t="shared" ca="1" si="169"/>
        <v>-120858722317221.78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-120858722317221.78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-503578009655.0907</v>
      </c>
      <c r="L4591" s="444">
        <f t="shared" ca="1" si="169"/>
        <v>-121362300326876.88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-121362300326876.88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-505676251361.98688</v>
      </c>
      <c r="L4592" s="444">
        <f t="shared" ca="1" si="169"/>
        <v>-121867976578238.86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-121867976578238.86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-507783235742.66187</v>
      </c>
      <c r="L4593" s="444">
        <f t="shared" ca="1" si="169"/>
        <v>-122375759813981.52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-122375759813981.52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-509898999224.92297</v>
      </c>
      <c r="L4594" s="444">
        <f t="shared" ca="1" si="169"/>
        <v>-122885658813206.44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-122885658813206.44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-512023578388.36023</v>
      </c>
      <c r="L4595" s="444">
        <f t="shared" ca="1" si="169"/>
        <v>-123397682391594.8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-123397682391594.8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-514157009964.97833</v>
      </c>
      <c r="L4596" s="444">
        <f t="shared" ca="1" si="169"/>
        <v>-123911839401559.78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-123911839401559.78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-516299330839.83234</v>
      </c>
      <c r="L4597" s="444">
        <f t="shared" ca="1" si="169"/>
        <v>-124428138732399.61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-124428138732399.61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-518450578051.66504</v>
      </c>
      <c r="L4598" s="444">
        <f t="shared" ref="L4598:L4852" ca="1" si="174">I4598-J4598+K4598</f>
        <v>-124946589310451.28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-124946589310451.28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-520610788793.547</v>
      </c>
      <c r="L4599" s="444">
        <f t="shared" ca="1" si="174"/>
        <v>-125467200099244.83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-125467200099244.83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-522780000413.52008</v>
      </c>
      <c r="L4600" s="444">
        <f t="shared" ca="1" si="174"/>
        <v>-125989980099658.34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-125989980099658.34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-524958250415.2431</v>
      </c>
      <c r="L4601" s="444">
        <f t="shared" ca="1" si="174"/>
        <v>-126514938350073.59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-126514938350073.59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-527145576458.63995</v>
      </c>
      <c r="L4602" s="444">
        <f t="shared" ca="1" si="174"/>
        <v>-127042083926532.23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-127042083926532.23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-529342016360.55096</v>
      </c>
      <c r="L4603" s="444">
        <f t="shared" ca="1" si="174"/>
        <v>-127571425942892.78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-127571425942892.78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-531547608095.3866</v>
      </c>
      <c r="L4604" s="444">
        <f t="shared" ca="1" si="174"/>
        <v>-128102973550988.17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-128102973550988.17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-533762389795.78406</v>
      </c>
      <c r="L4605" s="444">
        <f t="shared" ca="1" si="174"/>
        <v>-128636735940783.95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-128636735940783.95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-535986399753.26648</v>
      </c>
      <c r="L4606" s="444">
        <f t="shared" ca="1" si="174"/>
        <v>-129172722340537.22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-129172722340537.22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-538219676418.90509</v>
      </c>
      <c r="L4607" s="444">
        <f t="shared" ca="1" si="174"/>
        <v>-129710942016956.13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-129710942016956.13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-540462258403.98383</v>
      </c>
      <c r="L4608" s="444">
        <f t="shared" ca="1" si="174"/>
        <v>-130251404275360.11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-130251404275360.11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-542714184480.66711</v>
      </c>
      <c r="L4609" s="444">
        <f t="shared" ca="1" si="174"/>
        <v>-130794118459840.78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-130794118459840.78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-544975493582.66986</v>
      </c>
      <c r="L4610" s="444">
        <f t="shared" ca="1" si="174"/>
        <v>-131339093953423.45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-131339093953423.45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-547246224805.93097</v>
      </c>
      <c r="L4611" s="444">
        <f t="shared" ca="1" si="174"/>
        <v>-131886340178229.39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-131886340178229.39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-549526417409.28918</v>
      </c>
      <c r="L4612" s="444">
        <f t="shared" ca="1" si="174"/>
        <v>-132435866595638.69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-132435866595638.69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-551816110815.16125</v>
      </c>
      <c r="L4613" s="444">
        <f t="shared" ca="1" si="174"/>
        <v>-132987682706453.84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-132987682706453.84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-554115344610.22424</v>
      </c>
      <c r="L4614" s="444">
        <f t="shared" ca="1" si="174"/>
        <v>-133541798051064.06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-133541798051064.06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-556424158546.10034</v>
      </c>
      <c r="L4615" s="444">
        <f t="shared" ca="1" si="174"/>
        <v>-134098222209610.16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-134098222209610.16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-558742592540.04236</v>
      </c>
      <c r="L4616" s="444">
        <f t="shared" ca="1" si="174"/>
        <v>-134656964802150.2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-134656964802150.2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-561070686675.62585</v>
      </c>
      <c r="L4617" s="444">
        <f t="shared" ca="1" si="174"/>
        <v>-135218035488825.83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-135218035488825.83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-563408481203.44092</v>
      </c>
      <c r="L4618" s="444">
        <f t="shared" ca="1" si="174"/>
        <v>-135781443970029.27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-135781443970029.27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-565756016541.78857</v>
      </c>
      <c r="L4619" s="444">
        <f t="shared" ca="1" si="174"/>
        <v>-136347199986571.05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-136347199986571.05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-568113333277.37939</v>
      </c>
      <c r="L4620" s="444">
        <f t="shared" ca="1" si="174"/>
        <v>-136915313319848.42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-136915313319848.42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-570480472166.03503</v>
      </c>
      <c r="L4621" s="444">
        <f t="shared" ca="1" si="174"/>
        <v>-137485793792014.45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-137485793792014.45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-572857474133.39355</v>
      </c>
      <c r="L4622" s="444">
        <f t="shared" ca="1" si="174"/>
        <v>-138058651266147.84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-138058651266147.84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-575244380275.61597</v>
      </c>
      <c r="L4623" s="444">
        <f t="shared" ca="1" si="174"/>
        <v>-138633895646423.45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-138633895646423.45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-577641231860.09766</v>
      </c>
      <c r="L4624" s="444">
        <f t="shared" ca="1" si="174"/>
        <v>-139211536878283.55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-139211536878283.55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-580048070326.1814</v>
      </c>
      <c r="L4625" s="444">
        <f t="shared" ca="1" si="174"/>
        <v>-139791584948609.73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-139791584948609.73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-582464937285.87378</v>
      </c>
      <c r="L4626" s="444">
        <f t="shared" ca="1" si="174"/>
        <v>-140374049885895.61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-140374049885895.61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-584891874524.56506</v>
      </c>
      <c r="L4627" s="444">
        <f t="shared" ca="1" si="174"/>
        <v>-140958941760420.19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-140958941760420.19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-587328924001.75073</v>
      </c>
      <c r="L4628" s="444">
        <f t="shared" ca="1" si="174"/>
        <v>-141546270684421.94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-141546270684421.94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-589776127851.75806</v>
      </c>
      <c r="L4629" s="444">
        <f t="shared" ca="1" si="174"/>
        <v>-142136046812273.69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-142136046812273.69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-592233528384.47363</v>
      </c>
      <c r="L4630" s="444">
        <f t="shared" ca="1" si="174"/>
        <v>-142728280340658.16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-142728280340658.16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-594701168086.07568</v>
      </c>
      <c r="L4631" s="444">
        <f t="shared" ca="1" si="174"/>
        <v>-143322981508744.22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-143322981508744.22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-597179089619.76758</v>
      </c>
      <c r="L4632" s="444">
        <f t="shared" ca="1" si="174"/>
        <v>-143920160598364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-143920160598364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-599667335826.5166</v>
      </c>
      <c r="L4633" s="444">
        <f t="shared" ca="1" si="174"/>
        <v>-144519827934190.53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-144519827934190.53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-602165949725.79382</v>
      </c>
      <c r="L4634" s="444">
        <f t="shared" ca="1" si="174"/>
        <v>-145121993883916.31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-145121993883916.31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-604674974516.31799</v>
      </c>
      <c r="L4635" s="444">
        <f t="shared" ca="1" si="174"/>
        <v>-145726668858432.63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-145726668858432.63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-607194453576.80261</v>
      </c>
      <c r="L4636" s="444">
        <f t="shared" ca="1" si="174"/>
        <v>-146333863312009.44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-146333863312009.44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-609724430466.70593</v>
      </c>
      <c r="L4637" s="444">
        <f t="shared" ca="1" si="174"/>
        <v>-146943587742476.16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-146943587742476.16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-612264948926.98401</v>
      </c>
      <c r="L4638" s="444">
        <f t="shared" ca="1" si="174"/>
        <v>-147555852691403.13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-147555852691403.13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-614816052880.84631</v>
      </c>
      <c r="L4639" s="444">
        <f t="shared" ca="1" si="174"/>
        <v>-148170668744283.97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-148170668744283.97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-617377786434.51648</v>
      </c>
      <c r="L4640" s="444">
        <f t="shared" ca="1" si="174"/>
        <v>-148788046530718.5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-148788046530718.5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-619950193877.99377</v>
      </c>
      <c r="L4641" s="444">
        <f t="shared" ca="1" si="174"/>
        <v>-149407996724596.5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-149407996724596.5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-622533319685.81873</v>
      </c>
      <c r="L4642" s="444">
        <f t="shared" ca="1" si="174"/>
        <v>-150030530044282.31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-150030530044282.31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-625127208517.84302</v>
      </c>
      <c r="L4643" s="444">
        <f t="shared" ca="1" si="174"/>
        <v>-150655657252800.16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-150655657252800.16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-627731905220.00061</v>
      </c>
      <c r="L4644" s="444">
        <f t="shared" ca="1" si="174"/>
        <v>-151283389158020.16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-151283389158020.16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-630347454825.08398</v>
      </c>
      <c r="L4645" s="444">
        <f t="shared" ca="1" si="174"/>
        <v>-151913736612845.25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-151913736612845.25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-632973902553.52185</v>
      </c>
      <c r="L4646" s="444">
        <f t="shared" ca="1" si="174"/>
        <v>-152546710515398.78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-152546710515398.78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-635611293814.16162</v>
      </c>
      <c r="L4647" s="444">
        <f t="shared" ca="1" si="174"/>
        <v>-153182321809212.94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-153182321809212.94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-638259674205.05396</v>
      </c>
      <c r="L4648" s="444">
        <f t="shared" ca="1" si="174"/>
        <v>-153820581483418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-153820581483418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-640919089514.2417</v>
      </c>
      <c r="L4649" s="444">
        <f t="shared" ca="1" si="174"/>
        <v>-154461500572932.25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-154461500572932.25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-643589585720.55103</v>
      </c>
      <c r="L4650" s="444">
        <f t="shared" ca="1" si="174"/>
        <v>-155105090158652.81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-155105090158652.81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-646271208994.38672</v>
      </c>
      <c r="L4651" s="444">
        <f t="shared" ca="1" si="174"/>
        <v>-155751361367647.19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-155751361367647.19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-648964005698.52991</v>
      </c>
      <c r="L4652" s="444">
        <f t="shared" ca="1" si="174"/>
        <v>-156400325373345.72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-156400325373345.72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-651668022388.94043</v>
      </c>
      <c r="L4653" s="444">
        <f t="shared" ca="1" si="174"/>
        <v>-157051993395734.66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-157051993395734.66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-654383305815.56104</v>
      </c>
      <c r="L4654" s="444">
        <f t="shared" ca="1" si="174"/>
        <v>-157706376701550.22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-157706376701550.22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-657109902923.12585</v>
      </c>
      <c r="L4655" s="444">
        <f t="shared" ca="1" si="174"/>
        <v>-158363486604473.34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-158363486604473.34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-659847860851.97229</v>
      </c>
      <c r="L4656" s="444">
        <f t="shared" ca="1" si="174"/>
        <v>-159023334465325.31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-159023334465325.31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-662597226938.85547</v>
      </c>
      <c r="L4657" s="444">
        <f t="shared" ca="1" si="174"/>
        <v>-159685931692264.16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-159685931692264.16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-665358048717.76733</v>
      </c>
      <c r="L4658" s="444">
        <f t="shared" ca="1" si="174"/>
        <v>-160351289740981.94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-160351289740981.94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-668130373920.75806</v>
      </c>
      <c r="L4659" s="444">
        <f t="shared" ca="1" si="174"/>
        <v>-161019420114902.69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-161019420114902.69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-670914250478.76123</v>
      </c>
      <c r="L4660" s="444">
        <f t="shared" ca="1" si="174"/>
        <v>-161690334365381.44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-161690334365381.44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-673709726522.42261</v>
      </c>
      <c r="L4661" s="444">
        <f t="shared" ca="1" si="174"/>
        <v>-162364044091903.88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-162364044091903.88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-676516850382.93286</v>
      </c>
      <c r="L4662" s="444">
        <f t="shared" ca="1" si="174"/>
        <v>-163040560942286.81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-163040560942286.81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-679335670592.86169</v>
      </c>
      <c r="L4663" s="444">
        <f t="shared" ca="1" si="174"/>
        <v>-163719896612879.69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-163719896612879.69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-682166235886.99866</v>
      </c>
      <c r="L4664" s="444">
        <f t="shared" ca="1" si="174"/>
        <v>-164402062848766.69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-164402062848766.69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-685008595203.19458</v>
      </c>
      <c r="L4665" s="444">
        <f t="shared" ca="1" si="174"/>
        <v>-165087071443969.88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-165087071443969.88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-687862797683.20776</v>
      </c>
      <c r="L4666" s="444">
        <f t="shared" ca="1" si="174"/>
        <v>-165774934241653.09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-165774934241653.09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-690728892673.55457</v>
      </c>
      <c r="L4667" s="444">
        <f t="shared" ca="1" si="174"/>
        <v>-166465663134326.66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-166465663134326.66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-693606929726.36108</v>
      </c>
      <c r="L4668" s="444">
        <f t="shared" ca="1" si="174"/>
        <v>-167159270064053.03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-167159270064053.03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-696496958600.22095</v>
      </c>
      <c r="L4669" s="444">
        <f t="shared" ca="1" si="174"/>
        <v>-167855767022653.25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-167855767022653.25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-699399029261.05518</v>
      </c>
      <c r="L4670" s="444">
        <f t="shared" ca="1" si="174"/>
        <v>-168555166051914.31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-168555166051914.31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-702313191882.97632</v>
      </c>
      <c r="L4671" s="444">
        <f t="shared" ca="1" si="174"/>
        <v>-169257479243797.28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-169257479243797.28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-705239496849.15527</v>
      </c>
      <c r="L4672" s="444">
        <f t="shared" ca="1" si="174"/>
        <v>-169962718740646.44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-169962718740646.44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-708177994752.69348</v>
      </c>
      <c r="L4673" s="444">
        <f t="shared" ca="1" si="174"/>
        <v>-170670896735399.13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-170670896735399.13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-711128736397.49634</v>
      </c>
      <c r="L4674" s="444">
        <f t="shared" ca="1" si="174"/>
        <v>-171382025471796.63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-171382025471796.63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-714091772799.15259</v>
      </c>
      <c r="L4675" s="444">
        <f t="shared" ca="1" si="174"/>
        <v>-172096117244595.78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-172096117244595.78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-717067155185.8158</v>
      </c>
      <c r="L4676" s="444">
        <f t="shared" ca="1" si="174"/>
        <v>-172813184399781.59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-172813184399781.59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-720054934999.08997</v>
      </c>
      <c r="L4677" s="444">
        <f t="shared" ca="1" si="174"/>
        <v>-173533239334780.69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-173533239334780.69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-723055163894.91956</v>
      </c>
      <c r="L4678" s="444">
        <f t="shared" ca="1" si="174"/>
        <v>-174256294498675.59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-174256294498675.59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-726067893744.48169</v>
      </c>
      <c r="L4679" s="444">
        <f t="shared" ca="1" si="174"/>
        <v>-174982362392420.06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-174982362392420.06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-729093176635.08362</v>
      </c>
      <c r="L4680" s="444">
        <f t="shared" ca="1" si="174"/>
        <v>-175711455569055.16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-175711455569055.16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-732131064871.06311</v>
      </c>
      <c r="L4681" s="444">
        <f t="shared" ca="1" si="174"/>
        <v>-176443586633926.22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-176443586633926.22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-735181610974.69263</v>
      </c>
      <c r="L4682" s="444">
        <f t="shared" ca="1" si="174"/>
        <v>-177178768244900.91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-177178768244900.91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-738244867687.08716</v>
      </c>
      <c r="L4683" s="444">
        <f t="shared" ca="1" si="174"/>
        <v>-177917013112588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-177917013112588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-741320887969.1167</v>
      </c>
      <c r="L4684" s="444">
        <f t="shared" ca="1" si="174"/>
        <v>-178658334000557.13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-178658334000557.13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-744409725002.32129</v>
      </c>
      <c r="L4685" s="444">
        <f t="shared" ca="1" si="174"/>
        <v>-179402743725559.44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-179402743725559.44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-747511432189.83093</v>
      </c>
      <c r="L4686" s="444">
        <f t="shared" ca="1" si="174"/>
        <v>-180150255157749.28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-180150255157749.28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-750626063157.2887</v>
      </c>
      <c r="L4687" s="444">
        <f t="shared" ca="1" si="174"/>
        <v>-180900881220906.56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-180900881220906.56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-753753671753.77734</v>
      </c>
      <c r="L4688" s="444">
        <f t="shared" ca="1" si="174"/>
        <v>-181654634892660.34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-181654634892660.34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-756894312052.75146</v>
      </c>
      <c r="L4689" s="444">
        <f t="shared" ca="1" si="174"/>
        <v>-182411529204713.09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-182411529204713.09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-760048038352.97119</v>
      </c>
      <c r="L4690" s="444">
        <f t="shared" ca="1" si="174"/>
        <v>-183171577243066.06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-183171577243066.06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-763214905179.44189</v>
      </c>
      <c r="L4691" s="444">
        <f t="shared" ca="1" si="174"/>
        <v>-183934792148245.5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-183934792148245.5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-766394967284.3562</v>
      </c>
      <c r="L4692" s="444">
        <f t="shared" ca="1" si="174"/>
        <v>-184701187115529.84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-184701187115529.84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-769588279648.04102</v>
      </c>
      <c r="L4693" s="444">
        <f t="shared" ca="1" si="174"/>
        <v>-185470775395177.88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-185470775395177.88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-772794897479.90784</v>
      </c>
      <c r="L4694" s="444">
        <f t="shared" ca="1" si="174"/>
        <v>-186243570292657.78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-186243570292657.78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-776014876219.40747</v>
      </c>
      <c r="L4695" s="444">
        <f t="shared" ca="1" si="174"/>
        <v>-187019585168877.19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-187019585168877.19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-779248271536.98828</v>
      </c>
      <c r="L4696" s="444">
        <f t="shared" ca="1" si="174"/>
        <v>-187798833440414.19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-187798833440414.19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-782495139335.05908</v>
      </c>
      <c r="L4697" s="444">
        <f t="shared" ca="1" si="174"/>
        <v>-188581328579749.25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-188581328579749.25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-785755535748.9552</v>
      </c>
      <c r="L4698" s="444">
        <f t="shared" ca="1" si="174"/>
        <v>-189367084115498.22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-189367084115498.22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-789029517147.90918</v>
      </c>
      <c r="L4699" s="444">
        <f t="shared" ca="1" si="174"/>
        <v>-190156113632646.13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-190156113632646.13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-792317140136.02551</v>
      </c>
      <c r="L4700" s="444">
        <f t="shared" ca="1" si="174"/>
        <v>-190948430772782.16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-190948430772782.16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-795618461553.25903</v>
      </c>
      <c r="L4701" s="444">
        <f t="shared" ca="1" si="174"/>
        <v>-191744049234335.41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-191744049234335.41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-798933538476.39746</v>
      </c>
      <c r="L4702" s="444">
        <f t="shared" ca="1" si="174"/>
        <v>-192542982772811.81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-192542982772811.81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-802262428220.04919</v>
      </c>
      <c r="L4703" s="444">
        <f t="shared" ca="1" si="174"/>
        <v>-193345245201031.88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-193345245201031.88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-805605188337.63281</v>
      </c>
      <c r="L4704" s="444">
        <f t="shared" ca="1" si="174"/>
        <v>-194150850389369.5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-194150850389369.5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-808961876622.37292</v>
      </c>
      <c r="L4705" s="444">
        <f t="shared" ca="1" si="174"/>
        <v>-194959812265991.88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-194959812265991.88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-812332551108.29944</v>
      </c>
      <c r="L4706" s="444">
        <f t="shared" ca="1" si="174"/>
        <v>-195772144817100.19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-195772144817100.19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-815717270071.25073</v>
      </c>
      <c r="L4707" s="444">
        <f t="shared" ca="1" si="174"/>
        <v>-196587862087171.44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-196587862087171.44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-819116092029.88098</v>
      </c>
      <c r="L4708" s="444">
        <f t="shared" ca="1" si="174"/>
        <v>-197406978179201.31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-197406978179201.31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-822529075746.67212</v>
      </c>
      <c r="L4709" s="444">
        <f t="shared" ca="1" si="174"/>
        <v>-198229507254948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-198229507254948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-825956280228.94995</v>
      </c>
      <c r="L4710" s="444">
        <f t="shared" ca="1" si="174"/>
        <v>-199055463535176.94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-199055463535176.94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-829397764729.90393</v>
      </c>
      <c r="L4711" s="444">
        <f t="shared" ca="1" si="174"/>
        <v>-199884861299906.84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-199884861299906.84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-832853588749.61182</v>
      </c>
      <c r="L4712" s="444">
        <f t="shared" ca="1" si="174"/>
        <v>-200717714888656.47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-200717714888656.47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-836323812036.0686</v>
      </c>
      <c r="L4713" s="444">
        <f t="shared" ca="1" si="174"/>
        <v>-201554038700692.53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-201554038700692.53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-839808494586.21887</v>
      </c>
      <c r="L4714" s="444">
        <f t="shared" ca="1" si="174"/>
        <v>-202393847195278.75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-202393847195278.75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-843307696646.99475</v>
      </c>
      <c r="L4715" s="444">
        <f t="shared" ca="1" si="174"/>
        <v>-203237154891925.75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-203237154891925.75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-846821478716.3573</v>
      </c>
      <c r="L4716" s="444">
        <f t="shared" ca="1" si="174"/>
        <v>-204083976370642.09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-204083976370642.09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-850349901544.34204</v>
      </c>
      <c r="L4717" s="444">
        <f t="shared" ca="1" si="174"/>
        <v>-204934326272186.44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-204934326272186.44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-853893026134.11011</v>
      </c>
      <c r="L4718" s="444">
        <f t="shared" ca="1" si="174"/>
        <v>-205788219298320.56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-205788219298320.56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-857450913743.00232</v>
      </c>
      <c r="L4719" s="444">
        <f t="shared" ca="1" si="174"/>
        <v>-206645670212063.56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-206645670212063.56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-861023625883.59814</v>
      </c>
      <c r="L4720" s="444">
        <f t="shared" ca="1" si="174"/>
        <v>-207506693837947.16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-207506693837947.16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-864611224324.77979</v>
      </c>
      <c r="L4721" s="444">
        <f t="shared" ca="1" si="174"/>
        <v>-208371305062271.94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-208371305062271.94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-868213771092.79968</v>
      </c>
      <c r="L4722" s="444">
        <f t="shared" ca="1" si="174"/>
        <v>-209239518833364.75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-209239518833364.75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-871831328472.35315</v>
      </c>
      <c r="L4723" s="444">
        <f t="shared" ca="1" si="174"/>
        <v>-210111350161837.09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-210111350161837.09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-875463959007.65454</v>
      </c>
      <c r="L4724" s="444">
        <f t="shared" ca="1" si="174"/>
        <v>-210986814120844.75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-210986814120844.75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-879111725503.51978</v>
      </c>
      <c r="L4725" s="444">
        <f t="shared" ca="1" si="174"/>
        <v>-211865925846348.28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-211865925846348.28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-882774691026.45117</v>
      </c>
      <c r="L4726" s="444">
        <f t="shared" ca="1" si="174"/>
        <v>-212748700537374.72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-212748700537374.72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-886452918905.72803</v>
      </c>
      <c r="L4727" s="444">
        <f t="shared" ca="1" si="174"/>
        <v>-213635153456280.44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-213635153456280.44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-890146472734.50183</v>
      </c>
      <c r="L4728" s="444">
        <f t="shared" ca="1" si="174"/>
        <v>-214525299929014.94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-214525299929014.94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-893855416370.89551</v>
      </c>
      <c r="L4729" s="444">
        <f t="shared" ca="1" si="174"/>
        <v>-215419155345385.84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-215419155345385.84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-897579813939.10767</v>
      </c>
      <c r="L4730" s="444">
        <f t="shared" ca="1" si="174"/>
        <v>-216316735159324.94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-216316735159324.94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-901319729830.52051</v>
      </c>
      <c r="L4731" s="444">
        <f t="shared" ca="1" si="174"/>
        <v>-217218054889155.47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-217218054889155.47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-905075228704.81445</v>
      </c>
      <c r="L4732" s="444">
        <f t="shared" ca="1" si="174"/>
        <v>-218123130117860.28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-218123130117860.28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-908846375491.08447</v>
      </c>
      <c r="L4733" s="444">
        <f t="shared" ca="1" si="174"/>
        <v>-219031976493351.38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-219031976493351.38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-912633235388.96399</v>
      </c>
      <c r="L4734" s="444">
        <f t="shared" ca="1" si="174"/>
        <v>-219944609728740.34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-219944609728740.34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-916435873869.75146</v>
      </c>
      <c r="L4735" s="444">
        <f t="shared" ca="1" si="174"/>
        <v>-220861045602610.09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-220861045602610.09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-920254356677.54187</v>
      </c>
      <c r="L4736" s="444">
        <f t="shared" ca="1" si="174"/>
        <v>-221781299959287.63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-221781299959287.63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-924088749830.36499</v>
      </c>
      <c r="L4737" s="444">
        <f t="shared" ca="1" si="174"/>
        <v>-222705388709118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-222705388709118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-927939119621.32495</v>
      </c>
      <c r="L4738" s="444">
        <f t="shared" ca="1" si="174"/>
        <v>-223633327828739.31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-223633327828739.31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-931805532619.74707</v>
      </c>
      <c r="L4739" s="444">
        <f t="shared" ca="1" si="174"/>
        <v>-224565133361359.06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-224565133361359.06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-935688055672.32947</v>
      </c>
      <c r="L4740" s="444">
        <f t="shared" ca="1" si="174"/>
        <v>-225500821417031.41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-225500821417031.41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-939586755904.29749</v>
      </c>
      <c r="L4741" s="444">
        <f t="shared" ca="1" si="174"/>
        <v>-226440408172935.72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-226440408172935.72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-943501700720.56543</v>
      </c>
      <c r="L4742" s="444">
        <f t="shared" ca="1" si="174"/>
        <v>-227383909873656.28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-227383909873656.28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-947432957806.901</v>
      </c>
      <c r="L4743" s="444">
        <f t="shared" ca="1" si="174"/>
        <v>-228331342831463.19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-228331342831463.19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-951380595131.09656</v>
      </c>
      <c r="L4744" s="444">
        <f t="shared" ca="1" si="174"/>
        <v>-229282723426594.28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-229282723426594.28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-955344680944.14282</v>
      </c>
      <c r="L4745" s="444">
        <f t="shared" ca="1" si="174"/>
        <v>-230238068107538.44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-230238068107538.44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-959325283781.41003</v>
      </c>
      <c r="L4746" s="444">
        <f t="shared" ca="1" si="174"/>
        <v>-231197393391319.84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-231197393391319.84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-963322472463.83264</v>
      </c>
      <c r="L4747" s="444">
        <f t="shared" ca="1" si="174"/>
        <v>-232160715863783.69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-232160715863783.69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-967336316099.09863</v>
      </c>
      <c r="L4748" s="444">
        <f t="shared" ca="1" si="174"/>
        <v>-233128052179882.78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-233128052179882.78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-971366884082.84485</v>
      </c>
      <c r="L4749" s="444">
        <f t="shared" ca="1" si="174"/>
        <v>-234099419063965.63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-234099419063965.63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-975414246099.85681</v>
      </c>
      <c r="L4750" s="444">
        <f t="shared" ca="1" si="174"/>
        <v>-235074833310065.47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-235074833310065.47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-979478472125.27283</v>
      </c>
      <c r="L4751" s="444">
        <f t="shared" ca="1" si="174"/>
        <v>-236054311782190.75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-236054311782190.75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-983559632425.7948</v>
      </c>
      <c r="L4752" s="444">
        <f t="shared" ca="1" si="174"/>
        <v>-237037871414616.53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-237037871414616.53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-987657797560.9021</v>
      </c>
      <c r="L4753" s="444">
        <f t="shared" ca="1" si="174"/>
        <v>-238025529212177.44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-238025529212177.44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-991773038384.07251</v>
      </c>
      <c r="L4754" s="444">
        <f t="shared" ca="1" si="174"/>
        <v>-239017302250561.5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-239017302250561.5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-995905426044.00623</v>
      </c>
      <c r="L4755" s="444">
        <f t="shared" ca="1" si="174"/>
        <v>-240013207676605.5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-240013207676605.5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-1000055031985.8562</v>
      </c>
      <c r="L4756" s="444">
        <f t="shared" ca="1" si="174"/>
        <v>-241013262708591.34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-241013262708591.34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-1004221927952.464</v>
      </c>
      <c r="L4757" s="444">
        <f t="shared" ca="1" si="174"/>
        <v>-242017484636543.81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-242017484636543.81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-1008406185985.5991</v>
      </c>
      <c r="L4758" s="444">
        <f t="shared" ca="1" si="174"/>
        <v>-243025890822529.41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-243025890822529.41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-1012607878427.2058</v>
      </c>
      <c r="L4759" s="444">
        <f t="shared" ca="1" si="174"/>
        <v>-244038498700956.63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-244038498700956.63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-1016827077920.6526</v>
      </c>
      <c r="L4760" s="444">
        <f t="shared" ca="1" si="174"/>
        <v>-245055325778877.28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-245055325778877.28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-1021063857411.9886</v>
      </c>
      <c r="L4761" s="444">
        <f t="shared" ca="1" si="174"/>
        <v>-246076389636289.28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-246076389636289.28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-1025318290151.2053</v>
      </c>
      <c r="L4762" s="444">
        <f t="shared" ca="1" si="174"/>
        <v>-247101707926440.5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-247101707926440.5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-1029590449693.5021</v>
      </c>
      <c r="L4763" s="444">
        <f t="shared" ca="1" si="174"/>
        <v>-248131298376134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-248131298376134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-1033880409900.5583</v>
      </c>
      <c r="L4764" s="444">
        <f t="shared" ca="1" si="174"/>
        <v>-249165178786034.56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-249165178786034.56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-1038188244941.8105</v>
      </c>
      <c r="L4765" s="444">
        <f t="shared" ca="1" si="174"/>
        <v>-250203367030976.38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-250203367030976.38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-1042514029295.7349</v>
      </c>
      <c r="L4766" s="444">
        <f t="shared" ca="1" si="174"/>
        <v>-251245881060272.13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-251245881060272.13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-1046857837751.1338</v>
      </c>
      <c r="L4767" s="444">
        <f t="shared" ca="1" si="174"/>
        <v>-252292738898023.25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-252292738898023.25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-1051219745408.4302</v>
      </c>
      <c r="L4768" s="444">
        <f t="shared" ca="1" si="174"/>
        <v>-253343958643431.69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-253343958643431.69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-1055599827680.9652</v>
      </c>
      <c r="L4769" s="444">
        <f t="shared" ca="1" si="174"/>
        <v>-254399558471112.66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-254399558471112.66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-1059998160296.3027</v>
      </c>
      <c r="L4770" s="444">
        <f t="shared" ca="1" si="174"/>
        <v>-255459556631408.97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-255459556631408.97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-1064414819297.5372</v>
      </c>
      <c r="L4771" s="444">
        <f t="shared" ca="1" si="174"/>
        <v>-256523971450706.5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-256523971450706.5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-1068849881044.6102</v>
      </c>
      <c r="L4772" s="444">
        <f t="shared" ca="1" si="174"/>
        <v>-257592821331751.13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-257592821331751.13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-1073303422215.6295</v>
      </c>
      <c r="L4773" s="444">
        <f t="shared" ca="1" si="174"/>
        <v>-258666124753966.75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-258666124753966.75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-1077775519808.1948</v>
      </c>
      <c r="L4774" s="444">
        <f t="shared" ca="1" si="174"/>
        <v>-259743900273774.94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-259743900273774.94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-1082266251140.7288</v>
      </c>
      <c r="L4775" s="444">
        <f t="shared" ca="1" si="174"/>
        <v>-260826166524915.66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-260826166524915.66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-1086775693853.8152</v>
      </c>
      <c r="L4776" s="444">
        <f t="shared" ca="1" si="174"/>
        <v>-261912942218769.47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-261912942218769.47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-1091303925911.5394</v>
      </c>
      <c r="L4777" s="444">
        <f t="shared" ca="1" si="174"/>
        <v>-263004246144681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-263004246144681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-1095851025602.8375</v>
      </c>
      <c r="L4778" s="444">
        <f t="shared" ca="1" si="174"/>
        <v>-264100097170283.84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-264100097170283.84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-1100417071542.8494</v>
      </c>
      <c r="L4779" s="444">
        <f t="shared" ca="1" si="174"/>
        <v>-265200514241826.69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-265200514241826.69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-1105002142674.2778</v>
      </c>
      <c r="L4780" s="444">
        <f t="shared" ca="1" si="174"/>
        <v>-266305516384500.97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-266305516384500.97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-1109606318268.7539</v>
      </c>
      <c r="L4781" s="444">
        <f t="shared" ca="1" si="174"/>
        <v>-267415122702769.72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-267415122702769.72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-1114229677928.207</v>
      </c>
      <c r="L4782" s="444">
        <f t="shared" ca="1" si="174"/>
        <v>-268529352380697.94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-268529352380697.94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-1118872301586.2415</v>
      </c>
      <c r="L4783" s="444">
        <f t="shared" ca="1" si="174"/>
        <v>-269648224682284.19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-269648224682284.19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-1123534269509.5173</v>
      </c>
      <c r="L4784" s="444">
        <f t="shared" ca="1" si="174"/>
        <v>-270771758951793.72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-270771758951793.72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-1128215662299.1404</v>
      </c>
      <c r="L4785" s="444">
        <f t="shared" ca="1" si="174"/>
        <v>-271899974614092.84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-271899974614092.84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-1132916560892.0535</v>
      </c>
      <c r="L4786" s="444">
        <f t="shared" ca="1" si="174"/>
        <v>-273032891174984.91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-273032891174984.91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-1137637046562.4373</v>
      </c>
      <c r="L4787" s="444">
        <f t="shared" ca="1" si="174"/>
        <v>-274170528221547.34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-274170528221547.34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-1142377200923.114</v>
      </c>
      <c r="L4788" s="444">
        <f t="shared" ca="1" si="174"/>
        <v>-275312905422470.47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-275312905422470.47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-1147137105926.9602</v>
      </c>
      <c r="L4789" s="444">
        <f t="shared" ca="1" si="174"/>
        <v>-276460042528397.44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-276460042528397.44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-1151916843868.3228</v>
      </c>
      <c r="L4790" s="444">
        <f t="shared" ca="1" si="174"/>
        <v>-277611959372265.75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-277611959372265.75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-1156716497384.4407</v>
      </c>
      <c r="L4791" s="444">
        <f t="shared" ca="1" si="174"/>
        <v>-278768675869650.19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-278768675869650.19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-1161536149456.8757</v>
      </c>
      <c r="L4792" s="444">
        <f t="shared" ca="1" si="174"/>
        <v>-279930212019107.06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-279930212019107.06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-1166375883412.946</v>
      </c>
      <c r="L4793" s="444">
        <f t="shared" ca="1" si="174"/>
        <v>-281096587902520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-281096587902520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-1171235782927.1665</v>
      </c>
      <c r="L4794" s="444">
        <f t="shared" ca="1" si="174"/>
        <v>-282267823685447.19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-282267823685447.19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-1176115932022.6965</v>
      </c>
      <c r="L4795" s="444">
        <f t="shared" ca="1" si="174"/>
        <v>-283443939617469.88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-283443939617469.88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-1181016415072.791</v>
      </c>
      <c r="L4796" s="444">
        <f t="shared" ca="1" si="174"/>
        <v>-284624956032542.69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-284624956032542.69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-1185937316802.2612</v>
      </c>
      <c r="L4797" s="444">
        <f t="shared" ca="1" si="174"/>
        <v>-285810893349344.94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-285810893349344.94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-1190878722288.9373</v>
      </c>
      <c r="L4798" s="444">
        <f t="shared" ca="1" si="174"/>
        <v>-287001772071633.88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-287001772071633.88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-1195840716965.1411</v>
      </c>
      <c r="L4799" s="444">
        <f t="shared" ca="1" si="174"/>
        <v>-288197612788599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-288197612788599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-1200823386619.1626</v>
      </c>
      <c r="L4800" s="444">
        <f t="shared" ca="1" si="174"/>
        <v>-289398436175218.19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-289398436175218.19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-1205826817396.7424</v>
      </c>
      <c r="L4801" s="444">
        <f t="shared" ca="1" si="174"/>
        <v>-290604262992614.94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-290604262992614.94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-1210851095802.5623</v>
      </c>
      <c r="L4802" s="444">
        <f t="shared" ca="1" si="174"/>
        <v>-291815114088417.5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-291815114088417.5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-1215896308701.7395</v>
      </c>
      <c r="L4803" s="444">
        <f t="shared" ca="1" si="174"/>
        <v>-293031010397119.25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-293031010397119.25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-1220962543321.3301</v>
      </c>
      <c r="L4804" s="444">
        <f t="shared" ca="1" si="174"/>
        <v>-294251972940440.56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-294251972940440.56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-1226049887251.8357</v>
      </c>
      <c r="L4805" s="444">
        <f t="shared" ca="1" si="174"/>
        <v>-295478022827692.38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-295478022827692.38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-1231158428448.7183</v>
      </c>
      <c r="L4806" s="444">
        <f t="shared" ca="1" si="174"/>
        <v>-296709181256141.06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-296709181256141.06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-1236288255233.9211</v>
      </c>
      <c r="L4807" s="444">
        <f t="shared" ca="1" si="174"/>
        <v>-297945469511375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-297945469511375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-1241439456297.3958</v>
      </c>
      <c r="L4808" s="444">
        <f t="shared" ca="1" si="174"/>
        <v>-299186908967672.38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-299186908967672.38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-1246612120698.6348</v>
      </c>
      <c r="L4809" s="444">
        <f t="shared" ca="1" si="174"/>
        <v>-300433521088371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-300433521088371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-1251806337868.2124</v>
      </c>
      <c r="L4810" s="444">
        <f t="shared" ca="1" si="174"/>
        <v>-301685327426239.19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-301685327426239.19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-1257022197609.3298</v>
      </c>
      <c r="L4811" s="444">
        <f t="shared" ca="1" si="174"/>
        <v>-302942349623848.5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-302942349623848.5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-1262259790099.3687</v>
      </c>
      <c r="L4812" s="444">
        <f t="shared" ca="1" si="174"/>
        <v>-304204609413947.88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-304204609413947.88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-1267519205891.4495</v>
      </c>
      <c r="L4813" s="444">
        <f t="shared" ca="1" si="174"/>
        <v>-305472128619839.31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-305472128619839.31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-1272800535915.9971</v>
      </c>
      <c r="L4814" s="444">
        <f t="shared" ca="1" si="174"/>
        <v>-306744929155755.31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-306744929155755.31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-1278103871482.3137</v>
      </c>
      <c r="L4815" s="444">
        <f t="shared" ca="1" si="174"/>
        <v>-308023033027237.63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-308023033027237.63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-1283429304280.1567</v>
      </c>
      <c r="L4816" s="444">
        <f t="shared" ca="1" si="174"/>
        <v>-309306462331517.81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-309306462331517.81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-1288776926381.3242</v>
      </c>
      <c r="L4817" s="444">
        <f t="shared" ca="1" si="174"/>
        <v>-310595239257899.13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-310595239257899.13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-1294146830241.2463</v>
      </c>
      <c r="L4818" s="444">
        <f t="shared" ca="1" si="174"/>
        <v>-311889386088140.38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-311889386088140.38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-1299539108700.585</v>
      </c>
      <c r="L4819" s="444">
        <f t="shared" ca="1" si="174"/>
        <v>-313188925196840.94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-313188925196840.94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-1304953854986.8372</v>
      </c>
      <c r="L4820" s="444">
        <f t="shared" ca="1" si="174"/>
        <v>-314493879051827.75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-314493879051827.75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-1310391162715.949</v>
      </c>
      <c r="L4821" s="444">
        <f t="shared" ca="1" si="174"/>
        <v>-315804270214543.69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-315804270214543.69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-1315851125893.9321</v>
      </c>
      <c r="L4822" s="444">
        <f t="shared" ca="1" si="174"/>
        <v>-317120121340437.63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-317120121340437.63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-1321333838918.49</v>
      </c>
      <c r="L4823" s="444">
        <f t="shared" ca="1" si="174"/>
        <v>-318441455179356.13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-318441455179356.13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-1326839396580.6504</v>
      </c>
      <c r="L4824" s="444">
        <f t="shared" ca="1" si="174"/>
        <v>-319768294575936.75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-319768294575936.75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-1332367894066.4031</v>
      </c>
      <c r="L4825" s="444">
        <f t="shared" ca="1" si="174"/>
        <v>-321100662470003.13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-321100662470003.13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-1337919426958.3464</v>
      </c>
      <c r="L4826" s="444">
        <f t="shared" ca="1" si="174"/>
        <v>-322438581896961.5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-322438581896961.5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-1343494091237.3396</v>
      </c>
      <c r="L4827" s="444">
        <f t="shared" ca="1" si="174"/>
        <v>-323782075988198.81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-323782075988198.81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-1349091983284.1616</v>
      </c>
      <c r="L4828" s="444">
        <f t="shared" ca="1" si="174"/>
        <v>-325131167971483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-325131167971483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-1354713199881.1792</v>
      </c>
      <c r="L4829" s="444">
        <f t="shared" ca="1" si="174"/>
        <v>-326485881171364.19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-326485881171364.19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-1360357838214.0173</v>
      </c>
      <c r="L4830" s="444">
        <f t="shared" ca="1" si="174"/>
        <v>-327846239009578.19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-327846239009578.19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-1366025995873.2424</v>
      </c>
      <c r="L4831" s="444">
        <f t="shared" ca="1" si="174"/>
        <v>-329212265005451.44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-329212265005451.44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-1371717770856.0476</v>
      </c>
      <c r="L4832" s="444">
        <f t="shared" ca="1" si="174"/>
        <v>-330583982776307.5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-330583982776307.5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-1377433261567.948</v>
      </c>
      <c r="L4833" s="444">
        <f t="shared" ca="1" si="174"/>
        <v>-331961416037875.44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-331961416037875.44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-1383172566824.481</v>
      </c>
      <c r="L4834" s="444">
        <f t="shared" ca="1" si="174"/>
        <v>-333344588604699.94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-333344588604699.94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-1388935785852.9165</v>
      </c>
      <c r="L4835" s="444">
        <f t="shared" ca="1" si="174"/>
        <v>-334733524390552.88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-334733524390552.88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-1394723018293.9702</v>
      </c>
      <c r="L4836" s="444">
        <f t="shared" ca="1" si="174"/>
        <v>-336128247408846.88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-336128247408846.88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-1400534364203.5286</v>
      </c>
      <c r="L4837" s="444">
        <f t="shared" ca="1" si="174"/>
        <v>-337528781773050.38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-337528781773050.38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-1406369924054.3765</v>
      </c>
      <c r="L4838" s="444">
        <f t="shared" ca="1" si="174"/>
        <v>-338935151697104.75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-338935151697104.75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-1412229798737.9365</v>
      </c>
      <c r="L4839" s="444">
        <f t="shared" ca="1" si="174"/>
        <v>-340347381495842.69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-340347381495842.69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-1418114089566.0112</v>
      </c>
      <c r="L4840" s="444">
        <f t="shared" ca="1" si="174"/>
        <v>-341765495585408.69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-341765495585408.69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-1424022898272.5361</v>
      </c>
      <c r="L4841" s="444">
        <f t="shared" ca="1" si="174"/>
        <v>-343189518483681.25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-343189518483681.25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-1429956327015.3386</v>
      </c>
      <c r="L4842" s="444">
        <f t="shared" ca="1" si="174"/>
        <v>-344619474810696.56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-344619474810696.56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-1435914478377.9023</v>
      </c>
      <c r="L4843" s="444">
        <f t="shared" ca="1" si="174"/>
        <v>-346055389289074.44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-346055389289074.44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-1441897455371.1436</v>
      </c>
      <c r="L4844" s="444">
        <f t="shared" ca="1" si="174"/>
        <v>-347497286744445.56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-347497286744445.56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-1447905361435.1899</v>
      </c>
      <c r="L4845" s="444">
        <f t="shared" ca="1" si="174"/>
        <v>-348945192105880.75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-348945192105880.75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-1453938300441.1697</v>
      </c>
      <c r="L4846" s="444">
        <f t="shared" ca="1" si="174"/>
        <v>-350399130406321.94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-350399130406321.94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-1459996376693.0081</v>
      </c>
      <c r="L4847" s="444">
        <f t="shared" ca="1" si="174"/>
        <v>-351859126783014.94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-351859126783014.94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-1466079694929.229</v>
      </c>
      <c r="L4848" s="444">
        <f t="shared" ca="1" si="174"/>
        <v>-353325206477944.19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-353325206477944.19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-1472188360324.7673</v>
      </c>
      <c r="L4849" s="444">
        <f t="shared" ca="1" si="174"/>
        <v>-354797394838268.94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-354797394838268.94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-1478322478492.7871</v>
      </c>
      <c r="L4850" s="444">
        <f t="shared" ca="1" si="174"/>
        <v>-356275717316761.75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-356275717316761.75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-1484482155486.5073</v>
      </c>
      <c r="L4851" s="444">
        <f t="shared" ca="1" si="174"/>
        <v>-357760199472248.25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-357760199472248.25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-1490667497801.0344</v>
      </c>
      <c r="L4852" s="444">
        <f t="shared" ca="1" si="174"/>
        <v>-359250866970049.31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-359250866970049.31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-1496878612375.2056</v>
      </c>
      <c r="L4853" s="444">
        <f t="shared" ref="L4853:L5107" ca="1" si="179">I4853-J4853+K4853</f>
        <v>-360747745582424.5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-360747745582424.5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-1503115606593.4353</v>
      </c>
      <c r="L4854" s="444">
        <f t="shared" ca="1" si="179"/>
        <v>-362250861189017.94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-362250861189017.94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-1509378588287.5747</v>
      </c>
      <c r="L4855" s="444">
        <f t="shared" ca="1" si="179"/>
        <v>-363760239777305.5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-363760239777305.5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-1515667665738.7729</v>
      </c>
      <c r="L4856" s="444">
        <f t="shared" ca="1" si="179"/>
        <v>-365275907443044.25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-365275907443044.25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-1521982947679.3511</v>
      </c>
      <c r="L4857" s="444">
        <f t="shared" ca="1" si="179"/>
        <v>-366797890390723.63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-366797890390723.63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-1528324543294.6816</v>
      </c>
      <c r="L4858" s="444">
        <f t="shared" ca="1" si="179"/>
        <v>-368326214934018.31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-368326214934018.31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-1534692562225.0762</v>
      </c>
      <c r="L4859" s="444">
        <f t="shared" ca="1" si="179"/>
        <v>-369860907496243.38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-369860907496243.38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-1541087114567.6807</v>
      </c>
      <c r="L4860" s="444">
        <f t="shared" ca="1" si="179"/>
        <v>-371401994610811.06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-371401994610811.06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-1547508310878.3794</v>
      </c>
      <c r="L4861" s="444">
        <f t="shared" ca="1" si="179"/>
        <v>-372949502921689.44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-372949502921689.44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-1553956262173.7061</v>
      </c>
      <c r="L4862" s="444">
        <f t="shared" ca="1" si="179"/>
        <v>-374503459183863.13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-374503459183863.13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-1560431079932.7629</v>
      </c>
      <c r="L4863" s="444">
        <f t="shared" ca="1" si="179"/>
        <v>-376063890263795.88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-376063890263795.88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-1566932876099.1494</v>
      </c>
      <c r="L4864" s="444">
        <f t="shared" ca="1" si="179"/>
        <v>-377630823139895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-377630823139895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-1573461763082.8958</v>
      </c>
      <c r="L4865" s="444">
        <f t="shared" ca="1" si="179"/>
        <v>-379204284902977.88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-379204284902977.88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-1580017853762.4077</v>
      </c>
      <c r="L4866" s="444">
        <f t="shared" ca="1" si="179"/>
        <v>-380784302756740.31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-380784302756740.31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-1586601261486.418</v>
      </c>
      <c r="L4867" s="444">
        <f t="shared" ca="1" si="179"/>
        <v>-382370904018226.75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-382370904018226.75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-1593212100075.9448</v>
      </c>
      <c r="L4868" s="444">
        <f t="shared" ca="1" si="179"/>
        <v>-383964116118302.69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-383964116118302.69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-1599850483826.2612</v>
      </c>
      <c r="L4869" s="444">
        <f t="shared" ca="1" si="179"/>
        <v>-385563966602128.94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-385563966602128.94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-1606516527508.8706</v>
      </c>
      <c r="L4870" s="444">
        <f t="shared" ca="1" si="179"/>
        <v>-387170483129637.81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-387170483129637.81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-1613210346373.491</v>
      </c>
      <c r="L4871" s="444">
        <f t="shared" ca="1" si="179"/>
        <v>-388783693476011.31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-388783693476011.31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-1619932056150.0471</v>
      </c>
      <c r="L4872" s="444">
        <f t="shared" ca="1" si="179"/>
        <v>-390403625532161.38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-390403625532161.38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-1626681773050.6724</v>
      </c>
      <c r="L4873" s="444">
        <f t="shared" ca="1" si="179"/>
        <v>-392030307305212.06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-392030307305212.06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-1633459613771.7168</v>
      </c>
      <c r="L4874" s="444">
        <f t="shared" ca="1" si="179"/>
        <v>-393663766918983.75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-393663766918983.75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-1640265695495.7656</v>
      </c>
      <c r="L4875" s="444">
        <f t="shared" ca="1" si="179"/>
        <v>-395304032614479.5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-395304032614479.5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-1647100135893.6646</v>
      </c>
      <c r="L4876" s="444">
        <f t="shared" ca="1" si="179"/>
        <v>-396951132750373.19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-396951132750373.19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-1653963053126.5549</v>
      </c>
      <c r="L4877" s="444">
        <f t="shared" ca="1" si="179"/>
        <v>-398605095803499.75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-398605095803499.75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-1660854565847.9155</v>
      </c>
      <c r="L4878" s="444">
        <f t="shared" ca="1" si="179"/>
        <v>-400265950369347.69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-400265950369347.69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-1667774793205.6152</v>
      </c>
      <c r="L4879" s="444">
        <f t="shared" ca="1" si="179"/>
        <v>-401933725162553.31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-401933725162553.31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-1674723854843.9722</v>
      </c>
      <c r="L4880" s="444">
        <f t="shared" ca="1" si="179"/>
        <v>-403608449017397.31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-403608449017397.31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-1681701870905.822</v>
      </c>
      <c r="L4881" s="444">
        <f t="shared" ca="1" si="179"/>
        <v>-405290150888303.13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-405290150888303.13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-1688708962034.5964</v>
      </c>
      <c r="L4882" s="444">
        <f t="shared" ca="1" si="179"/>
        <v>-406978859850337.75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-406978859850337.75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-1695745249376.4072</v>
      </c>
      <c r="L4883" s="444">
        <f t="shared" ca="1" si="179"/>
        <v>-408674605099714.19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-408674605099714.19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-1702810854582.1423</v>
      </c>
      <c r="L4884" s="444">
        <f t="shared" ca="1" si="179"/>
        <v>-410377415954296.31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-410377415954296.31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-1709905899809.5679</v>
      </c>
      <c r="L4885" s="444">
        <f t="shared" ca="1" si="179"/>
        <v>-412087321854105.88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-412087321854105.88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-1717030507725.4412</v>
      </c>
      <c r="L4886" s="444">
        <f t="shared" ca="1" si="179"/>
        <v>-413804352361831.31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-413804352361831.31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-1724184801507.6304</v>
      </c>
      <c r="L4887" s="444">
        <f t="shared" ca="1" si="179"/>
        <v>-415528537163338.94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-415528537163338.94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-1731368904847.2456</v>
      </c>
      <c r="L4888" s="444">
        <f t="shared" ca="1" si="179"/>
        <v>-417259906068186.19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-417259906068186.19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-1738582941950.7759</v>
      </c>
      <c r="L4889" s="444">
        <f t="shared" ca="1" si="179"/>
        <v>-418998489010136.94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-418998489010136.94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-1745827037542.2373</v>
      </c>
      <c r="L4890" s="444">
        <f t="shared" ca="1" si="179"/>
        <v>-420744316047679.19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-420744316047679.19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-1753101316865.3298</v>
      </c>
      <c r="L4891" s="444">
        <f t="shared" ca="1" si="179"/>
        <v>-422497417364544.5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-422497417364544.5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-1760405905685.6021</v>
      </c>
      <c r="L4892" s="444">
        <f t="shared" ca="1" si="179"/>
        <v>-424257823270230.13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-424257823270230.13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-1767740930292.6255</v>
      </c>
      <c r="L4893" s="444">
        <f t="shared" ca="1" si="179"/>
        <v>-426025564200522.75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-426025564200522.75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-1775106517502.178</v>
      </c>
      <c r="L4894" s="444">
        <f t="shared" ca="1" si="179"/>
        <v>-427800670718024.94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-427800670718024.94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-1782502794658.4373</v>
      </c>
      <c r="L4895" s="444">
        <f t="shared" ca="1" si="179"/>
        <v>-429583173512683.38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-429583173512683.38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-1789929889636.1807</v>
      </c>
      <c r="L4896" s="444">
        <f t="shared" ca="1" si="179"/>
        <v>-431373103402319.56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-431373103402319.56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-1797387930842.998</v>
      </c>
      <c r="L4897" s="444">
        <f t="shared" ca="1" si="179"/>
        <v>-433170491333162.56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-433170491333162.56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-1804877047221.5107</v>
      </c>
      <c r="L4898" s="444">
        <f t="shared" ca="1" si="179"/>
        <v>-434975368380384.06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-434975368380384.06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-1812397368251.6003</v>
      </c>
      <c r="L4899" s="444">
        <f t="shared" ca="1" si="179"/>
        <v>-436787765748635.69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-436787765748635.69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-1819949023952.6487</v>
      </c>
      <c r="L4900" s="444">
        <f t="shared" ca="1" si="179"/>
        <v>-438607714772588.31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-438607714772588.31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-1827532144885.7847</v>
      </c>
      <c r="L4901" s="444">
        <f t="shared" ca="1" si="179"/>
        <v>-440435246917474.13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-440435246917474.13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-1835146862156.1421</v>
      </c>
      <c r="L4902" s="444">
        <f t="shared" ca="1" si="179"/>
        <v>-442270393779630.25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-442270393779630.25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-1842793307415.126</v>
      </c>
      <c r="L4903" s="444">
        <f t="shared" ca="1" si="179"/>
        <v>-444113187087045.38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-444113187087045.38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-1850471612862.689</v>
      </c>
      <c r="L4904" s="444">
        <f t="shared" ca="1" si="179"/>
        <v>-445963658699908.06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-445963658699908.06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-1858181911249.6169</v>
      </c>
      <c r="L4905" s="444">
        <f t="shared" ca="1" si="179"/>
        <v>-447821840611157.69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-447821840611157.69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-1865924335879.8235</v>
      </c>
      <c r="L4906" s="444">
        <f t="shared" ca="1" si="179"/>
        <v>-449687764947037.5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-449687764947037.5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-1873699020612.6563</v>
      </c>
      <c r="L4907" s="444">
        <f t="shared" ca="1" si="179"/>
        <v>-451561463967650.13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-451561463967650.13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-1881506099865.209</v>
      </c>
      <c r="L4908" s="444">
        <f t="shared" ca="1" si="179"/>
        <v>-453442970067515.31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-453442970067515.31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-1889345708614.6475</v>
      </c>
      <c r="L4909" s="444">
        <f t="shared" ca="1" si="179"/>
        <v>-455332315776129.94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-455332315776129.94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-1897217982400.5413</v>
      </c>
      <c r="L4910" s="444">
        <f t="shared" ca="1" si="179"/>
        <v>-457229533758530.5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-457229533758530.5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-1905123057327.2104</v>
      </c>
      <c r="L4911" s="444">
        <f t="shared" ca="1" si="179"/>
        <v>-459134656815857.69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-459134656815857.69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-1913061070066.0737</v>
      </c>
      <c r="L4912" s="444">
        <f t="shared" ca="1" si="179"/>
        <v>-461047717885923.75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-461047717885923.75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-1921032157858.0156</v>
      </c>
      <c r="L4913" s="444">
        <f t="shared" ca="1" si="179"/>
        <v>-462968750043781.75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-462968750043781.75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-1929036458515.7571</v>
      </c>
      <c r="L4914" s="444">
        <f t="shared" ca="1" si="179"/>
        <v>-464897786502297.5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-464897786502297.5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-1937074110426.2397</v>
      </c>
      <c r="L4915" s="444">
        <f t="shared" ca="1" si="179"/>
        <v>-466834860612723.75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-466834860612723.75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-1945145252553.0156</v>
      </c>
      <c r="L4916" s="444">
        <f t="shared" ca="1" si="179"/>
        <v>-468780005865276.75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-468780005865276.75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-1953250024438.6531</v>
      </c>
      <c r="L4917" s="444">
        <f t="shared" ca="1" si="179"/>
        <v>-470733255889715.38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-470733255889715.38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-1961388566207.1477</v>
      </c>
      <c r="L4918" s="444">
        <f t="shared" ca="1" si="179"/>
        <v>-472694644455922.5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-472694644455922.5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-1969561018566.344</v>
      </c>
      <c r="L4919" s="444">
        <f t="shared" ca="1" si="179"/>
        <v>-474664205474488.88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-474664205474488.88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-1977767522810.3704</v>
      </c>
      <c r="L4920" s="444">
        <f t="shared" ca="1" si="179"/>
        <v>-476641972997299.25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-476641972997299.25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-1986008220822.0798</v>
      </c>
      <c r="L4921" s="444">
        <f t="shared" ca="1" si="179"/>
        <v>-478627981218121.31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-478627981218121.31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-1994283255075.5054</v>
      </c>
      <c r="L4922" s="444">
        <f t="shared" ca="1" si="179"/>
        <v>-480622264473196.81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-480622264473196.81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-2002592768638.3198</v>
      </c>
      <c r="L4923" s="444">
        <f t="shared" ca="1" si="179"/>
        <v>-482624857241835.13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-482624857241835.13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-2010936905174.313</v>
      </c>
      <c r="L4924" s="444">
        <f t="shared" ca="1" si="179"/>
        <v>-484635794147009.44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-484635794147009.44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-2019315808945.8726</v>
      </c>
      <c r="L4925" s="444">
        <f t="shared" ca="1" si="179"/>
        <v>-486655109955955.31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-486655109955955.31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-2027729624816.4807</v>
      </c>
      <c r="L4926" s="444">
        <f t="shared" ca="1" si="179"/>
        <v>-488682839580771.81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-488682839580771.81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-2036178498253.2158</v>
      </c>
      <c r="L4927" s="444">
        <f t="shared" ca="1" si="179"/>
        <v>-490719018079025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-490719018079025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-2044662575329.271</v>
      </c>
      <c r="L4928" s="444">
        <f t="shared" ca="1" si="179"/>
        <v>-492763680654354.25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-492763680654354.25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-2053182002726.4763</v>
      </c>
      <c r="L4929" s="444">
        <f t="shared" ca="1" si="179"/>
        <v>-494816862657080.75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-494816862657080.75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-2061736927737.8364</v>
      </c>
      <c r="L4930" s="444">
        <f t="shared" ca="1" si="179"/>
        <v>-496878599584818.56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-496878599584818.56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-2070327498270.0774</v>
      </c>
      <c r="L4931" s="444">
        <f t="shared" ca="1" si="179"/>
        <v>-498948927083088.63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-498948927083088.63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-2078953862846.2026</v>
      </c>
      <c r="L4932" s="444">
        <f t="shared" ca="1" si="179"/>
        <v>-501027880945934.81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-501027880945934.81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-2087616170608.0618</v>
      </c>
      <c r="L4933" s="444">
        <f t="shared" ca="1" si="179"/>
        <v>-503115497116542.88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-503115497116542.88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-2096314571318.9287</v>
      </c>
      <c r="L4934" s="444">
        <f t="shared" ca="1" si="179"/>
        <v>-505211811687861.81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-505211811687861.81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-2105049215366.0908</v>
      </c>
      <c r="L4935" s="444">
        <f t="shared" ca="1" si="179"/>
        <v>-507316860903227.88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-507316860903227.88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-2113820253763.4495</v>
      </c>
      <c r="L4936" s="444">
        <f t="shared" ca="1" si="179"/>
        <v>-509430681156991.31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-509430681156991.31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-2122627838154.1306</v>
      </c>
      <c r="L4937" s="444">
        <f t="shared" ca="1" si="179"/>
        <v>-511553308995145.44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-511553308995145.44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-2131472120813.1057</v>
      </c>
      <c r="L4938" s="444">
        <f t="shared" ca="1" si="179"/>
        <v>-513684781115958.56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-513684781115958.56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-2140353254649.8276</v>
      </c>
      <c r="L4939" s="444">
        <f t="shared" ca="1" si="179"/>
        <v>-515825134370608.38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-515825134370608.38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-2149271393210.8682</v>
      </c>
      <c r="L4940" s="444">
        <f t="shared" ca="1" si="179"/>
        <v>-517974405763819.25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-517974405763819.25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-2158226690682.5801</v>
      </c>
      <c r="L4941" s="444">
        <f t="shared" ca="1" si="179"/>
        <v>-520132632454501.81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-520132632454501.81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-2167219301893.7576</v>
      </c>
      <c r="L4942" s="444">
        <f t="shared" ca="1" si="179"/>
        <v>-522299851756395.56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-522299851756395.56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-2176249382318.3147</v>
      </c>
      <c r="L4943" s="444">
        <f t="shared" ca="1" si="179"/>
        <v>-524476101138713.88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-524476101138713.88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-2185317088077.9744</v>
      </c>
      <c r="L4944" s="444">
        <f t="shared" ca="1" si="179"/>
        <v>-526661418226791.88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-526661418226791.88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-2194422575944.9661</v>
      </c>
      <c r="L4945" s="444">
        <f t="shared" ca="1" si="179"/>
        <v>-528855840802736.81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-528855840802736.81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-2203566003344.7368</v>
      </c>
      <c r="L4946" s="444">
        <f t="shared" ca="1" si="179"/>
        <v>-531059406806081.56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-531059406806081.56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-2212747528358.6733</v>
      </c>
      <c r="L4947" s="444">
        <f t="shared" ca="1" si="179"/>
        <v>-533272154334440.25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-533272154334440.25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-2221967309726.8345</v>
      </c>
      <c r="L4948" s="444">
        <f t="shared" ca="1" si="179"/>
        <v>-535494121644167.06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-535494121644167.06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-2231225506850.6963</v>
      </c>
      <c r="L4949" s="444">
        <f t="shared" ca="1" si="179"/>
        <v>-537725347151017.75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-537725347151017.75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-2240522279795.9072</v>
      </c>
      <c r="L4950" s="444">
        <f t="shared" ca="1" si="179"/>
        <v>-539965869430813.69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-539965869430813.69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-2249857789295.0571</v>
      </c>
      <c r="L4951" s="444">
        <f t="shared" ca="1" si="179"/>
        <v>-542215727220108.75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-542215727220108.75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-2259232196750.4526</v>
      </c>
      <c r="L4952" s="444">
        <f t="shared" ca="1" si="179"/>
        <v>-544474959416859.19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-544474959416859.19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-2268645664236.9131</v>
      </c>
      <c r="L4953" s="444">
        <f t="shared" ca="1" si="179"/>
        <v>-546743605081096.13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-546743605081096.13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-2278098354504.5674</v>
      </c>
      <c r="L4954" s="444">
        <f t="shared" ca="1" si="179"/>
        <v>-549021703435600.69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-549021703435600.69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-2287590430981.6694</v>
      </c>
      <c r="L4955" s="444">
        <f t="shared" ca="1" si="179"/>
        <v>-551309293866582.38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-551309293866582.38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-2297122057777.4268</v>
      </c>
      <c r="L4956" s="444">
        <f t="shared" ca="1" si="179"/>
        <v>-553606415924359.81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-553606415924359.81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-2306693399684.8325</v>
      </c>
      <c r="L4957" s="444">
        <f t="shared" ca="1" si="179"/>
        <v>-555913109324044.63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-555913109324044.63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-2316304622183.519</v>
      </c>
      <c r="L4958" s="444">
        <f t="shared" ca="1" si="179"/>
        <v>-558229413946228.13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-558229413946228.13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-2325955891442.6167</v>
      </c>
      <c r="L4959" s="444">
        <f t="shared" ca="1" si="179"/>
        <v>-560555369837670.75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-560555369837670.75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-2335647374323.6284</v>
      </c>
      <c r="L4960" s="444">
        <f t="shared" ca="1" si="179"/>
        <v>-562891017211994.38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-562891017211994.38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-2345379238383.3101</v>
      </c>
      <c r="L4961" s="444">
        <f t="shared" ca="1" si="179"/>
        <v>-565236396450377.63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-565236396450377.63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-2355151651876.5732</v>
      </c>
      <c r="L4962" s="444">
        <f t="shared" ca="1" si="179"/>
        <v>-567591548102254.25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-567591548102254.25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-2364964783759.3926</v>
      </c>
      <c r="L4963" s="444">
        <f t="shared" ca="1" si="179"/>
        <v>-569956512886013.63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-569956512886013.63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-2374818803691.7236</v>
      </c>
      <c r="L4964" s="444">
        <f t="shared" ca="1" si="179"/>
        <v>-572331331689705.38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-572331331689705.38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-2384713882040.439</v>
      </c>
      <c r="L4965" s="444">
        <f t="shared" ca="1" si="179"/>
        <v>-574716045571745.88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-574716045571745.88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-2394650189882.2744</v>
      </c>
      <c r="L4966" s="444">
        <f t="shared" ca="1" si="179"/>
        <v>-577110695761628.13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-577110695761628.13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-2404627899006.7837</v>
      </c>
      <c r="L4967" s="444">
        <f t="shared" ca="1" si="179"/>
        <v>-579515323660634.88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-579515323660634.88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-2414647181919.312</v>
      </c>
      <c r="L4968" s="444">
        <f t="shared" ca="1" si="179"/>
        <v>-581929970842554.13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-581929970842554.13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-2424708211843.9756</v>
      </c>
      <c r="L4969" s="444">
        <f t="shared" ca="1" si="179"/>
        <v>-584354679054398.13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-584354679054398.13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-2434811162726.6587</v>
      </c>
      <c r="L4970" s="444">
        <f t="shared" ca="1" si="179"/>
        <v>-586789490217124.75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-586789490217124.75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-2444956209238.0195</v>
      </c>
      <c r="L4971" s="444">
        <f t="shared" ca="1" si="179"/>
        <v>-589234446426362.75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-589234446426362.75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-2455143526776.5112</v>
      </c>
      <c r="L4972" s="444">
        <f t="shared" ca="1" si="179"/>
        <v>-591689589953139.25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-591689589953139.25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-2465373291471.4136</v>
      </c>
      <c r="L4973" s="444">
        <f t="shared" ca="1" si="179"/>
        <v>-594154963244610.63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-594154963244610.63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-2475645680185.8774</v>
      </c>
      <c r="L4974" s="444">
        <f t="shared" ca="1" si="179"/>
        <v>-596630608924796.5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-596630608924796.5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-2485960870519.9854</v>
      </c>
      <c r="L4975" s="444">
        <f t="shared" ca="1" si="179"/>
        <v>-599116569795316.5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-599116569795316.5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-2496319040813.8188</v>
      </c>
      <c r="L4976" s="444">
        <f t="shared" ca="1" si="179"/>
        <v>-601612888836130.38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-601612888836130.38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-2506720370150.543</v>
      </c>
      <c r="L4977" s="444">
        <f t="shared" ca="1" si="179"/>
        <v>-604119609206280.88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-604119609206280.88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-2517165038359.5034</v>
      </c>
      <c r="L4978" s="444">
        <f t="shared" ca="1" si="179"/>
        <v>-606636774244640.38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-606636774244640.38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-2527653226019.335</v>
      </c>
      <c r="L4979" s="444">
        <f t="shared" ca="1" si="179"/>
        <v>-609164427470659.75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-609164427470659.75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-2538185114461.082</v>
      </c>
      <c r="L4980" s="444">
        <f t="shared" ca="1" si="179"/>
        <v>-611702612585120.88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-611702612585120.88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-2548760885771.3369</v>
      </c>
      <c r="L4981" s="444">
        <f t="shared" ca="1" si="179"/>
        <v>-614251373470892.25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-614251373470892.25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-2559380722795.3843</v>
      </c>
      <c r="L4982" s="444">
        <f t="shared" ca="1" si="179"/>
        <v>-616810754193687.63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-616810754193687.63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-2570044809140.3652</v>
      </c>
      <c r="L4983" s="444">
        <f t="shared" ca="1" si="179"/>
        <v>-619380799002828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-619380799002828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-2580753329178.4502</v>
      </c>
      <c r="L4984" s="444">
        <f t="shared" ca="1" si="179"/>
        <v>-621961552332006.5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-621961552332006.5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-2591506468050.0269</v>
      </c>
      <c r="L4985" s="444">
        <f t="shared" ca="1" si="179"/>
        <v>-624553058800056.5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-624553058800056.5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-2602304411666.9019</v>
      </c>
      <c r="L4986" s="444">
        <f t="shared" ca="1" si="179"/>
        <v>-627155363211723.38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-627155363211723.38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-2613147346715.5142</v>
      </c>
      <c r="L4987" s="444">
        <f t="shared" ca="1" si="179"/>
        <v>-629768510558438.88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-629768510558438.88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-2624035460660.1621</v>
      </c>
      <c r="L4988" s="444">
        <f t="shared" ca="1" si="179"/>
        <v>-632392546019099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-632392546019099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-2634968941746.2456</v>
      </c>
      <c r="L4989" s="444">
        <f t="shared" ca="1" si="179"/>
        <v>-635027514960845.25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-635027514960845.25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-2645947979003.522</v>
      </c>
      <c r="L4990" s="444">
        <f t="shared" ca="1" si="179"/>
        <v>-637673462939848.75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-637673462939848.75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-2656972762249.3696</v>
      </c>
      <c r="L4991" s="444">
        <f t="shared" ca="1" si="179"/>
        <v>-640330435702098.13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-640330435702098.13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-2668043482092.0757</v>
      </c>
      <c r="L4992" s="444">
        <f t="shared" ca="1" si="179"/>
        <v>-642998479184190.25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-642998479184190.25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-2679160329934.126</v>
      </c>
      <c r="L4993" s="444">
        <f t="shared" ca="1" si="179"/>
        <v>-645677639514124.38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-645677639514124.38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-2690323497975.5181</v>
      </c>
      <c r="L4994" s="444">
        <f t="shared" ca="1" si="179"/>
        <v>-648367963012099.88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-648367963012099.88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-2701533179217.083</v>
      </c>
      <c r="L4995" s="444">
        <f t="shared" ca="1" si="179"/>
        <v>-651069496191317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-651069496191317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-2712789567463.8208</v>
      </c>
      <c r="L4996" s="444">
        <f t="shared" ca="1" si="179"/>
        <v>-653782285758780.88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-653782285758780.88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-2724092857328.2534</v>
      </c>
      <c r="L4997" s="444">
        <f t="shared" ca="1" si="179"/>
        <v>-656506378616109.13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-656506378616109.13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-2735443244233.7881</v>
      </c>
      <c r="L4998" s="444">
        <f t="shared" ca="1" si="179"/>
        <v>-659241821860342.88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-659241821860342.88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-2746840924418.0952</v>
      </c>
      <c r="L4999" s="444">
        <f t="shared" ca="1" si="179"/>
        <v>-661988662784761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-661988662784761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-2758286094936.5039</v>
      </c>
      <c r="L5000" s="444">
        <f t="shared" ca="1" si="179"/>
        <v>-664746948879697.5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-664746948879697.5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-2769778953665.4063</v>
      </c>
      <c r="L5001" s="444">
        <f t="shared" ca="1" si="179"/>
        <v>-667516727833362.88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-667516727833362.88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-2781319699305.6787</v>
      </c>
      <c r="L5002" s="444">
        <f t="shared" ca="1" si="179"/>
        <v>-670298047532668.5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-670298047532668.5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-2792908531386.1187</v>
      </c>
      <c r="L5003" s="444">
        <f t="shared" ca="1" si="179"/>
        <v>-673090956064054.63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-673090956064054.63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-2804545650266.894</v>
      </c>
      <c r="L5004" s="444">
        <f t="shared" ca="1" si="179"/>
        <v>-675895501714321.5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-675895501714321.5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-2816231257143.0063</v>
      </c>
      <c r="L5005" s="444">
        <f t="shared" ca="1" si="179"/>
        <v>-678711732971464.5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-678711732971464.5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-2827965554047.7686</v>
      </c>
      <c r="L5006" s="444">
        <f t="shared" ca="1" si="179"/>
        <v>-681539698525512.25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-681539698525512.25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-2839748743856.3008</v>
      </c>
      <c r="L5007" s="444">
        <f t="shared" ca="1" si="179"/>
        <v>-684379447269368.5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-684379447269368.5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-2851581030289.0352</v>
      </c>
      <c r="L5008" s="444">
        <f t="shared" ca="1" si="179"/>
        <v>-687231028299657.5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-687231028299657.5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-2863462617915.2397</v>
      </c>
      <c r="L5009" s="444">
        <f t="shared" ca="1" si="179"/>
        <v>-690094490917572.75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-690094490917572.75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-2875393712156.5532</v>
      </c>
      <c r="L5010" s="444">
        <f t="shared" ca="1" si="179"/>
        <v>-692969884629729.25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-692969884629729.25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-2887374519290.5386</v>
      </c>
      <c r="L5011" s="444">
        <f t="shared" ca="1" si="179"/>
        <v>-695857259149019.75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-695857259149019.75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-2899405246454.249</v>
      </c>
      <c r="L5012" s="444">
        <f t="shared" ca="1" si="179"/>
        <v>-698756664395474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-698756664395474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-2911486101647.8081</v>
      </c>
      <c r="L5013" s="444">
        <f t="shared" ca="1" si="179"/>
        <v>-701668150497121.75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-701668150497121.75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-2923617293738.0073</v>
      </c>
      <c r="L5014" s="444">
        <f t="shared" ca="1" si="179"/>
        <v>-704591767790859.75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-704591767790859.75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-2935799032461.9155</v>
      </c>
      <c r="L5015" s="444">
        <f t="shared" ca="1" si="179"/>
        <v>-707527566823321.63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-707527566823321.63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-2948031528430.5068</v>
      </c>
      <c r="L5016" s="444">
        <f t="shared" ca="1" si="179"/>
        <v>-710475598351752.13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-710475598351752.13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-2960314993132.3003</v>
      </c>
      <c r="L5017" s="444">
        <f t="shared" ca="1" si="179"/>
        <v>-713435913344884.38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-713435913344884.38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-2972649638937.0181</v>
      </c>
      <c r="L5018" s="444">
        <f t="shared" ca="1" si="179"/>
        <v>-716408562983821.38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-716408562983821.38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-2985035679099.2559</v>
      </c>
      <c r="L5019" s="444">
        <f t="shared" ca="1" si="179"/>
        <v>-719393598662920.63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-719393598662920.63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-2997473327762.1694</v>
      </c>
      <c r="L5020" s="444">
        <f t="shared" ca="1" si="179"/>
        <v>-722391071990682.75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-722391071990682.75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-3009962799961.1782</v>
      </c>
      <c r="L5021" s="444">
        <f t="shared" ca="1" si="179"/>
        <v>-725401034790643.88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-725401034790643.88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-3022504311627.6826</v>
      </c>
      <c r="L5022" s="444">
        <f t="shared" ca="1" si="179"/>
        <v>-728423539102271.5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-728423539102271.5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-3035098079592.7979</v>
      </c>
      <c r="L5023" s="444">
        <f t="shared" ca="1" si="179"/>
        <v>-731458637181864.25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-731458637181864.25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-3047744321591.1011</v>
      </c>
      <c r="L5024" s="444">
        <f t="shared" ca="1" si="179"/>
        <v>-734506381503455.38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-734506381503455.38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-3060443256264.3975</v>
      </c>
      <c r="L5025" s="444">
        <f t="shared" ca="1" si="179"/>
        <v>-737566824759719.75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-737566824759719.75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-3073195103165.499</v>
      </c>
      <c r="L5026" s="444">
        <f t="shared" ca="1" si="179"/>
        <v>-740640019862885.25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-740640019862885.25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-3086000082762.022</v>
      </c>
      <c r="L5027" s="444">
        <f t="shared" ca="1" si="179"/>
        <v>-743726019945647.25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-743726019945647.25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-3098858416440.1968</v>
      </c>
      <c r="L5028" s="444">
        <f t="shared" ca="1" si="179"/>
        <v>-746824878362087.5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-746824878362087.5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-3111770326508.6978</v>
      </c>
      <c r="L5029" s="444">
        <f t="shared" ca="1" si="179"/>
        <v>-749936648688596.25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-749936648688596.25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-3124736036202.4844</v>
      </c>
      <c r="L5030" s="444">
        <f t="shared" ca="1" si="179"/>
        <v>-753061384724798.75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-753061384724798.75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-3137755769686.6616</v>
      </c>
      <c r="L5031" s="444">
        <f t="shared" ca="1" si="179"/>
        <v>-756199140494485.38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-756199140494485.38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-3150829752060.3555</v>
      </c>
      <c r="L5032" s="444">
        <f t="shared" ca="1" si="179"/>
        <v>-759349970246545.75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-759349970246545.75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-3163958209360.6074</v>
      </c>
      <c r="L5033" s="444">
        <f t="shared" ca="1" si="179"/>
        <v>-762513928455906.38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-762513928455906.38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-3177141368566.2764</v>
      </c>
      <c r="L5034" s="444">
        <f t="shared" ca="1" si="179"/>
        <v>-765691069824472.63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-765691069824472.63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-3190379457601.9692</v>
      </c>
      <c r="L5035" s="444">
        <f t="shared" ca="1" si="179"/>
        <v>-768881449282074.63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-768881449282074.63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-3203672705341.9775</v>
      </c>
      <c r="L5036" s="444">
        <f t="shared" ca="1" si="179"/>
        <v>-772085121987416.63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-772085121987416.63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-3217021341614.2358</v>
      </c>
      <c r="L5037" s="444">
        <f t="shared" ca="1" si="179"/>
        <v>-775302143329030.88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-775302143329030.88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-3230425597204.2954</v>
      </c>
      <c r="L5038" s="444">
        <f t="shared" ca="1" si="179"/>
        <v>-778532568926235.13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-778532568926235.13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-3243885703859.313</v>
      </c>
      <c r="L5039" s="444">
        <f t="shared" ca="1" si="179"/>
        <v>-781776454630094.5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-781776454630094.5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-3257401894292.0605</v>
      </c>
      <c r="L5040" s="444">
        <f t="shared" ca="1" si="179"/>
        <v>-785033856524386.5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-785033856524386.5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-3270974402184.9438</v>
      </c>
      <c r="L5041" s="444">
        <f t="shared" ca="1" si="179"/>
        <v>-788304830926571.5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-788304830926571.5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-3284603462194.0479</v>
      </c>
      <c r="L5042" s="444">
        <f t="shared" ca="1" si="179"/>
        <v>-791589434388765.5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-791589434388765.5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-3298289309953.1895</v>
      </c>
      <c r="L5043" s="444">
        <f t="shared" ca="1" si="179"/>
        <v>-794887723698718.75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-794887723698718.75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-3312032182077.9946</v>
      </c>
      <c r="L5044" s="444">
        <f t="shared" ca="1" si="179"/>
        <v>-798199755880796.75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-798199755880796.75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-3325832316169.9863</v>
      </c>
      <c r="L5045" s="444">
        <f t="shared" ca="1" si="179"/>
        <v>-801525588196966.75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-801525588196966.75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-3339689950820.6948</v>
      </c>
      <c r="L5046" s="444">
        <f t="shared" ca="1" si="179"/>
        <v>-804865278147787.5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-804865278147787.5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-3353605325615.7813</v>
      </c>
      <c r="L5047" s="444">
        <f t="shared" ca="1" si="179"/>
        <v>-808218883473403.25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-808218883473403.25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-3367578681139.1802</v>
      </c>
      <c r="L5048" s="444">
        <f t="shared" ca="1" si="179"/>
        <v>-811586462154542.38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-811586462154542.38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-3381610258977.2598</v>
      </c>
      <c r="L5049" s="444">
        <f t="shared" ca="1" si="179"/>
        <v>-814968072413519.63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-814968072413519.63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-3395700301722.9985</v>
      </c>
      <c r="L5050" s="444">
        <f t="shared" ca="1" si="179"/>
        <v>-818363772715242.63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-818363772715242.63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-3409849052980.1777</v>
      </c>
      <c r="L5051" s="444">
        <f t="shared" ca="1" si="179"/>
        <v>-821773621768222.75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-821773621768222.75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-3424056757367.5947</v>
      </c>
      <c r="L5052" s="444">
        <f t="shared" ca="1" si="179"/>
        <v>-825197678525590.38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-825197678525590.38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-3438323660523.293</v>
      </c>
      <c r="L5053" s="444">
        <f t="shared" ca="1" si="179"/>
        <v>-828636002186113.63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-828636002186113.63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-3452650009108.8066</v>
      </c>
      <c r="L5054" s="444">
        <f t="shared" ca="1" si="179"/>
        <v>-832088652195222.38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-832088652195222.38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-3467036050813.4268</v>
      </c>
      <c r="L5055" s="444">
        <f t="shared" ca="1" si="179"/>
        <v>-835555688246035.75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-835555688246035.75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-3481482034358.4824</v>
      </c>
      <c r="L5056" s="444">
        <f t="shared" ca="1" si="179"/>
        <v>-839037170280394.25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-839037170280394.25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-3495988209501.6426</v>
      </c>
      <c r="L5057" s="444">
        <f t="shared" ca="1" si="179"/>
        <v>-842533158489895.88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-842533158489895.88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-3510554827041.2329</v>
      </c>
      <c r="L5058" s="444">
        <f t="shared" ca="1" si="179"/>
        <v>-846043713316937.13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-846043713316937.13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-3525182138820.5713</v>
      </c>
      <c r="L5059" s="444">
        <f t="shared" ca="1" si="179"/>
        <v>-849568895455757.75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-849568895455757.75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-3539870397732.3237</v>
      </c>
      <c r="L5060" s="444">
        <f t="shared" ca="1" si="179"/>
        <v>-853108765853490.13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-853108765853490.13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-3554619857722.8755</v>
      </c>
      <c r="L5061" s="444">
        <f t="shared" ca="1" si="179"/>
        <v>-856663385711213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-856663385711213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-3569430773796.7207</v>
      </c>
      <c r="L5062" s="444">
        <f t="shared" ca="1" si="179"/>
        <v>-860232816485009.75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-860232816485009.75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-3584303402020.874</v>
      </c>
      <c r="L5063" s="444">
        <f t="shared" ca="1" si="179"/>
        <v>-863817119887030.63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-863817119887030.63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-3599237999529.2944</v>
      </c>
      <c r="L5064" s="444">
        <f t="shared" ca="1" si="179"/>
        <v>-867416357886559.88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-867416357886559.88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-3614234824527.3325</v>
      </c>
      <c r="L5065" s="444">
        <f t="shared" ca="1" si="179"/>
        <v>-871030592711087.25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-871030592711087.25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-3629294136296.1968</v>
      </c>
      <c r="L5066" s="444">
        <f t="shared" ca="1" si="179"/>
        <v>-874659886847383.5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-874659886847383.5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-3644416195197.4312</v>
      </c>
      <c r="L5067" s="444">
        <f t="shared" ca="1" si="179"/>
        <v>-878304303042580.88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-878304303042580.88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-3659601262677.4199</v>
      </c>
      <c r="L5068" s="444">
        <f t="shared" ca="1" si="179"/>
        <v>-881963904305258.25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-881963904305258.25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-3674849601271.9092</v>
      </c>
      <c r="L5069" s="444">
        <f t="shared" ca="1" si="179"/>
        <v>-885638753906530.13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-885638753906530.13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-3690161474610.542</v>
      </c>
      <c r="L5070" s="444">
        <f t="shared" ca="1" si="179"/>
        <v>-889328915381140.63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-889328915381140.63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-3705537147421.4194</v>
      </c>
      <c r="L5071" s="444">
        <f t="shared" ca="1" si="179"/>
        <v>-893034452528562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-893034452528562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-3720976885535.6748</v>
      </c>
      <c r="L5072" s="444">
        <f t="shared" ca="1" si="179"/>
        <v>-896755429414097.63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-896755429414097.63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-3736480955892.0732</v>
      </c>
      <c r="L5073" s="444">
        <f t="shared" ca="1" si="179"/>
        <v>-900491910369989.75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-900491910369989.75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-3752049626541.6235</v>
      </c>
      <c r="L5074" s="444">
        <f t="shared" ca="1" si="179"/>
        <v>-904243959996531.38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-904243959996531.38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-3767683166652.2144</v>
      </c>
      <c r="L5075" s="444">
        <f t="shared" ca="1" si="179"/>
        <v>-908011643163183.63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-908011643163183.63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-3783381846513.2646</v>
      </c>
      <c r="L5076" s="444">
        <f t="shared" ca="1" si="179"/>
        <v>-911795025009696.88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-911795025009696.88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-3799145937540.4028</v>
      </c>
      <c r="L5077" s="444">
        <f t="shared" ca="1" si="179"/>
        <v>-915594170947237.25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-915594170947237.25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-3814975712280.1548</v>
      </c>
      <c r="L5078" s="444">
        <f t="shared" ca="1" si="179"/>
        <v>-919409146659517.38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-919409146659517.38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-3830871444414.6558</v>
      </c>
      <c r="L5079" s="444">
        <f t="shared" ca="1" si="179"/>
        <v>-923240018103932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-923240018103932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-3846833408766.3833</v>
      </c>
      <c r="L5080" s="444">
        <f t="shared" ca="1" si="179"/>
        <v>-927086851512698.38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-927086851512698.38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-3862861881302.9092</v>
      </c>
      <c r="L5081" s="444">
        <f t="shared" ca="1" si="179"/>
        <v>-930949713394001.25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-930949713394001.25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-3878957139141.6714</v>
      </c>
      <c r="L5082" s="444">
        <f t="shared" ca="1" si="179"/>
        <v>-934828670533142.88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-934828670533142.88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-3895119460554.7617</v>
      </c>
      <c r="L5083" s="444">
        <f t="shared" ca="1" si="179"/>
        <v>-938723789993697.63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-938723789993697.63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-3911349124973.7402</v>
      </c>
      <c r="L5084" s="444">
        <f t="shared" ca="1" si="179"/>
        <v>-942635139118671.38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-942635139118671.38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-3927646412994.4634</v>
      </c>
      <c r="L5085" s="444">
        <f t="shared" ca="1" si="179"/>
        <v>-946562785531665.88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-946562785531665.88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-3944011606381.9409</v>
      </c>
      <c r="L5086" s="444">
        <f t="shared" ca="1" si="179"/>
        <v>-950506797138047.88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-950506797138047.88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-3960444988075.1992</v>
      </c>
      <c r="L5087" s="444">
        <f t="shared" ca="1" si="179"/>
        <v>-954467242126123.13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-954467242126123.13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-3976946842192.1797</v>
      </c>
      <c r="L5088" s="444">
        <f t="shared" ca="1" si="179"/>
        <v>-958444188968315.25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-958444188968315.25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-3993517454034.647</v>
      </c>
      <c r="L5089" s="444">
        <f t="shared" ca="1" si="179"/>
        <v>-962437706422349.88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-962437706422349.88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-4010157110093.124</v>
      </c>
      <c r="L5090" s="444">
        <f t="shared" ca="1" si="179"/>
        <v>-966447863532443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-966447863532443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-4026866098051.8457</v>
      </c>
      <c r="L5091" s="444">
        <f t="shared" ca="1" si="179"/>
        <v>-970474729630494.88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-970474729630494.88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-4043644706793.7285</v>
      </c>
      <c r="L5092" s="444">
        <f t="shared" ca="1" si="179"/>
        <v>-974518374337288.63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-974518374337288.63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-4060493226405.3691</v>
      </c>
      <c r="L5093" s="444">
        <f t="shared" ca="1" si="179"/>
        <v>-978578867563694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-978578867563694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-4077411948182.0581</v>
      </c>
      <c r="L5094" s="444">
        <f t="shared" ca="1" si="179"/>
        <v>-982656279511876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-982656279511876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-4094401164632.8159</v>
      </c>
      <c r="L5095" s="444">
        <f t="shared" ca="1" si="179"/>
        <v>-986750680676508.88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-986750680676508.88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-4111461169485.4541</v>
      </c>
      <c r="L5096" s="444">
        <f t="shared" ca="1" si="179"/>
        <v>-990862141845994.38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-990862141845994.38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-4128592257691.6431</v>
      </c>
      <c r="L5097" s="444">
        <f t="shared" ca="1" si="179"/>
        <v>-994990734103686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-994990734103686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-4145794725432.0244</v>
      </c>
      <c r="L5098" s="444">
        <f t="shared" ca="1" si="179"/>
        <v>-999136528829118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-999136528829118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-4163068870121.3247</v>
      </c>
      <c r="L5099" s="444">
        <f t="shared" ca="1" si="179"/>
        <v>-1003299597699239.4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-1003299597699239.4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-4180414990413.4976</v>
      </c>
      <c r="L5100" s="444">
        <f t="shared" ca="1" si="179"/>
        <v>-1007480012689652.9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-1007480012689652.9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-4197833386206.8862</v>
      </c>
      <c r="L5101" s="444">
        <f t="shared" ca="1" si="179"/>
        <v>-1011677846075859.8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-1011677846075859.8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-4215324358649.4155</v>
      </c>
      <c r="L5102" s="444">
        <f t="shared" ca="1" si="179"/>
        <v>-1015893170434509.1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-1015893170434509.1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-4232888210143.7876</v>
      </c>
      <c r="L5103" s="444">
        <f t="shared" ca="1" si="179"/>
        <v>-1020126058644652.9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-1020126058644652.9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-4250525244352.7202</v>
      </c>
      <c r="L5104" s="444">
        <f t="shared" ca="1" si="179"/>
        <v>-1024376583889005.6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-1024376583889005.6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-4268235766204.1899</v>
      </c>
      <c r="L5105" s="444">
        <f t="shared" ca="1" si="179"/>
        <v>-1028644819655209.9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-1028644819655209.9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-4286020081896.7075</v>
      </c>
      <c r="L5106" s="444">
        <f t="shared" ca="1" si="179"/>
        <v>-1032930839737106.6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-1032930839737106.6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-4303878498904.6108</v>
      </c>
      <c r="L5107" s="444">
        <f t="shared" ca="1" si="179"/>
        <v>-1037234718236011.3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-1037234718236011.3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-4321811325983.3804</v>
      </c>
      <c r="L5108" s="444">
        <f t="shared" ref="L5108:L5362" ca="1" si="184">I5108-J5108+K5108</f>
        <v>-1041556529561994.6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-1041556529561994.6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-4339818873174.9775</v>
      </c>
      <c r="L5109" s="444">
        <f t="shared" ca="1" si="184"/>
        <v>-1045896348435169.6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-1045896348435169.6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-4357901451813.2065</v>
      </c>
      <c r="L5110" s="444">
        <f t="shared" ca="1" si="184"/>
        <v>-1050254249886982.9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-1050254249886982.9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-4376059374529.0957</v>
      </c>
      <c r="L5111" s="444">
        <f t="shared" ca="1" si="184"/>
        <v>-1054630309261512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-1054630309261512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-4394292955256.2998</v>
      </c>
      <c r="L5112" s="444">
        <f t="shared" ca="1" si="184"/>
        <v>-1059024602216768.3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-1059024602216768.3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-4412602509236.5342</v>
      </c>
      <c r="L5113" s="444">
        <f t="shared" ca="1" si="184"/>
        <v>-1063437204726004.8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-1063437204726004.8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-4430988353025.0205</v>
      </c>
      <c r="L5114" s="444">
        <f t="shared" ca="1" si="184"/>
        <v>-1067868193079029.8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-1067868193079029.8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-4449450804495.957</v>
      </c>
      <c r="L5115" s="444">
        <f t="shared" ca="1" si="184"/>
        <v>-1072317643883525.8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-1072317643883525.8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-4467990182848.0234</v>
      </c>
      <c r="L5116" s="444">
        <f t="shared" ca="1" si="184"/>
        <v>-1076785634066373.8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-1076785634066373.8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-4486606808609.8906</v>
      </c>
      <c r="L5117" s="444">
        <f t="shared" ca="1" si="184"/>
        <v>-1081272240874983.6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-1081272240874983.6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-4505301003645.7646</v>
      </c>
      <c r="L5118" s="444">
        <f t="shared" ca="1" si="184"/>
        <v>-1085777541878629.4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-1085777541878629.4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-4524073091160.9561</v>
      </c>
      <c r="L5119" s="444">
        <f t="shared" ca="1" si="184"/>
        <v>-1090301614969790.4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-1090301614969790.4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-4542923395707.46</v>
      </c>
      <c r="L5120" s="444">
        <f t="shared" ca="1" si="184"/>
        <v>-1094844538365497.9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-1094844538365497.9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-4561852243189.5752</v>
      </c>
      <c r="L5121" s="444">
        <f t="shared" ca="1" si="184"/>
        <v>-1099406390608687.5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-1099406390608687.5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-4580859960869.5313</v>
      </c>
      <c r="L5122" s="444">
        <f t="shared" ca="1" si="184"/>
        <v>-1103987250569557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-1103987250569557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-4599946877373.1543</v>
      </c>
      <c r="L5123" s="444">
        <f t="shared" ca="1" si="184"/>
        <v>-1108587197446930.1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-1108587197446930.1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-4619113322695.542</v>
      </c>
      <c r="L5124" s="444">
        <f t="shared" ca="1" si="184"/>
        <v>-1113206310769625.6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-1113206310769625.6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-4638359628206.7725</v>
      </c>
      <c r="L5125" s="444">
        <f t="shared" ca="1" si="184"/>
        <v>-1117844670397832.4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-1117844670397832.4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-4657686126657.6357</v>
      </c>
      <c r="L5126" s="444">
        <f t="shared" ca="1" si="184"/>
        <v>-1122502356524490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-1122502356524490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-4677093152185.375</v>
      </c>
      <c r="L5127" s="444">
        <f t="shared" ca="1" si="184"/>
        <v>-1127179449676675.5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-1127179449676675.5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-4696581040319.4814</v>
      </c>
      <c r="L5128" s="444">
        <f t="shared" ca="1" si="184"/>
        <v>-1131876030716995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-1131876030716995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-4716150127987.4795</v>
      </c>
      <c r="L5129" s="444">
        <f t="shared" ca="1" si="184"/>
        <v>-1136592180844982.5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-1136592180844982.5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-4735800753520.7607</v>
      </c>
      <c r="L5130" s="444">
        <f t="shared" ca="1" si="184"/>
        <v>-1141327981598503.3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-1141327981598503.3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-4755533256660.4297</v>
      </c>
      <c r="L5131" s="444">
        <f t="shared" ca="1" si="184"/>
        <v>-1146083514855163.8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-1146083514855163.8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-4775347978563.1826</v>
      </c>
      <c r="L5132" s="444">
        <f t="shared" ca="1" si="184"/>
        <v>-1150858862833727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-1150858862833727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-4795245261807.1953</v>
      </c>
      <c r="L5133" s="444">
        <f t="shared" ca="1" si="184"/>
        <v>-1155654108095534.3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-1155654108095534.3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-4815225450398.0596</v>
      </c>
      <c r="L5134" s="444">
        <f t="shared" ca="1" si="184"/>
        <v>-1160469333545932.3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-1160469333545932.3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-4835288889774.7178</v>
      </c>
      <c r="L5135" s="444">
        <f t="shared" ca="1" si="184"/>
        <v>-1165304622435707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-1165304622435707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-4855435926815.4453</v>
      </c>
      <c r="L5136" s="444">
        <f t="shared" ca="1" si="184"/>
        <v>-1170160058362522.5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-1170160058362522.5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-4875666909843.8438</v>
      </c>
      <c r="L5137" s="444">
        <f t="shared" ca="1" si="184"/>
        <v>-1175035725272366.3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-1175035725272366.3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-4895982188634.8594</v>
      </c>
      <c r="L5138" s="444">
        <f t="shared" ca="1" si="184"/>
        <v>-1179931707461001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-1179931707461001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-4916382114420.8379</v>
      </c>
      <c r="L5139" s="444">
        <f t="shared" ca="1" si="184"/>
        <v>-1184848089575421.8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-1184848089575421.8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-4936867039897.5908</v>
      </c>
      <c r="L5140" s="444">
        <f t="shared" ca="1" si="184"/>
        <v>-1189784956615319.3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-1189784956615319.3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-4957437319230.4971</v>
      </c>
      <c r="L5141" s="444">
        <f t="shared" ca="1" si="184"/>
        <v>-1194742393934549.8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-1194742393934549.8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-4978093308060.624</v>
      </c>
      <c r="L5142" s="444">
        <f t="shared" ca="1" si="184"/>
        <v>-1199720487242610.3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-1199720487242610.3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-4998835363510.876</v>
      </c>
      <c r="L5143" s="444">
        <f t="shared" ca="1" si="184"/>
        <v>-1204719322606121.3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-1204719322606121.3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-5019663844192.1719</v>
      </c>
      <c r="L5144" s="444">
        <f t="shared" ca="1" si="184"/>
        <v>-1209738986450313.5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-1209738986450313.5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-5040579110209.6396</v>
      </c>
      <c r="L5145" s="444">
        <f t="shared" ca="1" si="184"/>
        <v>-1214779565560523.3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-1214779565560523.3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-5061581523168.8467</v>
      </c>
      <c r="L5146" s="444">
        <f t="shared" ca="1" si="184"/>
        <v>-1219841147083692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-1219841147083692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-5082671446182.0498</v>
      </c>
      <c r="L5147" s="444">
        <f t="shared" ca="1" si="184"/>
        <v>-1224923818529874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-1224923818529874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-5103849243874.4746</v>
      </c>
      <c r="L5148" s="444">
        <f t="shared" ca="1" si="184"/>
        <v>-1230027667773748.5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-1230027667773748.5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-5125115282390.6191</v>
      </c>
      <c r="L5149" s="444">
        <f t="shared" ca="1" si="184"/>
        <v>-1235152783056139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-1235152783056139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-5146469929400.5791</v>
      </c>
      <c r="L5150" s="444">
        <f t="shared" ca="1" si="184"/>
        <v>-1240299252985539.5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-1240299252985539.5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-5167913554106.4141</v>
      </c>
      <c r="L5151" s="444">
        <f t="shared" ca="1" si="184"/>
        <v>-1245467166539646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-1245467166539646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-5189446527248.5254</v>
      </c>
      <c r="L5152" s="444">
        <f t="shared" ca="1" si="184"/>
        <v>-1250656613066894.5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-1250656613066894.5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-5211069221112.0605</v>
      </c>
      <c r="L5153" s="444">
        <f t="shared" ca="1" si="184"/>
        <v>-1255867682288006.5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-1255867682288006.5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-5232782009533.3604</v>
      </c>
      <c r="L5154" s="444">
        <f t="shared" ca="1" si="184"/>
        <v>-1261100464297539.8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-1261100464297539.8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-5254585267906.416</v>
      </c>
      <c r="L5155" s="444">
        <f t="shared" ca="1" si="184"/>
        <v>-1266355049565446.3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-1266355049565446.3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-5276479373189.3594</v>
      </c>
      <c r="L5156" s="444">
        <f t="shared" ca="1" si="184"/>
        <v>-1271631528938635.5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-1271631528938635.5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-5298464703910.9814</v>
      </c>
      <c r="L5157" s="444">
        <f t="shared" ca="1" si="184"/>
        <v>-1276929993642546.5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-1276929993642546.5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-5320541640177.2773</v>
      </c>
      <c r="L5158" s="444">
        <f t="shared" ca="1" si="184"/>
        <v>-1282250535282723.8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-1282250535282723.8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-5342710563678.0156</v>
      </c>
      <c r="L5159" s="444">
        <f t="shared" ca="1" si="184"/>
        <v>-1287593245846401.8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-1287593245846401.8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-5364971857693.3408</v>
      </c>
      <c r="L5160" s="444">
        <f t="shared" ca="1" si="184"/>
        <v>-1292958217704095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-1292958217704095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-5387325907100.3955</v>
      </c>
      <c r="L5161" s="444">
        <f t="shared" ca="1" si="184"/>
        <v>-1298345543611195.5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-1298345543611195.5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-5409773098379.9814</v>
      </c>
      <c r="L5162" s="444">
        <f t="shared" ca="1" si="184"/>
        <v>-1303755316709575.5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-1303755316709575.5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-5432313819623.2314</v>
      </c>
      <c r="L5163" s="444">
        <f t="shared" ca="1" si="184"/>
        <v>-1309187630529198.8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-1309187630529198.8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-5454948460538.3281</v>
      </c>
      <c r="L5164" s="444">
        <f t="shared" ca="1" si="184"/>
        <v>-1314642578989737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-1314642578989737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-5477677412457.2373</v>
      </c>
      <c r="L5165" s="444">
        <f t="shared" ca="1" si="184"/>
        <v>-1320120256402194.3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-1320120256402194.3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-5500501068342.4756</v>
      </c>
      <c r="L5166" s="444">
        <f t="shared" ca="1" si="184"/>
        <v>-1325620757470536.8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-1325620757470536.8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-5523419822793.9033</v>
      </c>
      <c r="L5167" s="444">
        <f t="shared" ca="1" si="184"/>
        <v>-1331144177293330.8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-1331144177293330.8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-5546434072055.5449</v>
      </c>
      <c r="L5168" s="444">
        <f t="shared" ca="1" si="184"/>
        <v>-1336690611365386.3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-1336690611365386.3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-5569544214022.4424</v>
      </c>
      <c r="L5169" s="444">
        <f t="shared" ca="1" si="184"/>
        <v>-1342260155579408.8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-1342260155579408.8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-5592750648247.5361</v>
      </c>
      <c r="L5170" s="444">
        <f t="shared" ca="1" si="184"/>
        <v>-1347852906227656.3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-1347852906227656.3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-5616053775948.5674</v>
      </c>
      <c r="L5171" s="444">
        <f t="shared" ca="1" si="184"/>
        <v>-1353468960003604.8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-1353468960003604.8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-5639454000015.0195</v>
      </c>
      <c r="L5172" s="444">
        <f t="shared" ca="1" si="184"/>
        <v>-1359108414003619.8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-1359108414003619.8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-5662951725015.082</v>
      </c>
      <c r="L5173" s="444">
        <f t="shared" ca="1" si="184"/>
        <v>-1364771365728634.8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-1364771365728634.8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-5686547357202.6445</v>
      </c>
      <c r="L5174" s="444">
        <f t="shared" ca="1" si="184"/>
        <v>-1370457913085837.5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-1370457913085837.5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-5710241304524.3232</v>
      </c>
      <c r="L5175" s="444">
        <f t="shared" ca="1" si="184"/>
        <v>-1376168154390361.8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-1376168154390361.8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-5734033976626.5068</v>
      </c>
      <c r="L5176" s="444">
        <f t="shared" ca="1" si="184"/>
        <v>-1381902188366988.3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-1381902188366988.3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-5757925784862.4512</v>
      </c>
      <c r="L5177" s="444">
        <f t="shared" ca="1" si="184"/>
        <v>-1387660114151850.8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-1387660114151850.8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-5781917142299.3779</v>
      </c>
      <c r="L5178" s="444">
        <f t="shared" ca="1" si="184"/>
        <v>-1393442031294150.3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-1393442031294150.3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-5806008463725.626</v>
      </c>
      <c r="L5179" s="444">
        <f t="shared" ca="1" si="184"/>
        <v>-1399248039757876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-1399248039757876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-5830200165657.8164</v>
      </c>
      <c r="L5180" s="444">
        <f t="shared" ca="1" si="184"/>
        <v>-1405078239923533.8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-1405078239923533.8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-5854492666348.0576</v>
      </c>
      <c r="L5181" s="444">
        <f t="shared" ca="1" si="184"/>
        <v>-1410932732589881.8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-1410932732589881.8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-5878886385791.1738</v>
      </c>
      <c r="L5182" s="444">
        <f t="shared" ca="1" si="184"/>
        <v>-1416811618975673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-1416811618975673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-5903381745731.9707</v>
      </c>
      <c r="L5183" s="444">
        <f t="shared" ca="1" si="184"/>
        <v>-1422715000721405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-1422715000721405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-5927979169672.5205</v>
      </c>
      <c r="L5184" s="444">
        <f t="shared" ca="1" si="184"/>
        <v>-1428642979891077.5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-1428642979891077.5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-5952679082879.4893</v>
      </c>
      <c r="L5185" s="444">
        <f t="shared" ca="1" si="184"/>
        <v>-1434595658973957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-1434595658973957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-5977481912391.4873</v>
      </c>
      <c r="L5186" s="444">
        <f t="shared" ca="1" si="184"/>
        <v>-1440573140886348.5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-1440573140886348.5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-6002388087026.4521</v>
      </c>
      <c r="L5187" s="444">
        <f t="shared" ca="1" si="184"/>
        <v>-1446575528973375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-1446575528973375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-6027398037389.0625</v>
      </c>
      <c r="L5188" s="444">
        <f t="shared" ca="1" si="184"/>
        <v>-1452602927010764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-1452602927010764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-6052512195878.1836</v>
      </c>
      <c r="L5189" s="444">
        <f t="shared" ca="1" si="184"/>
        <v>-1458655439206642.3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-1458655439206642.3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-6077730996694.3428</v>
      </c>
      <c r="L5190" s="444">
        <f t="shared" ca="1" si="184"/>
        <v>-1464733170203336.5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-1464733170203336.5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-6103054875847.2354</v>
      </c>
      <c r="L5191" s="444">
        <f t="shared" ca="1" si="184"/>
        <v>-1470836225079183.8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-1470836225079183.8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-6128484271163.2656</v>
      </c>
      <c r="L5192" s="444">
        <f t="shared" ca="1" si="184"/>
        <v>-1476964709350347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-1476964709350347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-6154019622293.1123</v>
      </c>
      <c r="L5193" s="444">
        <f t="shared" ca="1" si="184"/>
        <v>-1483118728972640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-1483118728972640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-6179661370719.333</v>
      </c>
      <c r="L5194" s="444">
        <f t="shared" ca="1" si="184"/>
        <v>-1489298390343359.3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-1489298390343359.3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-6205409959763.9971</v>
      </c>
      <c r="L5195" s="444">
        <f t="shared" ca="1" si="184"/>
        <v>-1495503800303123.3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-1495503800303123.3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-6231265834596.3467</v>
      </c>
      <c r="L5196" s="444">
        <f t="shared" ca="1" si="184"/>
        <v>-1501735066137719.5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-1501735066137719.5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-6257229442240.498</v>
      </c>
      <c r="L5197" s="444">
        <f t="shared" ca="1" si="184"/>
        <v>-1507992295579960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-1507992295579960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-6283301231583.167</v>
      </c>
      <c r="L5198" s="444">
        <f t="shared" ca="1" si="184"/>
        <v>-1514275596811543.3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-1514275596811543.3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-6309481653381.4297</v>
      </c>
      <c r="L5199" s="444">
        <f t="shared" ca="1" si="184"/>
        <v>-1520585078464924.8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-1520585078464924.8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-6335771160270.5195</v>
      </c>
      <c r="L5200" s="444">
        <f t="shared" ca="1" si="184"/>
        <v>-1526920849625195.3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-1526920849625195.3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-6362170206771.6465</v>
      </c>
      <c r="L5201" s="444">
        <f t="shared" ca="1" si="184"/>
        <v>-1533283019831967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-1533283019831967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-6388679249299.8623</v>
      </c>
      <c r="L5202" s="444">
        <f t="shared" ca="1" si="184"/>
        <v>-1539671699081266.8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-1539671699081266.8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-6415298746171.9443</v>
      </c>
      <c r="L5203" s="444">
        <f t="shared" ca="1" si="184"/>
        <v>-1546086997827438.8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-1546086997827438.8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-6442029157614.3281</v>
      </c>
      <c r="L5204" s="444">
        <f t="shared" ca="1" si="184"/>
        <v>-1552529026985053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-1552529026985053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-6468870945771.0537</v>
      </c>
      <c r="L5205" s="444">
        <f t="shared" ca="1" si="184"/>
        <v>-1558997897930824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-1558997897930824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-6495824574711.7666</v>
      </c>
      <c r="L5206" s="444">
        <f t="shared" ca="1" si="184"/>
        <v>-1565493722505535.8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-1565493722505535.8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-6522890510439.7324</v>
      </c>
      <c r="L5207" s="444">
        <f t="shared" ca="1" si="184"/>
        <v>-1572016613015975.5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-1572016613015975.5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-6550069220899.8975</v>
      </c>
      <c r="L5208" s="444">
        <f t="shared" ca="1" si="184"/>
        <v>-1578566682236875.5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-1578566682236875.5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-6577361175986.9814</v>
      </c>
      <c r="L5209" s="444">
        <f t="shared" ca="1" si="184"/>
        <v>-1585144043412862.5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-1585144043412862.5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-6604766847553.5938</v>
      </c>
      <c r="L5210" s="444">
        <f t="shared" ca="1" si="184"/>
        <v>-1591748810260416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-1591748810260416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-6632286709418.4004</v>
      </c>
      <c r="L5211" s="444">
        <f t="shared" ca="1" si="184"/>
        <v>-1598381096969834.5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-1598381096969834.5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-6659921237374.3105</v>
      </c>
      <c r="L5212" s="444">
        <f t="shared" ca="1" si="184"/>
        <v>-1605041018207208.8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-1605041018207208.8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-6687670909196.7031</v>
      </c>
      <c r="L5213" s="444">
        <f t="shared" ca="1" si="184"/>
        <v>-1611728689116405.5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-1611728689116405.5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-6715536204651.6895</v>
      </c>
      <c r="L5214" s="444">
        <f t="shared" ca="1" si="184"/>
        <v>-1618444225321057.3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-1618444225321057.3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-6743517605504.4053</v>
      </c>
      <c r="L5215" s="444">
        <f t="shared" ca="1" si="184"/>
        <v>-1625187742926561.8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-1625187742926561.8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-6771615595527.3408</v>
      </c>
      <c r="L5216" s="444">
        <f t="shared" ca="1" si="184"/>
        <v>-1631959358522089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-1631959358522089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-6799830660508.7041</v>
      </c>
      <c r="L5217" s="444">
        <f t="shared" ca="1" si="184"/>
        <v>-1638759189182597.8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-1638759189182597.8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-6828163288260.8242</v>
      </c>
      <c r="L5218" s="444">
        <f t="shared" ca="1" si="184"/>
        <v>-1645587352470858.5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-1645587352470858.5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-6856613968628.5771</v>
      </c>
      <c r="L5219" s="444">
        <f t="shared" ca="1" si="184"/>
        <v>-1652443966439487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-1652443966439487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-6885183193497.8623</v>
      </c>
      <c r="L5220" s="444">
        <f t="shared" ca="1" si="184"/>
        <v>-1659329149632984.8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-1659329149632984.8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-6913871456804.1035</v>
      </c>
      <c r="L5221" s="444">
        <f t="shared" ca="1" si="184"/>
        <v>-1666243021089788.8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-1666243021089788.8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-6942679254540.7861</v>
      </c>
      <c r="L5222" s="444">
        <f t="shared" ca="1" si="184"/>
        <v>-1673185700344329.5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-1673185700344329.5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-6971607084768.0391</v>
      </c>
      <c r="L5223" s="444">
        <f t="shared" ca="1" si="184"/>
        <v>-1680157307429097.5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-1680157307429097.5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-7000655447621.2393</v>
      </c>
      <c r="L5224" s="444">
        <f t="shared" ca="1" si="184"/>
        <v>-1687157962876718.8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-1687157962876718.8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-7029824845319.6611</v>
      </c>
      <c r="L5225" s="444">
        <f t="shared" ca="1" si="184"/>
        <v>-1694187787722038.5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-1694187787722038.5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-7059115782175.1602</v>
      </c>
      <c r="L5226" s="444">
        <f t="shared" ca="1" si="184"/>
        <v>-1701246903504213.8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-1701246903504213.8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-7088528764600.8906</v>
      </c>
      <c r="L5227" s="444">
        <f t="shared" ca="1" si="184"/>
        <v>-1708335432268814.8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-1708335432268814.8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-7118064301120.0615</v>
      </c>
      <c r="L5228" s="444">
        <f t="shared" ca="1" si="184"/>
        <v>-1715453496569934.8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-1715453496569934.8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-7147722902374.7275</v>
      </c>
      <c r="L5229" s="444">
        <f t="shared" ca="1" si="184"/>
        <v>-1722601219472309.5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-1722601219472309.5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-7177505081134.623</v>
      </c>
      <c r="L5230" s="444">
        <f t="shared" ca="1" si="184"/>
        <v>-1729778724553444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-1729778724553444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-7207411352306.0166</v>
      </c>
      <c r="L5231" s="444">
        <f t="shared" ca="1" si="184"/>
        <v>-1736986135905750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-1736986135905750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-7237442232940.625</v>
      </c>
      <c r="L5232" s="444">
        <f t="shared" ca="1" si="184"/>
        <v>-1744223578138690.5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-1744223578138690.5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-7267598242244.5439</v>
      </c>
      <c r="L5233" s="444">
        <f t="shared" ca="1" si="184"/>
        <v>-1751491176380935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-1751491176380935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-7297879901587.2295</v>
      </c>
      <c r="L5234" s="444">
        <f t="shared" ca="1" si="184"/>
        <v>-1758789056282522.3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-1758789056282522.3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-7328287734510.5078</v>
      </c>
      <c r="L5235" s="444">
        <f t="shared" ca="1" si="184"/>
        <v>-1766117344017032.8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-1766117344017032.8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-7358822266737.6367</v>
      </c>
      <c r="L5236" s="444">
        <f t="shared" ca="1" si="184"/>
        <v>-1773476166283770.5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-1773476166283770.5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-7389484026182.3779</v>
      </c>
      <c r="L5237" s="444">
        <f t="shared" ca="1" si="184"/>
        <v>-1780865650309953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-1780865650309953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-7420273542958.1377</v>
      </c>
      <c r="L5238" s="444">
        <f t="shared" ca="1" si="184"/>
        <v>-1788285923852911.3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-1788285923852911.3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-7451191349387.1289</v>
      </c>
      <c r="L5239" s="444">
        <f t="shared" ca="1" si="184"/>
        <v>-1795737115202298.5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-1795737115202298.5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-7482237980009.5771</v>
      </c>
      <c r="L5240" s="444">
        <f t="shared" ca="1" si="184"/>
        <v>-1803219353182308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-1803219353182308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-7513413971592.9502</v>
      </c>
      <c r="L5241" s="444">
        <f t="shared" ca="1" si="184"/>
        <v>-1810732767153901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-1810732767153901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-7544719863141.2539</v>
      </c>
      <c r="L5242" s="444">
        <f t="shared" ca="1" si="184"/>
        <v>-1818277487017042.3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-1818277487017042.3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-7576156195904.3438</v>
      </c>
      <c r="L5243" s="444">
        <f t="shared" ca="1" si="184"/>
        <v>-1825853643212946.5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-1825853643212946.5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-7607723513387.2773</v>
      </c>
      <c r="L5244" s="444">
        <f t="shared" ca="1" si="184"/>
        <v>-1833461366726333.8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-1833461366726333.8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-7639422361359.7236</v>
      </c>
      <c r="L5245" s="444">
        <f t="shared" ca="1" si="184"/>
        <v>-1841100789087693.5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-1841100789087693.5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-7671253287865.3887</v>
      </c>
      <c r="L5246" s="444">
        <f t="shared" ca="1" si="184"/>
        <v>-1848772042375559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-1848772042375559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-7703216843231.4951</v>
      </c>
      <c r="L5247" s="444">
        <f t="shared" ca="1" si="184"/>
        <v>-1856475259218790.5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-1856475259218790.5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-7735313580078.2939</v>
      </c>
      <c r="L5248" s="444">
        <f t="shared" ca="1" si="184"/>
        <v>-1864210572798868.8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-1864210572798868.8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-7767544053328.6201</v>
      </c>
      <c r="L5249" s="444">
        <f t="shared" ca="1" si="184"/>
        <v>-1871978116852197.3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-1871978116852197.3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-7799908820217.4883</v>
      </c>
      <c r="L5250" s="444">
        <f t="shared" ca="1" si="184"/>
        <v>-1879778025672414.8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-1879778025672414.8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-7832408440301.7275</v>
      </c>
      <c r="L5251" s="444">
        <f t="shared" ca="1" si="184"/>
        <v>-1887610434112716.5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-1887610434112716.5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-7865043475469.6523</v>
      </c>
      <c r="L5252" s="444">
        <f t="shared" ca="1" si="184"/>
        <v>-1895475477588186.3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-1895475477588186.3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-7897814489950.7773</v>
      </c>
      <c r="L5253" s="444">
        <f t="shared" ca="1" si="184"/>
        <v>-1903373292078137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-1903373292078137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-7930722050325.5703</v>
      </c>
      <c r="L5254" s="444">
        <f t="shared" ca="1" si="184"/>
        <v>-1911304014128462.5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-1911304014128462.5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-7963766725535.2607</v>
      </c>
      <c r="L5255" s="444">
        <f t="shared" ca="1" si="184"/>
        <v>-1919267780853997.8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-1919267780853997.8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-7996949086891.6572</v>
      </c>
      <c r="L5256" s="444">
        <f t="shared" ca="1" si="184"/>
        <v>-1927264729940889.5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-1927264729940889.5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-8030269708087.04</v>
      </c>
      <c r="L5257" s="444">
        <f t="shared" ca="1" si="184"/>
        <v>-1935294999648976.5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-1935294999648976.5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-8063729165204.0693</v>
      </c>
      <c r="L5258" s="444">
        <f t="shared" ca="1" si="184"/>
        <v>-1943358728814180.5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-1943358728814180.5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-8097328036725.7529</v>
      </c>
      <c r="L5259" s="444">
        <f t="shared" ca="1" si="184"/>
        <v>-1951456056850906.3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-1951456056850906.3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-8131066903545.4424</v>
      </c>
      <c r="L5260" s="444">
        <f t="shared" ca="1" si="184"/>
        <v>-1959587123754451.8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-1959587123754451.8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-8164946348976.8809</v>
      </c>
      <c r="L5261" s="444">
        <f t="shared" ca="1" si="184"/>
        <v>-1967752070103428.8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-1967752070103428.8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-8198966958764.2861</v>
      </c>
      <c r="L5262" s="444">
        <f t="shared" ca="1" si="184"/>
        <v>-1975951037062193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-1975951037062193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-8233129321092.4707</v>
      </c>
      <c r="L5263" s="444">
        <f t="shared" ca="1" si="184"/>
        <v>-1984184166383285.5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-1984184166383285.5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-8267434026597.0215</v>
      </c>
      <c r="L5264" s="444">
        <f t="shared" ca="1" si="184"/>
        <v>-1992451600409882.5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-1992451600409882.5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-8301881668374.5107</v>
      </c>
      <c r="L5265" s="444">
        <f t="shared" ca="1" si="184"/>
        <v>-2000753482078257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-2000753482078257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-8336472841992.7363</v>
      </c>
      <c r="L5266" s="444">
        <f t="shared" ca="1" si="184"/>
        <v>-2009089954920249.8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-2009089954920249.8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-8371208145501.04</v>
      </c>
      <c r="L5267" s="444">
        <f t="shared" ca="1" si="184"/>
        <v>-2017461163065750.8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-2017461163065750.8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-8406088179440.6279</v>
      </c>
      <c r="L5268" s="444">
        <f t="shared" ca="1" si="184"/>
        <v>-2025867251245191.5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-2025867251245191.5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-8441113546854.9648</v>
      </c>
      <c r="L5269" s="444">
        <f t="shared" ca="1" si="184"/>
        <v>-2034308364792046.5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-2034308364792046.5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-8476284853300.1934</v>
      </c>
      <c r="L5270" s="444">
        <f t="shared" ca="1" si="184"/>
        <v>-2042784649645346.8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-2042784649645346.8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-8511602706855.6113</v>
      </c>
      <c r="L5271" s="444">
        <f t="shared" ca="1" si="184"/>
        <v>-2051296252352202.3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-2051296252352202.3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-8547067718134.1758</v>
      </c>
      <c r="L5272" s="444">
        <f t="shared" ca="1" si="184"/>
        <v>-2059843320070336.5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-2059843320070336.5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-8582680500293.0684</v>
      </c>
      <c r="L5273" s="444">
        <f t="shared" ca="1" si="184"/>
        <v>-2068426000570629.5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-2068426000570629.5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-8618441669044.2891</v>
      </c>
      <c r="L5274" s="444">
        <f t="shared" ca="1" si="184"/>
        <v>-2077044442239673.8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-2077044442239673.8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-8654351842665.3076</v>
      </c>
      <c r="L5275" s="444">
        <f t="shared" ca="1" si="184"/>
        <v>-2085698794082339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-2085698794082339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-8690411642009.7461</v>
      </c>
      <c r="L5276" s="444">
        <f t="shared" ca="1" si="184"/>
        <v>-2094389205724348.8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-2094389205724348.8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-8726621690518.1211</v>
      </c>
      <c r="L5277" s="444">
        <f t="shared" ca="1" si="184"/>
        <v>-2103115827414866.8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-2103115827414866.8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-8762982614228.6123</v>
      </c>
      <c r="L5278" s="444">
        <f t="shared" ca="1" si="184"/>
        <v>-2111878810029095.3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-2111878810029095.3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-8799495041787.8965</v>
      </c>
      <c r="L5279" s="444">
        <f t="shared" ca="1" si="184"/>
        <v>-2120678305070883.3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-2120678305070883.3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-8836159604462.0137</v>
      </c>
      <c r="L5280" s="444">
        <f t="shared" ca="1" si="184"/>
        <v>-2129514464675345.3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-2129514464675345.3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-8872976936147.2715</v>
      </c>
      <c r="L5281" s="444">
        <f t="shared" ca="1" si="184"/>
        <v>-2138387441611492.5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-2138387441611492.5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-8909947673381.2188</v>
      </c>
      <c r="L5282" s="444">
        <f t="shared" ca="1" si="184"/>
        <v>-2147297389284873.8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-2147297389284873.8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-8947072455353.6406</v>
      </c>
      <c r="L5283" s="444">
        <f t="shared" ca="1" si="184"/>
        <v>-2156244461740227.5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-2156244461740227.5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-8984351923917.6152</v>
      </c>
      <c r="L5284" s="444">
        <f t="shared" ca="1" si="184"/>
        <v>-2165228813664145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-2165228813664145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-9021786723600.6035</v>
      </c>
      <c r="L5285" s="444">
        <f t="shared" ca="1" si="184"/>
        <v>-2174250600387745.5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-2174250600387745.5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-9059377501615.6055</v>
      </c>
      <c r="L5286" s="444">
        <f t="shared" ca="1" si="184"/>
        <v>-2183309977889361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-2183309977889361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-9097124907872.3379</v>
      </c>
      <c r="L5287" s="444">
        <f t="shared" ca="1" si="184"/>
        <v>-2192407102797233.3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-2192407102797233.3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-9135029594988.4727</v>
      </c>
      <c r="L5288" s="444">
        <f t="shared" ca="1" si="184"/>
        <v>-2201542132392221.8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-2201542132392221.8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-9173092218300.9219</v>
      </c>
      <c r="L5289" s="444">
        <f t="shared" ca="1" si="184"/>
        <v>-2210715224610522.8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-2210715224610522.8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-9211313435877.1777</v>
      </c>
      <c r="L5290" s="444">
        <f t="shared" ca="1" si="184"/>
        <v>-2219926538046400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-2219926538046400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-9249693908526.666</v>
      </c>
      <c r="L5291" s="444">
        <f t="shared" ca="1" si="184"/>
        <v>-2229176231954926.8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-2229176231954926.8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-9288234299812.1953</v>
      </c>
      <c r="L5292" s="444">
        <f t="shared" ca="1" si="184"/>
        <v>-2238464466254739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-2238464466254739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-9326935276061.4121</v>
      </c>
      <c r="L5293" s="444">
        <f t="shared" ca="1" si="184"/>
        <v>-2247791401530800.5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-2247791401530800.5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-9365797506378.3359</v>
      </c>
      <c r="L5294" s="444">
        <f t="shared" ca="1" si="184"/>
        <v>-2257157199037179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-2257157199037179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-9404821662654.9121</v>
      </c>
      <c r="L5295" s="444">
        <f t="shared" ca="1" si="184"/>
        <v>-2266562020699834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-2266562020699834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-9444008419582.6406</v>
      </c>
      <c r="L5296" s="444">
        <f t="shared" ca="1" si="184"/>
        <v>-2276006029119416.5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-2276006029119416.5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-9483358454664.2344</v>
      </c>
      <c r="L5297" s="444">
        <f t="shared" ca="1" si="184"/>
        <v>-2285489387574080.5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-2285489387574080.5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-9522872448225.3359</v>
      </c>
      <c r="L5298" s="444">
        <f t="shared" ca="1" si="184"/>
        <v>-2295012260022306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-2295012260022306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-9562551083426.2754</v>
      </c>
      <c r="L5299" s="444">
        <f t="shared" ca="1" si="184"/>
        <v>-2304574811105732.5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-2304574811105732.5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-9602395046273.8848</v>
      </c>
      <c r="L5300" s="444">
        <f t="shared" ca="1" si="184"/>
        <v>-2314177206152006.5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-2314177206152006.5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-9642405025633.3594</v>
      </c>
      <c r="L5301" s="444">
        <f t="shared" ca="1" si="184"/>
        <v>-2323819611177640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-2323819611177640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-9682581713240.166</v>
      </c>
      <c r="L5302" s="444">
        <f t="shared" ca="1" si="184"/>
        <v>-2333502192890880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-2333502192890880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-9722925803712</v>
      </c>
      <c r="L5303" s="444">
        <f t="shared" ca="1" si="184"/>
        <v>-2343225118694592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-2343225118694592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-9763437994560.8008</v>
      </c>
      <c r="L5304" s="444">
        <f t="shared" ca="1" si="184"/>
        <v>-2352988556689153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-2352988556689153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-9804118986204.8047</v>
      </c>
      <c r="L5305" s="444">
        <f t="shared" ca="1" si="184"/>
        <v>-2362792675675358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-2362792675675358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-9844969481980.6582</v>
      </c>
      <c r="L5306" s="444">
        <f t="shared" ca="1" si="184"/>
        <v>-2372637645157338.5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-2372637645157338.5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-9885990188155.5762</v>
      </c>
      <c r="L5307" s="444">
        <f t="shared" ca="1" si="184"/>
        <v>-2382523635345494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-2382523635345494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-9927181813939.5586</v>
      </c>
      <c r="L5308" s="444">
        <f t="shared" ca="1" si="184"/>
        <v>-2392450817159433.5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-2392450817159433.5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-9968545071497.6387</v>
      </c>
      <c r="L5309" s="444">
        <f t="shared" ca="1" si="184"/>
        <v>-2402419362230931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-2402419362230931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-10010080675962.213</v>
      </c>
      <c r="L5310" s="444">
        <f t="shared" ca="1" si="184"/>
        <v>-2412429442906893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-2412429442906893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-10051789345445.387</v>
      </c>
      <c r="L5311" s="444">
        <f t="shared" ca="1" si="184"/>
        <v>-2422481232252338.5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-2422481232252338.5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-10093671801051.41</v>
      </c>
      <c r="L5312" s="444">
        <f t="shared" ca="1" si="184"/>
        <v>-2432574904053390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-2432574904053390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-10135728766889.125</v>
      </c>
      <c r="L5313" s="444">
        <f t="shared" ca="1" si="184"/>
        <v>-2442710632820279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-2442710632820279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-10177960970084.496</v>
      </c>
      <c r="L5314" s="444">
        <f t="shared" ca="1" si="184"/>
        <v>-2452888593790363.5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-2452888593790363.5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-10220369140793.182</v>
      </c>
      <c r="L5315" s="444">
        <f t="shared" ca="1" si="184"/>
        <v>-2463108962931156.5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-2463108962931156.5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-10262954012213.152</v>
      </c>
      <c r="L5316" s="444">
        <f t="shared" ca="1" si="184"/>
        <v>-2473371916943369.5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-2473371916943369.5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-10305716320597.373</v>
      </c>
      <c r="L5317" s="444">
        <f t="shared" ca="1" si="184"/>
        <v>-2483677633263967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-2483677633263967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-10348656805266.529</v>
      </c>
      <c r="L5318" s="444">
        <f t="shared" ca="1" si="184"/>
        <v>-2494026290069233.5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-2494026290069233.5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-10391776208621.807</v>
      </c>
      <c r="L5319" s="444">
        <f t="shared" ca="1" si="184"/>
        <v>-2504418066277855.5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-2504418066277855.5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-10435075276157.73</v>
      </c>
      <c r="L5320" s="444">
        <f t="shared" ca="1" si="184"/>
        <v>-2514853141554013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-2514853141554013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-10478554756475.055</v>
      </c>
      <c r="L5321" s="444">
        <f t="shared" ca="1" si="184"/>
        <v>-2525331696310488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-2525331696310488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-10522215401293.699</v>
      </c>
      <c r="L5322" s="444">
        <f t="shared" ca="1" si="184"/>
        <v>-2535853911711781.5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-2535853911711781.5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-10566057965465.756</v>
      </c>
      <c r="L5323" s="444">
        <f t="shared" ca="1" si="184"/>
        <v>-2546419969677247.5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-2546419969677247.5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-10610083206988.531</v>
      </c>
      <c r="L5324" s="444">
        <f t="shared" ca="1" si="184"/>
        <v>-2557030052884236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-2557030052884236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-10654291887017.65</v>
      </c>
      <c r="L5325" s="444">
        <f t="shared" ca="1" si="184"/>
        <v>-2567684344771253.5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-2567684344771253.5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-10698684769880.223</v>
      </c>
      <c r="L5326" s="444">
        <f t="shared" ca="1" si="184"/>
        <v>-2578383029541133.5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-2578383029541133.5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-10743262623088.057</v>
      </c>
      <c r="L5327" s="444">
        <f t="shared" ca="1" si="184"/>
        <v>-2589126292164221.5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-2589126292164221.5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-10788026217350.922</v>
      </c>
      <c r="L5328" s="444">
        <f t="shared" ca="1" si="184"/>
        <v>-2599914318381572.5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-2599914318381572.5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-10832976326589.885</v>
      </c>
      <c r="L5329" s="444">
        <f t="shared" ca="1" si="184"/>
        <v>-2610747294708162.5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-2610747294708162.5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-10878113727950.678</v>
      </c>
      <c r="L5330" s="444">
        <f t="shared" ca="1" si="184"/>
        <v>-2621625408436113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-2621625408436113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-10923439201817.137</v>
      </c>
      <c r="L5331" s="444">
        <f t="shared" ca="1" si="184"/>
        <v>-2632548847637930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-2632548847637930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-10968953531824.709</v>
      </c>
      <c r="L5332" s="444">
        <f t="shared" ca="1" si="184"/>
        <v>-2643517801169754.5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-2643517801169754.5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-11014657504873.977</v>
      </c>
      <c r="L5333" s="444">
        <f t="shared" ca="1" si="184"/>
        <v>-2654532458674628.5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-2654532458674628.5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-11060551911144.285</v>
      </c>
      <c r="L5334" s="444">
        <f t="shared" ca="1" si="184"/>
        <v>-2665593010585773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-2665593010585773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-11106637544107.387</v>
      </c>
      <c r="L5335" s="444">
        <f t="shared" ca="1" si="184"/>
        <v>-2676699648129880.5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-2676699648129880.5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-11152915200541.168</v>
      </c>
      <c r="L5336" s="444">
        <f t="shared" ca="1" si="184"/>
        <v>-2687852563330421.5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-2687852563330421.5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-11199385680543.422</v>
      </c>
      <c r="L5337" s="444">
        <f t="shared" ca="1" si="184"/>
        <v>-2699051949010965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-2699051949010965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-11246049787545.688</v>
      </c>
      <c r="L5338" s="444">
        <f t="shared" ca="1" si="184"/>
        <v>-2710297998798510.5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-2710297998798510.5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-11292908328327.127</v>
      </c>
      <c r="L5339" s="444">
        <f t="shared" ca="1" si="184"/>
        <v>-2721590907126837.5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-2721590907126837.5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-11339962113028.49</v>
      </c>
      <c r="L5340" s="444">
        <f t="shared" ca="1" si="184"/>
        <v>-2732930869239866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-2732930869239866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-11387211955166.107</v>
      </c>
      <c r="L5341" s="444">
        <f t="shared" ca="1" si="184"/>
        <v>-2744318081195032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-2744318081195032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-11434658671645.967</v>
      </c>
      <c r="L5342" s="444">
        <f t="shared" ca="1" si="184"/>
        <v>-2755752739866678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-2755752739866678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-11482303082777.824</v>
      </c>
      <c r="L5343" s="444">
        <f t="shared" ca="1" si="184"/>
        <v>-2767235042949456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-2767235042949456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-11530146012289.4</v>
      </c>
      <c r="L5344" s="444">
        <f t="shared" ca="1" si="184"/>
        <v>-2778765188961745.5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-2778765188961745.5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-11578188287340.605</v>
      </c>
      <c r="L5345" s="444">
        <f t="shared" ca="1" si="184"/>
        <v>-2790343377249086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-2790343377249086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-11626430738537.857</v>
      </c>
      <c r="L5346" s="444">
        <f t="shared" ca="1" si="184"/>
        <v>-2801969807987624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-2801969807987624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-11674874199948.434</v>
      </c>
      <c r="L5347" s="444">
        <f t="shared" ca="1" si="184"/>
        <v>-2813644682187572.5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-2813644682187572.5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-11723519509114.885</v>
      </c>
      <c r="L5348" s="444">
        <f t="shared" ca="1" si="184"/>
        <v>-2825368201696687.5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-2825368201696687.5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-11772367507069.531</v>
      </c>
      <c r="L5349" s="444">
        <f t="shared" ca="1" si="184"/>
        <v>-2837140569203757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-2837140569203757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-11821419038348.988</v>
      </c>
      <c r="L5350" s="444">
        <f t="shared" ca="1" si="184"/>
        <v>-2848961988242106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-2848961988242106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-11870674951008.775</v>
      </c>
      <c r="L5351" s="444">
        <f t="shared" ca="1" si="184"/>
        <v>-2860832663193115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-2860832663193115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-11920136096637.979</v>
      </c>
      <c r="L5352" s="444">
        <f t="shared" ca="1" si="184"/>
        <v>-2872752799289753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-2872752799289753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-11969803330373.971</v>
      </c>
      <c r="L5353" s="444">
        <f t="shared" ca="1" si="184"/>
        <v>-2884722602620127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-2884722602620127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-12019677510917.195</v>
      </c>
      <c r="L5354" s="444">
        <f t="shared" ca="1" si="184"/>
        <v>-2896742280131044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-2896742280131044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-12069759500546.016</v>
      </c>
      <c r="L5355" s="444">
        <f t="shared" ca="1" si="184"/>
        <v>-2908812039631590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-2908812039631590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-12120050165131.625</v>
      </c>
      <c r="L5356" s="444">
        <f t="shared" ca="1" si="184"/>
        <v>-2920932089796721.5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-2920932089796721.5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-12170550374153.006</v>
      </c>
      <c r="L5357" s="444">
        <f t="shared" ca="1" si="184"/>
        <v>-2933102640170874.5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-2933102640170874.5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-12221261000711.977</v>
      </c>
      <c r="L5358" s="444">
        <f t="shared" ca="1" si="184"/>
        <v>-2945323901171586.5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-2945323901171586.5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-12272182921548.277</v>
      </c>
      <c r="L5359" s="444">
        <f t="shared" ca="1" si="184"/>
        <v>-2957596084093135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-2957596084093135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-12323317017054.729</v>
      </c>
      <c r="L5360" s="444">
        <f t="shared" ca="1" si="184"/>
        <v>-2969919401110189.5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-2969919401110189.5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-12374664171292.457</v>
      </c>
      <c r="L5361" s="444">
        <f t="shared" ca="1" si="184"/>
        <v>-2982294065281482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-2982294065281482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-12426225272006.176</v>
      </c>
      <c r="L5362" s="444">
        <f t="shared" ca="1" si="184"/>
        <v>-2994720290553488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-2994720290553488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-12478001210639.533</v>
      </c>
      <c r="L5363" s="444">
        <f t="shared" ref="L5363:L5617" ca="1" si="189">I5363-J5363+K5363</f>
        <v>-3007198291764127.5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-3007198291764127.5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-12529992882350.531</v>
      </c>
      <c r="L5364" s="444">
        <f t="shared" ca="1" si="189"/>
        <v>-3019728284646478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-3019728284646478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-12582201186026.992</v>
      </c>
      <c r="L5365" s="444">
        <f t="shared" ca="1" si="189"/>
        <v>-3032310485832505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-3032310485832505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-12634627024302.104</v>
      </c>
      <c r="L5366" s="444">
        <f t="shared" ca="1" si="189"/>
        <v>-3044945112856807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-3044945112856807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-12687271303570.029</v>
      </c>
      <c r="L5367" s="444">
        <f t="shared" ca="1" si="189"/>
        <v>-3057632384160377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-3057632384160377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-12740134934001.57</v>
      </c>
      <c r="L5368" s="444">
        <f t="shared" ca="1" si="189"/>
        <v>-3070372519094378.5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-3070372519094378.5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-12793218829559.91</v>
      </c>
      <c r="L5369" s="444">
        <f t="shared" ca="1" si="189"/>
        <v>-3083165737923938.5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-3083165737923938.5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-12846523908016.41</v>
      </c>
      <c r="L5370" s="444">
        <f t="shared" ca="1" si="189"/>
        <v>-3096012261831955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-3096012261831955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-12900051090966.479</v>
      </c>
      <c r="L5371" s="444">
        <f t="shared" ca="1" si="189"/>
        <v>-3108912312922921.5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-3108912312922921.5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-12953801303845.506</v>
      </c>
      <c r="L5372" s="444">
        <f t="shared" ca="1" si="189"/>
        <v>-3121866114226767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-3121866114226767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-13007775475944.863</v>
      </c>
      <c r="L5373" s="444">
        <f t="shared" ca="1" si="189"/>
        <v>-3134873889702712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-3134873889702712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-13061974540427.967</v>
      </c>
      <c r="L5374" s="444">
        <f t="shared" ca="1" si="189"/>
        <v>-3147935864243140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-3147935864243140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-13116399434346.416</v>
      </c>
      <c r="L5375" s="444">
        <f t="shared" ca="1" si="189"/>
        <v>-3161052263677486.5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-3161052263677486.5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-13171051098656.193</v>
      </c>
      <c r="L5376" s="444">
        <f t="shared" ca="1" si="189"/>
        <v>-3174223314776142.5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-3174223314776142.5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-13225930478233.928</v>
      </c>
      <c r="L5377" s="444">
        <f t="shared" ca="1" si="189"/>
        <v>-3187449245254376.5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-3187449245254376.5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-13281038521893.234</v>
      </c>
      <c r="L5378" s="444">
        <f t="shared" ca="1" si="189"/>
        <v>-3200730283776269.5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-3200730283776269.5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-13336376182401.123</v>
      </c>
      <c r="L5379" s="444">
        <f t="shared" ca="1" si="189"/>
        <v>-3214066659958670.5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-3214066659958670.5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-13391944416494.461</v>
      </c>
      <c r="L5380" s="444">
        <f t="shared" ca="1" si="189"/>
        <v>-3227458604375165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-3227458604375165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-13447744184896.521</v>
      </c>
      <c r="L5381" s="444">
        <f t="shared" ca="1" si="189"/>
        <v>-3240906348560061.5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-3240906348560061.5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-13503776452333.59</v>
      </c>
      <c r="L5382" s="444">
        <f t="shared" ca="1" si="189"/>
        <v>-3254410125012395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-3254410125012395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-13560042187551.646</v>
      </c>
      <c r="L5383" s="444">
        <f t="shared" ca="1" si="189"/>
        <v>-3267970167199946.5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-3267970167199946.5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-13616542363333.109</v>
      </c>
      <c r="L5384" s="444">
        <f t="shared" ca="1" si="189"/>
        <v>-3281586709563279.5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-3281586709563279.5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-13673277956513.664</v>
      </c>
      <c r="L5385" s="444">
        <f t="shared" ca="1" si="189"/>
        <v>-3295259987519793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-3295259987519793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-13730249947999.137</v>
      </c>
      <c r="L5386" s="444">
        <f t="shared" ca="1" si="189"/>
        <v>-3308990237467792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-3308990237467792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-13787459322782.467</v>
      </c>
      <c r="L5387" s="444">
        <f t="shared" ca="1" si="189"/>
        <v>-3322777696790574.5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-3322777696790574.5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-13844907069960.727</v>
      </c>
      <c r="L5388" s="444">
        <f t="shared" ca="1" si="189"/>
        <v>-3336622603860535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-3336622603860535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-13902594182752.229</v>
      </c>
      <c r="L5389" s="444">
        <f t="shared" ca="1" si="189"/>
        <v>-3350525198043287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-3350525198043287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-13960521658513.695</v>
      </c>
      <c r="L5390" s="444">
        <f t="shared" ca="1" si="189"/>
        <v>-3364485719701800.5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-3364485719701800.5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-14018690498757.502</v>
      </c>
      <c r="L5391" s="444">
        <f t="shared" ca="1" si="189"/>
        <v>-3378504410200558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-3378504410200558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-14077101709168.992</v>
      </c>
      <c r="L5392" s="444">
        <f t="shared" ca="1" si="189"/>
        <v>-3392581511909727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-3392581511909727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-14135756299623.861</v>
      </c>
      <c r="L5393" s="444">
        <f t="shared" ca="1" si="189"/>
        <v>-3406717268209351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-3406717268209351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-14194655284205.629</v>
      </c>
      <c r="L5394" s="444">
        <f t="shared" ca="1" si="189"/>
        <v>-3420911923493556.5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-3420911923493556.5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-14253799681223.152</v>
      </c>
      <c r="L5395" s="444">
        <f t="shared" ca="1" si="189"/>
        <v>-3435165723174779.5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-3435165723174779.5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-14313190513228.248</v>
      </c>
      <c r="L5396" s="444">
        <f t="shared" ca="1" si="189"/>
        <v>-3449478913688007.5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-3449478913688007.5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-14372828807033.365</v>
      </c>
      <c r="L5397" s="444">
        <f t="shared" ca="1" si="189"/>
        <v>-3463851742495041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-3463851742495041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-14432715593729.338</v>
      </c>
      <c r="L5398" s="444">
        <f t="shared" ca="1" si="189"/>
        <v>-3478284458088770.5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-3478284458088770.5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-14492851908703.211</v>
      </c>
      <c r="L5399" s="444">
        <f t="shared" ca="1" si="189"/>
        <v>-3492777309997473.5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-3492777309997473.5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-14553238791656.139</v>
      </c>
      <c r="L5400" s="444">
        <f t="shared" ca="1" si="189"/>
        <v>-3507330548789129.5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-3507330548789129.5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-14613877286621.371</v>
      </c>
      <c r="L5401" s="444">
        <f t="shared" ca="1" si="189"/>
        <v>-3521944426075751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-3521944426075751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-14674768441982.297</v>
      </c>
      <c r="L5402" s="444">
        <f t="shared" ca="1" si="189"/>
        <v>-3536619194517733.5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-3536619194517733.5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-14735913310490.555</v>
      </c>
      <c r="L5403" s="444">
        <f t="shared" ca="1" si="189"/>
        <v>-3551355107828224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-3551355107828224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-14797312949284.266</v>
      </c>
      <c r="L5404" s="444">
        <f t="shared" ca="1" si="189"/>
        <v>-3566152420777508.5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-3566152420777508.5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-14858968419906.285</v>
      </c>
      <c r="L5405" s="444">
        <f t="shared" ca="1" si="189"/>
        <v>-3581011389197415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-3581011389197415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-14920880788322.563</v>
      </c>
      <c r="L5406" s="444">
        <f t="shared" ca="1" si="189"/>
        <v>-3595932269985737.5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-3595932269985737.5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-14983051124940.572</v>
      </c>
      <c r="L5407" s="444">
        <f t="shared" ca="1" si="189"/>
        <v>-3610915321110678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-3610915321110678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-15045480504627.826</v>
      </c>
      <c r="L5408" s="444">
        <f t="shared" ca="1" si="189"/>
        <v>-3625960801615306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-3625960801615306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-15108170006730.441</v>
      </c>
      <c r="L5409" s="444">
        <f t="shared" ca="1" si="189"/>
        <v>-3641068971622036.5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-3641068971622036.5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-15171120715091.816</v>
      </c>
      <c r="L5410" s="444">
        <f t="shared" ca="1" si="189"/>
        <v>-3656240092337128.5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-3656240092337128.5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-15234333718071.371</v>
      </c>
      <c r="L5411" s="444">
        <f t="shared" ca="1" si="189"/>
        <v>-3671474426055200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-3671474426055200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-15297810108563.334</v>
      </c>
      <c r="L5412" s="444">
        <f t="shared" ca="1" si="189"/>
        <v>-3686772236163763.5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-3686772236163763.5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-15361550984015.682</v>
      </c>
      <c r="L5413" s="444">
        <f t="shared" ca="1" si="189"/>
        <v>-3702133787147779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-3702133787147779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-15425557446449.078</v>
      </c>
      <c r="L5414" s="444">
        <f t="shared" ca="1" si="189"/>
        <v>-3717559344594228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-3717559344594228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-15489830602475.951</v>
      </c>
      <c r="L5415" s="444">
        <f t="shared" ca="1" si="189"/>
        <v>-3733049175196704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-3733049175196704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-15554371563319.6</v>
      </c>
      <c r="L5416" s="444">
        <f t="shared" ca="1" si="189"/>
        <v>-3748603546760023.5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-3748603546760023.5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-15619181444833.432</v>
      </c>
      <c r="L5417" s="444">
        <f t="shared" ca="1" si="189"/>
        <v>-3764222728204857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-3764222728204857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-15684261367520.236</v>
      </c>
      <c r="L5418" s="444">
        <f t="shared" ca="1" si="189"/>
        <v>-3779906989572377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-3779906989572377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-15749612456551.57</v>
      </c>
      <c r="L5419" s="444">
        <f t="shared" ca="1" si="189"/>
        <v>-3795656602028928.5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-3795656602028928.5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-15815235841787.201</v>
      </c>
      <c r="L5420" s="444">
        <f t="shared" ca="1" si="189"/>
        <v>-3811471837870715.5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-3811471837870715.5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-15881132657794.648</v>
      </c>
      <c r="L5421" s="444">
        <f t="shared" ca="1" si="189"/>
        <v>-3827352970528510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-3827352970528510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-15947304043868.791</v>
      </c>
      <c r="L5422" s="444">
        <f t="shared" ca="1" si="189"/>
        <v>-3843300274572379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-3843300274572379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-16013751144051.578</v>
      </c>
      <c r="L5423" s="444">
        <f t="shared" ca="1" si="189"/>
        <v>-3859314025716430.5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-3859314025716430.5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-16080475107151.793</v>
      </c>
      <c r="L5424" s="444">
        <f t="shared" ca="1" si="189"/>
        <v>-3875394500823582.5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-3875394500823582.5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-16147477086764.93</v>
      </c>
      <c r="L5425" s="444">
        <f t="shared" ca="1" si="189"/>
        <v>-3891541977910347.5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-3891541977910347.5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-16214758241293.111</v>
      </c>
      <c r="L5426" s="444">
        <f t="shared" ca="1" si="189"/>
        <v>-3907756736151640.5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-3907756736151640.5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-16282319733965.168</v>
      </c>
      <c r="L5427" s="444">
        <f t="shared" ca="1" si="189"/>
        <v>-3924039055885605.5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-3924039055885605.5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-16350162732856.689</v>
      </c>
      <c r="L5428" s="444">
        <f t="shared" ca="1" si="189"/>
        <v>-3940389218618462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-3940389218618462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-16418288410910.258</v>
      </c>
      <c r="L5429" s="444">
        <f t="shared" ca="1" si="189"/>
        <v>-3956807507029372.5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-3956807507029372.5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-16486697945955.717</v>
      </c>
      <c r="L5430" s="444">
        <f t="shared" ca="1" si="189"/>
        <v>-3973294204975328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-3973294204975328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-16555392520730.535</v>
      </c>
      <c r="L5431" s="444">
        <f t="shared" ca="1" si="189"/>
        <v>-3989849597496058.5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-3989849597496058.5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-16624373322900.244</v>
      </c>
      <c r="L5432" s="444">
        <f t="shared" ca="1" si="189"/>
        <v>-4006473970818958.5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-4006473970818958.5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-16693641545078.996</v>
      </c>
      <c r="L5433" s="444">
        <f t="shared" ca="1" si="189"/>
        <v>-4023167612364037.5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-4023167612364037.5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-16763198384850.156</v>
      </c>
      <c r="L5434" s="444">
        <f t="shared" ca="1" si="189"/>
        <v>-4039930810748887.5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-4039930810748887.5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-16833045044787.029</v>
      </c>
      <c r="L5435" s="444">
        <f t="shared" ca="1" si="189"/>
        <v>-4056763855793674.5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-4056763855793674.5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-16903182732473.643</v>
      </c>
      <c r="L5436" s="444">
        <f t="shared" ca="1" si="189"/>
        <v>-4073667038526148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-4073667038526148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-16973612660525.619</v>
      </c>
      <c r="L5437" s="444">
        <f t="shared" ca="1" si="189"/>
        <v>-4090640651186673.5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-4090640651186673.5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-17044336046611.139</v>
      </c>
      <c r="L5438" s="444">
        <f t="shared" ca="1" si="189"/>
        <v>-4107684987233284.5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-4107684987233284.5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-17115354113472.021</v>
      </c>
      <c r="L5439" s="444">
        <f t="shared" ca="1" si="189"/>
        <v>-4124800341346756.5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-4124800341346756.5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-17186668088944.818</v>
      </c>
      <c r="L5440" s="444">
        <f t="shared" ca="1" si="189"/>
        <v>-4141987009435701.5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-4141987009435701.5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-17258279205982.092</v>
      </c>
      <c r="L5441" s="444">
        <f t="shared" ca="1" si="189"/>
        <v>-4159245288641683.5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-4159245288641683.5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-17330188702673.68</v>
      </c>
      <c r="L5442" s="444">
        <f t="shared" ca="1" si="189"/>
        <v>-4176575477344357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-4176575477344357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-17402397822268.154</v>
      </c>
      <c r="L5443" s="444">
        <f t="shared" ca="1" si="189"/>
        <v>-4193977875166625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-4193977875166625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-17474907813194.271</v>
      </c>
      <c r="L5444" s="444">
        <f t="shared" ca="1" si="189"/>
        <v>-4211452782979819.5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-4211452782979819.5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-17547719929082.584</v>
      </c>
      <c r="L5445" s="444">
        <f t="shared" ca="1" si="189"/>
        <v>-4229000502908902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-4229000502908902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-17620835428787.09</v>
      </c>
      <c r="L5446" s="444">
        <f t="shared" ca="1" si="189"/>
        <v>-4246621338337689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-4246621338337689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-17694255576407.039</v>
      </c>
      <c r="L5447" s="444">
        <f t="shared" ca="1" si="189"/>
        <v>-4264315593914096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-4264315593914096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-17767981641308.73</v>
      </c>
      <c r="L5448" s="444">
        <f t="shared" ca="1" si="189"/>
        <v>-4282083575555404.5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-4282083575555404.5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-17842014898147.516</v>
      </c>
      <c r="L5449" s="444">
        <f t="shared" ca="1" si="189"/>
        <v>-4299925590453552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-4299925590453552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-17916356626889.801</v>
      </c>
      <c r="L5450" s="444">
        <f t="shared" ca="1" si="189"/>
        <v>-4317841947080442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-4317841947080442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-17991008112835.176</v>
      </c>
      <c r="L5451" s="444">
        <f t="shared" ca="1" si="189"/>
        <v>-4335832955193277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-4335832955193277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-18065970646638.652</v>
      </c>
      <c r="L5452" s="444">
        <f t="shared" ca="1" si="189"/>
        <v>-4353898925839915.5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-4353898925839915.5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-18141245524332.98</v>
      </c>
      <c r="L5453" s="444">
        <f t="shared" ca="1" si="189"/>
        <v>-4372040171364248.5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-4372040171364248.5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-18216834047351.035</v>
      </c>
      <c r="L5454" s="444">
        <f t="shared" ca="1" si="189"/>
        <v>-4390257005411599.5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-4390257005411599.5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-18292737522548.332</v>
      </c>
      <c r="L5455" s="444">
        <f t="shared" ca="1" si="189"/>
        <v>-4408549742934148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-4408549742934148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-18368957262225.617</v>
      </c>
      <c r="L5456" s="444">
        <f t="shared" ca="1" si="189"/>
        <v>-4426918700196373.5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-4426918700196373.5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-18445494584151.555</v>
      </c>
      <c r="L5457" s="444">
        <f t="shared" ca="1" si="189"/>
        <v>-4445364194780525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-4445364194780525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-18522350811585.523</v>
      </c>
      <c r="L5458" s="444">
        <f t="shared" ca="1" si="189"/>
        <v>-4463886545592110.5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-4463886545592110.5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-18599527273300.461</v>
      </c>
      <c r="L5459" s="444">
        <f t="shared" ca="1" si="189"/>
        <v>-4482486072865411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-4482486072865411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-18677025303605.879</v>
      </c>
      <c r="L5460" s="444">
        <f t="shared" ca="1" si="189"/>
        <v>-4501163098169017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-4501163098169017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-18754846242370.902</v>
      </c>
      <c r="L5461" s="444">
        <f t="shared" ca="1" si="189"/>
        <v>-4519917944411388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-4519917944411388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-18832991435047.449</v>
      </c>
      <c r="L5462" s="444">
        <f t="shared" ca="1" si="189"/>
        <v>-4538750935846435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-4538750935846435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-18911462232693.48</v>
      </c>
      <c r="L5463" s="444">
        <f t="shared" ca="1" si="189"/>
        <v>-4557662398079128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-4557662398079128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-18990259991996.367</v>
      </c>
      <c r="L5464" s="444">
        <f t="shared" ca="1" si="189"/>
        <v>-4576652658071124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-4576652658071124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-19069386075296.352</v>
      </c>
      <c r="L5465" s="444">
        <f t="shared" ca="1" si="189"/>
        <v>-4595722044146420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-4595722044146420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-19148841850610.082</v>
      </c>
      <c r="L5466" s="444">
        <f t="shared" ca="1" si="189"/>
        <v>-4614870885997030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-4614870885997030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-19228628691654.293</v>
      </c>
      <c r="L5467" s="444">
        <f t="shared" ca="1" si="189"/>
        <v>-4634099514688684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-4634099514688684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-19308747977869.516</v>
      </c>
      <c r="L5468" s="444">
        <f t="shared" ca="1" si="189"/>
        <v>-4653408262666554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-4653408262666554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-19389201094443.977</v>
      </c>
      <c r="L5469" s="444">
        <f t="shared" ca="1" si="189"/>
        <v>-4672797463760998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-4672797463760998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-19469989432337.492</v>
      </c>
      <c r="L5470" s="444">
        <f t="shared" ca="1" si="189"/>
        <v>-4692267453193335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-4692267453193335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-19551114388305.563</v>
      </c>
      <c r="L5471" s="444">
        <f t="shared" ca="1" si="189"/>
        <v>-4711818567581641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-4711818567581641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-19632577364923.504</v>
      </c>
      <c r="L5472" s="444">
        <f t="shared" ca="1" si="189"/>
        <v>-4731451144946565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-4731451144946565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-19714379770610.688</v>
      </c>
      <c r="L5473" s="444">
        <f t="shared" ca="1" si="189"/>
        <v>-4751165524717176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-4751165524717176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-19796523019654.898</v>
      </c>
      <c r="L5474" s="444">
        <f t="shared" ca="1" si="189"/>
        <v>-4770962047736831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-4770962047736831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-19879008532236.797</v>
      </c>
      <c r="L5475" s="444">
        <f t="shared" ca="1" si="189"/>
        <v>-4790841056269068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-4790841056269068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-19961837734454.449</v>
      </c>
      <c r="L5476" s="444">
        <f t="shared" ca="1" si="189"/>
        <v>-4810802894003522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-4810802894003522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-20045012058348.008</v>
      </c>
      <c r="L5477" s="444">
        <f t="shared" ca="1" si="189"/>
        <v>-4830847906061870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-4830847906061870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-20128532941924.457</v>
      </c>
      <c r="L5478" s="444">
        <f t="shared" ca="1" si="189"/>
        <v>-4850976439003794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-4850976439003794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-20212401829182.477</v>
      </c>
      <c r="L5479" s="444">
        <f t="shared" ca="1" si="189"/>
        <v>-4871188840832976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-4871188840832976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-20296620170137.398</v>
      </c>
      <c r="L5480" s="444">
        <f t="shared" ca="1" si="189"/>
        <v>-4891485461003113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-4891485461003113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-20381189420846.305</v>
      </c>
      <c r="L5481" s="444">
        <f t="shared" ca="1" si="189"/>
        <v>-4911866650423959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-4911866650423959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-20466111043433.164</v>
      </c>
      <c r="L5482" s="444">
        <f t="shared" ca="1" si="189"/>
        <v>-4932332761467392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-4932332761467392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-20551386506114.133</v>
      </c>
      <c r="L5483" s="444">
        <f t="shared" ca="1" si="189"/>
        <v>-4952884147973506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-4952884147973506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-20637017283222.941</v>
      </c>
      <c r="L5484" s="444">
        <f t="shared" ca="1" si="189"/>
        <v>-4973521165256729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-4973521165256729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-20723004855236.371</v>
      </c>
      <c r="L5485" s="444">
        <f t="shared" ca="1" si="189"/>
        <v>-4994244170111965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-4994244170111965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-20809350708799.855</v>
      </c>
      <c r="L5486" s="444">
        <f t="shared" ca="1" si="189"/>
        <v>-5015053520820765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-5015053520820765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-20896056336753.188</v>
      </c>
      <c r="L5487" s="444">
        <f t="shared" ca="1" si="189"/>
        <v>-5035949577157518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-5035949577157518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-20983123238156.324</v>
      </c>
      <c r="L5488" s="444">
        <f t="shared" ca="1" si="189"/>
        <v>-5056932700395674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-5056932700395674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-21070552918315.309</v>
      </c>
      <c r="L5489" s="444">
        <f t="shared" ca="1" si="189"/>
        <v>-5078003253313989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-5078003253313989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-21158346888808.289</v>
      </c>
      <c r="L5490" s="444">
        <f t="shared" ca="1" si="189"/>
        <v>-5099161600202797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-5099161600202797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-21246506667511.652</v>
      </c>
      <c r="L5491" s="444">
        <f t="shared" ca="1" si="189"/>
        <v>-5120408106870309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-5120408106870309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-21335033778626.289</v>
      </c>
      <c r="L5492" s="444">
        <f t="shared" ca="1" si="189"/>
        <v>-5141743140648935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-5141743140648935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-21423929752703.895</v>
      </c>
      <c r="L5493" s="444">
        <f t="shared" ca="1" si="189"/>
        <v>-5163167070401639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-5163167070401639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-21513196126673.496</v>
      </c>
      <c r="L5494" s="444">
        <f t="shared" ca="1" si="189"/>
        <v>-5184680266528312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-5184680266528312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-21602834443867.965</v>
      </c>
      <c r="L5495" s="444">
        <f t="shared" ca="1" si="189"/>
        <v>-5206283100972180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-5206283100972180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-21692846254050.75</v>
      </c>
      <c r="L5496" s="444">
        <f t="shared" ca="1" si="189"/>
        <v>-5227975947226231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-5227975947226231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-21783233113442.629</v>
      </c>
      <c r="L5497" s="444">
        <f t="shared" ca="1" si="189"/>
        <v>-5249759180339674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-5249759180339674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-21873996584748.641</v>
      </c>
      <c r="L5498" s="444">
        <f t="shared" ca="1" si="189"/>
        <v>-5271633176924423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-5271633176924423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-21965138237185.094</v>
      </c>
      <c r="L5499" s="444">
        <f t="shared" ca="1" si="189"/>
        <v>-5293598315161608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-5293598315161608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-22056659646506.699</v>
      </c>
      <c r="L5500" s="444">
        <f t="shared" ca="1" si="189"/>
        <v>-5315654974808115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-5315654974808115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-22148562395033.813</v>
      </c>
      <c r="L5501" s="444">
        <f t="shared" ca="1" si="189"/>
        <v>-5337803537203149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-5337803537203149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-22240848071679.789</v>
      </c>
      <c r="L5502" s="444">
        <f t="shared" ca="1" si="189"/>
        <v>-5360044385274829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-5360044385274829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-22333518271978.453</v>
      </c>
      <c r="L5503" s="444">
        <f t="shared" ca="1" si="189"/>
        <v>-5382377903546807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-5382377903546807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-22426574598111.695</v>
      </c>
      <c r="L5504" s="444">
        <f t="shared" ca="1" si="189"/>
        <v>-5404804478144919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-5404804478144919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-22520018658937.164</v>
      </c>
      <c r="L5505" s="444">
        <f t="shared" ca="1" si="189"/>
        <v>-5427324496803856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-5427324496803856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-22613852070016.066</v>
      </c>
      <c r="L5506" s="444">
        <f t="shared" ca="1" si="189"/>
        <v>-5449938348873872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-5449938348873872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-22708076453641.133</v>
      </c>
      <c r="L5507" s="444">
        <f t="shared" ca="1" si="189"/>
        <v>-5472646425327513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-5472646425327513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-22802693438864.637</v>
      </c>
      <c r="L5508" s="444">
        <f t="shared" ca="1" si="189"/>
        <v>-5495449118766378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-5495449118766378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-22897704661526.574</v>
      </c>
      <c r="L5509" s="444">
        <f t="shared" ca="1" si="189"/>
        <v>-5518346823427905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-5518346823427905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-22993111764282.938</v>
      </c>
      <c r="L5510" s="444">
        <f t="shared" ca="1" si="189"/>
        <v>-5541339935192188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-5541339935192188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-23088916396634.117</v>
      </c>
      <c r="L5511" s="444">
        <f t="shared" ca="1" si="189"/>
        <v>-5564428851588822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-5564428851588822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-23185120214953.426</v>
      </c>
      <c r="L5512" s="444">
        <f t="shared" ca="1" si="189"/>
        <v>-5587613971803775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-5587613971803775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-23281724882515.73</v>
      </c>
      <c r="L5513" s="444">
        <f t="shared" ca="1" si="189"/>
        <v>-5610895696686291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-5610895696686291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-23378732069526.211</v>
      </c>
      <c r="L5514" s="444">
        <f t="shared" ca="1" si="189"/>
        <v>-5634274428755817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-5634274428755817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-23476143453149.238</v>
      </c>
      <c r="L5515" s="444">
        <f t="shared" ca="1" si="189"/>
        <v>-5657750572208966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-5657750572208966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-23573960717537.359</v>
      </c>
      <c r="L5516" s="444">
        <f t="shared" ca="1" si="189"/>
        <v>-5681324532926503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-5681324532926503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-23672185553860.43</v>
      </c>
      <c r="L5517" s="444">
        <f t="shared" ca="1" si="189"/>
        <v>-5704996718480363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-5704996718480363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-23770819660334.844</v>
      </c>
      <c r="L5518" s="444">
        <f t="shared" ca="1" si="189"/>
        <v>-5728767538140698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-5728767538140698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-23869864742252.906</v>
      </c>
      <c r="L5519" s="444">
        <f t="shared" ca="1" si="189"/>
        <v>-5752637402882951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-5752637402882951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-23969322512012.297</v>
      </c>
      <c r="L5520" s="444">
        <f t="shared" ca="1" si="189"/>
        <v>-5776606725394963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-5776606725394963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-24069194689145.68</v>
      </c>
      <c r="L5521" s="444">
        <f t="shared" ca="1" si="189"/>
        <v>-5800675920084109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-5800675920084109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-24169483000350.453</v>
      </c>
      <c r="L5522" s="444">
        <f t="shared" ca="1" si="189"/>
        <v>-5824845403084459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-5824845403084459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-24270189179518.578</v>
      </c>
      <c r="L5523" s="444">
        <f t="shared" ca="1" si="189"/>
        <v>-5849115592263978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-5849115592263978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-24371314967766.574</v>
      </c>
      <c r="L5524" s="444">
        <f t="shared" ca="1" si="189"/>
        <v>-5873486907231745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-5873486907231745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-24472862113465.605</v>
      </c>
      <c r="L5525" s="444">
        <f t="shared" ca="1" si="189"/>
        <v>-5897959769345211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-5897959769345211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-24574832372271.711</v>
      </c>
      <c r="L5526" s="444">
        <f t="shared" ca="1" si="189"/>
        <v>-5922534601717483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-5922534601717483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-24677227507156.18</v>
      </c>
      <c r="L5527" s="444">
        <f t="shared" ca="1" si="189"/>
        <v>-5947211829224639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-5947211829224639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-24780049288435.996</v>
      </c>
      <c r="L5528" s="444">
        <f t="shared" ca="1" si="189"/>
        <v>-5971991878513075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-5971991878513075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-24883299493804.48</v>
      </c>
      <c r="L5529" s="444">
        <f t="shared" ca="1" si="189"/>
        <v>-5996875178006879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-5996875178006879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-24986979908361.996</v>
      </c>
      <c r="L5530" s="444">
        <f t="shared" ca="1" si="189"/>
        <v>-6021862157915241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-6021862157915241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-25091092324646.836</v>
      </c>
      <c r="L5531" s="444">
        <f t="shared" ca="1" si="189"/>
        <v>-6046953250239888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-6046953250239888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-25195638542666.199</v>
      </c>
      <c r="L5532" s="444">
        <f t="shared" ca="1" si="189"/>
        <v>-6072148888782554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-6072148888782554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-25300620369927.309</v>
      </c>
      <c r="L5533" s="444">
        <f t="shared" ca="1" si="189"/>
        <v>-6097449509152481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-6097449509152481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-25406039621468.672</v>
      </c>
      <c r="L5534" s="444">
        <f t="shared" ca="1" si="189"/>
        <v>-6122855548773950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-6122855548773950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-25511898119891.457</v>
      </c>
      <c r="L5535" s="444">
        <f t="shared" ca="1" si="189"/>
        <v>-6148367446893841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-6148367446893841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-25618197695391.004</v>
      </c>
      <c r="L5536" s="444">
        <f t="shared" ca="1" si="189"/>
        <v>-6173985644589232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-6173985644589232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-25724940185788.465</v>
      </c>
      <c r="L5537" s="444">
        <f t="shared" ca="1" si="189"/>
        <v>-6199710584775020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-6199710584775020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-25832127436562.582</v>
      </c>
      <c r="L5538" s="444">
        <f t="shared" ca="1" si="189"/>
        <v>-6225542712211583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-6225542712211583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-25939761300881.594</v>
      </c>
      <c r="L5539" s="444">
        <f t="shared" ca="1" si="189"/>
        <v>-6251482473512465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-6251482473512465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-26047843639635.27</v>
      </c>
      <c r="L5540" s="444">
        <f t="shared" ca="1" si="189"/>
        <v>-6277530317152100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-6277530317152100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-26156376321467.082</v>
      </c>
      <c r="L5541" s="444">
        <f t="shared" ca="1" si="189"/>
        <v>-6303686693473567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-6303686693473567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-26265361222806.527</v>
      </c>
      <c r="L5542" s="444">
        <f t="shared" ca="1" si="189"/>
        <v>-6329952054696374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-6329952054696374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-26374800227901.559</v>
      </c>
      <c r="L5543" s="444">
        <f t="shared" ca="1" si="189"/>
        <v>-6356326854924276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-6356326854924276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-26484695228851.148</v>
      </c>
      <c r="L5544" s="444">
        <f t="shared" ca="1" si="189"/>
        <v>-6382811550153127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-6382811550153127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-26595048125638.027</v>
      </c>
      <c r="L5545" s="444">
        <f t="shared" ca="1" si="189"/>
        <v>-6409406598278765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-6409406598278765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-26705860826161.52</v>
      </c>
      <c r="L5546" s="444">
        <f t="shared" ca="1" si="189"/>
        <v>-6436112459104927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-6436112459104927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-26817135246270.527</v>
      </c>
      <c r="L5547" s="444">
        <f t="shared" ca="1" si="189"/>
        <v>-6462929594351198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-6462929594351198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-26928873309796.656</v>
      </c>
      <c r="L5548" s="444">
        <f t="shared" ca="1" si="189"/>
        <v>-6489858467660995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-6489858467660995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-27041076948587.48</v>
      </c>
      <c r="L5549" s="444">
        <f t="shared" ca="1" si="189"/>
        <v>-6516899544609582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-6516899544609582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-27153748102539.926</v>
      </c>
      <c r="L5550" s="444">
        <f t="shared" ca="1" si="189"/>
        <v>-6544053292712122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-6544053292712122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-27266888719633.84</v>
      </c>
      <c r="L5551" s="444">
        <f t="shared" ca="1" si="189"/>
        <v>-6571320181431756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-6571320181431756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-27380500755965.648</v>
      </c>
      <c r="L5552" s="444">
        <f t="shared" ca="1" si="189"/>
        <v>-6598700682187722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-6598700682187722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-27494586175782.176</v>
      </c>
      <c r="L5553" s="444">
        <f t="shared" ca="1" si="189"/>
        <v>-6626195268363504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-6626195268363504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-27609146951514.602</v>
      </c>
      <c r="L5554" s="444">
        <f t="shared" ca="1" si="189"/>
        <v>-6653804415315019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-6653804415315019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-27724185063812.578</v>
      </c>
      <c r="L5555" s="444">
        <f t="shared" ca="1" si="189"/>
        <v>-6681528600378832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-6681528600378832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-27839702501578.465</v>
      </c>
      <c r="L5556" s="444">
        <f t="shared" ca="1" si="189"/>
        <v>-6709368302880410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-6709368302880410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-27955701262001.707</v>
      </c>
      <c r="L5557" s="444">
        <f t="shared" ca="1" si="189"/>
        <v>-6737324004142412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-6737324004142412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-28072183350593.383</v>
      </c>
      <c r="L5558" s="444">
        <f t="shared" ca="1" si="189"/>
        <v>-6765396187493005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-6765396187493005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-28189150781220.855</v>
      </c>
      <c r="L5559" s="444">
        <f t="shared" ca="1" si="189"/>
        <v>-6793585338274226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-6793585338274226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-28306605576142.609</v>
      </c>
      <c r="L5560" s="444">
        <f t="shared" ca="1" si="189"/>
        <v>-6821891943850369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-6821891943850369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-28424549766043.203</v>
      </c>
      <c r="L5561" s="444">
        <f t="shared" ca="1" si="189"/>
        <v>-6850316493616412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-6850316493616412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-28542985390068.383</v>
      </c>
      <c r="L5562" s="444">
        <f t="shared" ca="1" si="189"/>
        <v>-6878859479006480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-6878859479006480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-28661914495860.332</v>
      </c>
      <c r="L5563" s="444">
        <f t="shared" ca="1" si="189"/>
        <v>-6907521393502340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-6907521393502340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-28781339139593.082</v>
      </c>
      <c r="L5564" s="444">
        <f t="shared" ca="1" si="189"/>
        <v>-6936302732641933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-6936302732641933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-28901261386008.055</v>
      </c>
      <c r="L5565" s="444">
        <f t="shared" ca="1" si="189"/>
        <v>-6965203994027941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-6965203994027941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-29021683308449.754</v>
      </c>
      <c r="L5566" s="444">
        <f t="shared" ca="1" si="189"/>
        <v>-6994225677336391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-6994225677336391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-29142606988901.629</v>
      </c>
      <c r="L5567" s="444">
        <f t="shared" ca="1" si="189"/>
        <v>-7023368284325293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-7023368284325293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-29264034518022.059</v>
      </c>
      <c r="L5568" s="444">
        <f t="shared" ca="1" si="189"/>
        <v>-7052632318843315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-7052632318843315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-29385967995180.473</v>
      </c>
      <c r="L5569" s="444">
        <f t="shared" ca="1" si="189"/>
        <v>-7082018286838495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-7082018286838495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-29508409528493.73</v>
      </c>
      <c r="L5570" s="444">
        <f t="shared" ca="1" si="189"/>
        <v>-7111526696366989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-7111526696366989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-29631361234862.453</v>
      </c>
      <c r="L5571" s="444">
        <f t="shared" ca="1" si="189"/>
        <v>-7141158057601851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-7141158057601851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-29754825240007.711</v>
      </c>
      <c r="L5572" s="444">
        <f t="shared" ca="1" si="189"/>
        <v>-7170912882841859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-7170912882841859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-29878803678507.746</v>
      </c>
      <c r="L5573" s="444">
        <f t="shared" ca="1" si="189"/>
        <v>-7200791686520367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-7200791686520367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-30003298693834.863</v>
      </c>
      <c r="L5574" s="444">
        <f t="shared" ca="1" si="189"/>
        <v>-7230794985214202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-7230794985214202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-30128312438392.508</v>
      </c>
      <c r="L5575" s="444">
        <f t="shared" ca="1" si="189"/>
        <v>-7260923297652595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-7260923297652595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-30253847073552.48</v>
      </c>
      <c r="L5576" s="444">
        <f t="shared" ca="1" si="189"/>
        <v>-7291177144726147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-7291177144726147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-30379904769692.273</v>
      </c>
      <c r="L5577" s="444">
        <f t="shared" ca="1" si="189"/>
        <v>-7321557049495839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-7321557049495839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-30506487706232.66</v>
      </c>
      <c r="L5578" s="444">
        <f t="shared" ca="1" si="189"/>
        <v>-7352063537202072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-7352063537202072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-30633598071675.301</v>
      </c>
      <c r="L5579" s="444">
        <f t="shared" ca="1" si="189"/>
        <v>-7382697135273747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-7382697135273747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-30761238063640.613</v>
      </c>
      <c r="L5580" s="444">
        <f t="shared" ca="1" si="189"/>
        <v>-7413458373337388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-7413458373337388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-30889409888905.781</v>
      </c>
      <c r="L5581" s="444">
        <f t="shared" ca="1" si="189"/>
        <v>-7444347783226294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-7444347783226294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-31018115763442.895</v>
      </c>
      <c r="L5582" s="444">
        <f t="shared" ca="1" si="189"/>
        <v>-7475365898989737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-7475365898989737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-31147357912457.238</v>
      </c>
      <c r="L5583" s="444">
        <f t="shared" ca="1" si="189"/>
        <v>-7506513256902194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-7506513256902194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-31277138570425.805</v>
      </c>
      <c r="L5584" s="444">
        <f t="shared" ca="1" si="189"/>
        <v>-7537790395472620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-7537790395472620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-31407459981135.918</v>
      </c>
      <c r="L5585" s="444">
        <f t="shared" ca="1" si="189"/>
        <v>-7569197855453756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-7569197855453756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-31538324397723.984</v>
      </c>
      <c r="L5586" s="444">
        <f t="shared" ca="1" si="189"/>
        <v>-7600736179851480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-7600736179851480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-31669734082714.5</v>
      </c>
      <c r="L5587" s="444">
        <f t="shared" ca="1" si="189"/>
        <v>-7632405913934194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-7632405913934194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-31801691308059.137</v>
      </c>
      <c r="L5588" s="444">
        <f t="shared" ca="1" si="189"/>
        <v>-7664207605242253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-7664207605242253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-31934198355176.055</v>
      </c>
      <c r="L5589" s="444">
        <f t="shared" ca="1" si="189"/>
        <v>-7696141803597429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-7696141803597429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-32067257514989.285</v>
      </c>
      <c r="L5590" s="444">
        <f t="shared" ca="1" si="189"/>
        <v>-7728209061112418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-7728209061112418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-32200871087968.406</v>
      </c>
      <c r="L5591" s="444">
        <f t="shared" ca="1" si="189"/>
        <v>-7760409932200386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-7760409932200386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-32335041384168.273</v>
      </c>
      <c r="L5592" s="444">
        <f t="shared" ca="1" si="189"/>
        <v>-7792744973584554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-7792744973584554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-32469770723268.98</v>
      </c>
      <c r="L5593" s="444">
        <f t="shared" ca="1" si="189"/>
        <v>-7825214744307823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-7825214744307823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-32605061434615.93</v>
      </c>
      <c r="L5594" s="444">
        <f t="shared" ca="1" si="189"/>
        <v>-7857819805742439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-7857819805742439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-32740915857260.16</v>
      </c>
      <c r="L5595" s="444">
        <f t="shared" ca="1" si="189"/>
        <v>-7890560721599699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-7890560721599699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-32877336339998.746</v>
      </c>
      <c r="L5596" s="444">
        <f t="shared" ca="1" si="189"/>
        <v>-7923438057939698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-7923438057939698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-33014325241415.402</v>
      </c>
      <c r="L5597" s="444">
        <f t="shared" ca="1" si="189"/>
        <v>-7956452383181113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-7956452383181113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-33151884929921.309</v>
      </c>
      <c r="L5598" s="444">
        <f t="shared" ca="1" si="189"/>
        <v>-7989604268111034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-7989604268111034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-33290017783795.969</v>
      </c>
      <c r="L5599" s="444">
        <f t="shared" ca="1" si="189"/>
        <v>-8022894285894830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-8022894285894830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-33428726191228.457</v>
      </c>
      <c r="L5600" s="444">
        <f t="shared" ca="1" si="189"/>
        <v>-8056323012086058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-8056323012086058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-33568012550358.574</v>
      </c>
      <c r="L5601" s="444">
        <f t="shared" ca="1" si="189"/>
        <v>-8089891024636417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-8089891024636417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-33707879269318.402</v>
      </c>
      <c r="L5602" s="444">
        <f t="shared" ca="1" si="189"/>
        <v>-8123598903905735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-8123598903905735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-33848328766273.895</v>
      </c>
      <c r="L5603" s="444">
        <f t="shared" ca="1" si="189"/>
        <v>-8157447232672009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-8157447232672009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-33989363469466.699</v>
      </c>
      <c r="L5604" s="444">
        <f t="shared" ca="1" si="189"/>
        <v>-8191436596141476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-8191436596141476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-34130985817256.145</v>
      </c>
      <c r="L5605" s="444">
        <f t="shared" ca="1" si="189"/>
        <v>-8225567581958732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-8225567581958732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-34273198258161.383</v>
      </c>
      <c r="L5606" s="444">
        <f t="shared" ca="1" si="189"/>
        <v>-8259840780216893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-8259840780216893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-34416003250903.715</v>
      </c>
      <c r="L5607" s="444">
        <f t="shared" ca="1" si="189"/>
        <v>-8294256783467797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-8294256783467797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-34559403264449.148</v>
      </c>
      <c r="L5608" s="444">
        <f t="shared" ca="1" si="189"/>
        <v>-8328816186732246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-8328816186732246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-34703400778051.02</v>
      </c>
      <c r="L5609" s="444">
        <f t="shared" ca="1" si="189"/>
        <v>-8363519587510297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-8363519587510297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-34847998281292.902</v>
      </c>
      <c r="L5610" s="444">
        <f t="shared" ca="1" si="189"/>
        <v>-8398367585791590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-8398367585791590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-34993198274131.621</v>
      </c>
      <c r="L5611" s="444">
        <f t="shared" ca="1" si="189"/>
        <v>-8433360784065722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-8433360784065722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-35139003266940.508</v>
      </c>
      <c r="L5612" s="444">
        <f t="shared" ca="1" si="189"/>
        <v>-8468499787332663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-8468499787332663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-35285415780552.766</v>
      </c>
      <c r="L5613" s="444">
        <f t="shared" ca="1" si="189"/>
        <v>-8503785203113216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-8503785203113216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-35432438346305.07</v>
      </c>
      <c r="L5614" s="444">
        <f t="shared" ca="1" si="189"/>
        <v>-8539217641459521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-8539217641459521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-35580073506081.336</v>
      </c>
      <c r="L5615" s="444">
        <f t="shared" ca="1" si="189"/>
        <v>-8574797714965602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-8574797714965602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-35728323812356.672</v>
      </c>
      <c r="L5616" s="444">
        <f t="shared" ca="1" si="189"/>
        <v>-8610526038777959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-8610526038777959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-35877191828241.492</v>
      </c>
      <c r="L5617" s="444">
        <f t="shared" ca="1" si="189"/>
        <v>-8646403230606200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-8646403230606200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-36026680127525.836</v>
      </c>
      <c r="L5618" s="444">
        <f t="shared" ref="L5618:L5872" ca="1" si="194">I5618-J5618+K5618</f>
        <v>-8682429910733726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-8682429910733726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-36176791294723.859</v>
      </c>
      <c r="L5619" s="444">
        <f t="shared" ca="1" si="194"/>
        <v>-8718606702028450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-8718606702028450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-36327527925118.539</v>
      </c>
      <c r="L5620" s="444">
        <f t="shared" ca="1" si="194"/>
        <v>-8754934229953569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-8754934229953569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-36478892624806.531</v>
      </c>
      <c r="L5621" s="444">
        <f t="shared" ca="1" si="194"/>
        <v>-8791413122578376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-8791413122578376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-36630888010743.227</v>
      </c>
      <c r="L5622" s="444">
        <f t="shared" ca="1" si="194"/>
        <v>-8828044010589119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-8828044010589119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-36783516710787.992</v>
      </c>
      <c r="L5623" s="444">
        <f t="shared" ca="1" si="194"/>
        <v>-8864827527299907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-8864827527299907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-36936781363749.617</v>
      </c>
      <c r="L5624" s="444">
        <f t="shared" ca="1" si="194"/>
        <v>-8901764308663657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-8901764308663657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-37090684619431.906</v>
      </c>
      <c r="L5625" s="444">
        <f t="shared" ca="1" si="194"/>
        <v>-8938854993283089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-8938854993283089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-37245229138679.539</v>
      </c>
      <c r="L5626" s="444">
        <f t="shared" ca="1" si="194"/>
        <v>-8976100222421769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-8976100222421769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-37400417593424.039</v>
      </c>
      <c r="L5627" s="444">
        <f t="shared" ca="1" si="194"/>
        <v>-9013500640015194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-9013500640015194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-37556252666729.977</v>
      </c>
      <c r="L5628" s="444">
        <f t="shared" ca="1" si="194"/>
        <v>-9051056892681924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-9051056892681924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-37712737052841.352</v>
      </c>
      <c r="L5629" s="444">
        <f t="shared" ca="1" si="194"/>
        <v>-9088769629734766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-9088769629734766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-37869873457228.188</v>
      </c>
      <c r="L5630" s="444">
        <f t="shared" ca="1" si="194"/>
        <v>-9126639503191994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-9126639503191994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-38027664596633.305</v>
      </c>
      <c r="L5631" s="444">
        <f t="shared" ca="1" si="194"/>
        <v>-9164667167788628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-9164667167788628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-38186113199119.281</v>
      </c>
      <c r="L5632" s="444">
        <f t="shared" ca="1" si="194"/>
        <v>-9202853280987748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-9202853280987748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-38345222004115.617</v>
      </c>
      <c r="L5633" s="444">
        <f t="shared" ca="1" si="194"/>
        <v>-9241198502991864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-9241198502991864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-38504993762466.102</v>
      </c>
      <c r="L5634" s="444">
        <f t="shared" ca="1" si="194"/>
        <v>-9279703496754330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-9279703496754330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-38665431236476.375</v>
      </c>
      <c r="L5635" s="444">
        <f t="shared" ca="1" si="194"/>
        <v>-9318368927990806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-9318368927990806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-38826537199961.688</v>
      </c>
      <c r="L5636" s="444">
        <f t="shared" ca="1" si="194"/>
        <v>-9357195465190768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-9357195465190768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-38988314438294.867</v>
      </c>
      <c r="L5637" s="444">
        <f t="shared" ca="1" si="194"/>
        <v>-9396183779629062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-9396183779629062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-39150765748454.422</v>
      </c>
      <c r="L5638" s="444">
        <f t="shared" ca="1" si="194"/>
        <v>-9435334545377516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-9435334545377516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-39313893939072.984</v>
      </c>
      <c r="L5639" s="444">
        <f t="shared" ca="1" si="194"/>
        <v>-9474648439316588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-9474648439316588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-39477701830485.781</v>
      </c>
      <c r="L5640" s="444">
        <f t="shared" ca="1" si="194"/>
        <v>-9514126141147074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-9514126141147074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-39642192254779.477</v>
      </c>
      <c r="L5641" s="444">
        <f t="shared" ca="1" si="194"/>
        <v>-9553768333401854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-9553768333401854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-39807368055841.055</v>
      </c>
      <c r="L5642" s="444">
        <f t="shared" ca="1" si="194"/>
        <v>-9593575701457696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-9593575701457696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-39973232089407.063</v>
      </c>
      <c r="L5643" s="444">
        <f t="shared" ca="1" si="194"/>
        <v>-9633548933547104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-9633548933547104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-40139787223112.93</v>
      </c>
      <c r="L5644" s="444">
        <f t="shared" ca="1" si="194"/>
        <v>-9673688720770216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-9673688720770216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-40307036336542.563</v>
      </c>
      <c r="L5645" s="444">
        <f t="shared" ca="1" si="194"/>
        <v>-9713995757106758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-9713995757106758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-40474982321278.156</v>
      </c>
      <c r="L5646" s="444">
        <f t="shared" ca="1" si="194"/>
        <v>-9754470739428036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-9754470739428036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-40643628080950.148</v>
      </c>
      <c r="L5647" s="444">
        <f t="shared" ca="1" si="194"/>
        <v>-9795114367508986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-9795114367508986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-40812976531287.438</v>
      </c>
      <c r="L5648" s="444">
        <f t="shared" ca="1" si="194"/>
        <v>-9835927344040274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-9835927344040274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-40983030600167.805</v>
      </c>
      <c r="L5649" s="444">
        <f t="shared" ca="1" si="194"/>
        <v>-9876910374640442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-9876910374640442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-41153793227668.508</v>
      </c>
      <c r="L5650" s="444">
        <f t="shared" ca="1" si="194"/>
        <v>-9918064167868110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-9918064167868110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-41325267366117.125</v>
      </c>
      <c r="L5651" s="444">
        <f t="shared" ca="1" si="194"/>
        <v>-9959389435234228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-9959389435234228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-41497455980142.617</v>
      </c>
      <c r="L5652" s="444">
        <f t="shared" ca="1" si="194"/>
        <v>-1.000088689121437E+16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-1.000088689121437E+16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-41670362046726.539</v>
      </c>
      <c r="L5653" s="444">
        <f t="shared" ca="1" si="194"/>
        <v>-1.0042557253261096E+16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-1.0042557253261096E+16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-41843988555254.563</v>
      </c>
      <c r="L5654" s="444">
        <f t="shared" ca="1" si="194"/>
        <v>-1.008440124181635E+16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-1.008440124181635E+16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-42018338507568.125</v>
      </c>
      <c r="L5655" s="444">
        <f t="shared" ca="1" si="194"/>
        <v>-1.0126419580323918E+16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-1.0126419580323918E+16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-42193414918016.328</v>
      </c>
      <c r="L5656" s="444">
        <f t="shared" ca="1" si="194"/>
        <v>-1.0168612995241934E+16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-1.0168612995241934E+16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-42369220813508.055</v>
      </c>
      <c r="L5657" s="444">
        <f t="shared" ca="1" si="194"/>
        <v>-1.0210982216055442E+16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-1.0210982216055442E+16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-42545759233564.344</v>
      </c>
      <c r="L5658" s="444">
        <f t="shared" ca="1" si="194"/>
        <v>-1.0253527975289006E+16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-1.0253527975289006E+16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-42723033230370.859</v>
      </c>
      <c r="L5659" s="444">
        <f t="shared" ca="1" si="194"/>
        <v>-1.0296251008519376E+16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-1.0296251008519376E+16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-42901045868830.734</v>
      </c>
      <c r="L5660" s="444">
        <f t="shared" ca="1" si="194"/>
        <v>-1.0339152054388206E+16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-1.0339152054388206E+16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-43079800226617.523</v>
      </c>
      <c r="L5661" s="444">
        <f t="shared" ca="1" si="194"/>
        <v>-1.0382231854614824E+16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-1.0382231854614824E+16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-43259299394228.43</v>
      </c>
      <c r="L5662" s="444">
        <f t="shared" ca="1" si="194"/>
        <v>-1.0425491154009052E+16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-1.0425491154009052E+16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-43439546475037.719</v>
      </c>
      <c r="L5663" s="444">
        <f t="shared" ca="1" si="194"/>
        <v>-1.046893070048409E+16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-1.046893070048409E+16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-43620544585350.375</v>
      </c>
      <c r="L5664" s="444">
        <f t="shared" ca="1" si="194"/>
        <v>-1.051255124506944E+16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-1.051255124506944E+16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-43802296854456</v>
      </c>
      <c r="L5665" s="444">
        <f t="shared" ca="1" si="194"/>
        <v>-1.0556353541923896E+16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-1.0556353541923896E+16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-43984806424682.898</v>
      </c>
      <c r="L5666" s="444">
        <f t="shared" ca="1" si="194"/>
        <v>-1.0600338348348578E+16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-1.0600338348348578E+16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-44168076451452.406</v>
      </c>
      <c r="L5667" s="444">
        <f t="shared" ca="1" si="194"/>
        <v>-1.064450642480003E+16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-1.064450642480003E+16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-44352110103333.461</v>
      </c>
      <c r="L5668" s="444">
        <f t="shared" ca="1" si="194"/>
        <v>-1.0688858534903364E+16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-1.0688858534903364E+16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-44536910562097.352</v>
      </c>
      <c r="L5669" s="444">
        <f t="shared" ca="1" si="194"/>
        <v>-1.0733395445465462E+16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-1.0733395445465462E+16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-44722481022772.758</v>
      </c>
      <c r="L5670" s="444">
        <f t="shared" ca="1" si="194"/>
        <v>-1.0778117926488234E+16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-1.0778117926488234E+16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-44908824693700.977</v>
      </c>
      <c r="L5671" s="444">
        <f t="shared" ca="1" si="194"/>
        <v>-1.0823026751181934E+16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-1.0823026751181934E+16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-45095944796591.391</v>
      </c>
      <c r="L5672" s="444">
        <f t="shared" ca="1" si="194"/>
        <v>-1.0868122695978526E+16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-1.0868122695978526E+16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-45283844566577.188</v>
      </c>
      <c r="L5673" s="444">
        <f t="shared" ca="1" si="194"/>
        <v>-1.0913406540545104E+16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-1.0913406540545104E+16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-45472527252271.266</v>
      </c>
      <c r="L5674" s="444">
        <f t="shared" ca="1" si="194"/>
        <v>-1.0958879067797376E+16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-1.0958879067797376E+16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-45661996115822.398</v>
      </c>
      <c r="L5675" s="444">
        <f t="shared" ca="1" si="194"/>
        <v>-1.1004541063913198E+16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-1.1004541063913198E+16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-45852254432971.656</v>
      </c>
      <c r="L5676" s="444">
        <f t="shared" ca="1" si="194"/>
        <v>-1.105039331834617E+16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-1.105039331834617E+16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-46043305493109.039</v>
      </c>
      <c r="L5677" s="444">
        <f t="shared" ca="1" si="194"/>
        <v>-1.109643662383928E+16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-1.109643662383928E+16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-46235152599330.336</v>
      </c>
      <c r="L5678" s="444">
        <f t="shared" ca="1" si="194"/>
        <v>-1.114267177643861E+16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-1.114267177643861E+16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-46427799068494.211</v>
      </c>
      <c r="L5679" s="444">
        <f t="shared" ca="1" si="194"/>
        <v>-1.1189099575507104E+16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-1.1189099575507104E+16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-46621248231279.602</v>
      </c>
      <c r="L5680" s="444">
        <f t="shared" ca="1" si="194"/>
        <v>-1.1235720823738384E+16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-1.1235720823738384E+16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-46815503432243.266</v>
      </c>
      <c r="L5681" s="444">
        <f t="shared" ca="1" si="194"/>
        <v>-1.1282536327170628E+16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-1.1282536327170628E+16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-47010568029877.617</v>
      </c>
      <c r="L5682" s="444">
        <f t="shared" ca="1" si="194"/>
        <v>-1.1329546895200506E+16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-1.1329546895200506E+16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-47206445396668.773</v>
      </c>
      <c r="L5683" s="444">
        <f t="shared" ca="1" si="194"/>
        <v>-1.1376753340597174E+16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-1.1376753340597174E+16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-47403138919154.891</v>
      </c>
      <c r="L5684" s="444">
        <f t="shared" ca="1" si="194"/>
        <v>-1.1424156479516328E+16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-1.1424156479516328E+16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-47600651997984.703</v>
      </c>
      <c r="L5685" s="444">
        <f t="shared" ca="1" si="194"/>
        <v>-1.1471757131514312E+16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-1.1471757131514312E+16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-47798988047976.297</v>
      </c>
      <c r="L5686" s="444">
        <f t="shared" ca="1" si="194"/>
        <v>-1.1519556119562288E+16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-1.1519556119562288E+16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-47998150498176.203</v>
      </c>
      <c r="L5687" s="444">
        <f t="shared" ca="1" si="194"/>
        <v>-1.1567554270060464E+16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-1.1567554270060464E+16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-48198142791918.602</v>
      </c>
      <c r="L5688" s="444">
        <f t="shared" ca="1" si="194"/>
        <v>-1.1615752412852382E+16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-1.1615752412852382E+16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-48398968386884.922</v>
      </c>
      <c r="L5689" s="444">
        <f t="shared" ca="1" si="194"/>
        <v>-1.1664151381239266E+16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-1.1664151381239266E+16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-48600630755163.609</v>
      </c>
      <c r="L5690" s="444">
        <f t="shared" ca="1" si="194"/>
        <v>-1.171275201199443E+16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-1.171275201199443E+16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-48803133383310.125</v>
      </c>
      <c r="L5691" s="444">
        <f t="shared" ca="1" si="194"/>
        <v>-1.176155514537774E+16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-1.176155514537774E+16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-49006479772407.25</v>
      </c>
      <c r="L5692" s="444">
        <f t="shared" ca="1" si="194"/>
        <v>-1.1810561625150148E+16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-1.1810561625150148E+16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-49210673438125.617</v>
      </c>
      <c r="L5693" s="444">
        <f t="shared" ca="1" si="194"/>
        <v>-1.1859772298588274E+16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-1.1859772298588274E+16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-49415717910784.477</v>
      </c>
      <c r="L5694" s="444">
        <f t="shared" ca="1" si="194"/>
        <v>-1.1909188016499058E+16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-1.1909188016499058E+16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-49621616735412.742</v>
      </c>
      <c r="L5695" s="444">
        <f t="shared" ca="1" si="194"/>
        <v>-1.195880963323447E+16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-1.195880963323447E+16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-49828373471810.289</v>
      </c>
      <c r="L5696" s="444">
        <f t="shared" ca="1" si="194"/>
        <v>-1.200863800670628E+16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-1.200863800670628E+16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-50035991694609.5</v>
      </c>
      <c r="L5697" s="444">
        <f t="shared" ca="1" si="194"/>
        <v>-1.205867399840089E+16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-1.205867399840089E+16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-50244474993337.039</v>
      </c>
      <c r="L5698" s="444">
        <f t="shared" ca="1" si="194"/>
        <v>-1.2108918473394228E+16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-1.2108918473394228E+16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-50453826972475.953</v>
      </c>
      <c r="L5699" s="444">
        <f t="shared" ca="1" si="194"/>
        <v>-1.2159372300366704E+16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-1.2159372300366704E+16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-50664051251527.93</v>
      </c>
      <c r="L5700" s="444">
        <f t="shared" ca="1" si="194"/>
        <v>-1.2210036351618232E+16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-1.2210036351618232E+16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-50875151465075.969</v>
      </c>
      <c r="L5701" s="444">
        <f t="shared" ca="1" si="194"/>
        <v>-1.2260911503083308E+16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-1.2260911503083308E+16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-51087131262847.117</v>
      </c>
      <c r="L5702" s="444">
        <f t="shared" ca="1" si="194"/>
        <v>-1.2311998634346156E+16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-1.2311998634346156E+16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-51299994309775.648</v>
      </c>
      <c r="L5703" s="444">
        <f t="shared" ca="1" si="194"/>
        <v>-1.2363298628655932E+16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-1.2363298628655932E+16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-51513744286066.383</v>
      </c>
      <c r="L5704" s="444">
        <f t="shared" ca="1" si="194"/>
        <v>-1.2414812372941998E+16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-1.2414812372941998E+16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-51728384887258.328</v>
      </c>
      <c r="L5705" s="444">
        <f t="shared" ca="1" si="194"/>
        <v>-1.2466540757829256E+16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-1.2466540757829256E+16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-51943919824288.563</v>
      </c>
      <c r="L5706" s="444">
        <f t="shared" ca="1" si="194"/>
        <v>-1.2518484677653544E+16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-1.2518484677653544E+16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-52160352823556.43</v>
      </c>
      <c r="L5707" s="444">
        <f t="shared" ca="1" si="194"/>
        <v>-1.25706450304771E+16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-1.25706450304771E+16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-52377687626987.914</v>
      </c>
      <c r="L5708" s="444">
        <f t="shared" ca="1" si="194"/>
        <v>-1.2623022718104088E+16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-1.2623022718104088E+16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-52595927992100.367</v>
      </c>
      <c r="L5709" s="444">
        <f t="shared" ca="1" si="194"/>
        <v>-1.2675618646096188E+16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-1.2675618646096188E+16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-52815077692067.453</v>
      </c>
      <c r="L5710" s="444">
        <f t="shared" ca="1" si="194"/>
        <v>-1.2728433723788256E+16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-1.2728433723788256E+16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-53035140515784.398</v>
      </c>
      <c r="L5711" s="444">
        <f t="shared" ca="1" si="194"/>
        <v>-1.278146886430404E+16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-1.278146886430404E+16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-53256120267933.5</v>
      </c>
      <c r="L5712" s="444">
        <f t="shared" ca="1" si="194"/>
        <v>-1.2834724984571974E+16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-1.2834724984571974E+16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-53478020769049.891</v>
      </c>
      <c r="L5713" s="444">
        <f t="shared" ca="1" si="194"/>
        <v>-1.2888203005341024E+16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-1.2888203005341024E+16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-53700845855587.602</v>
      </c>
      <c r="L5714" s="444">
        <f t="shared" ca="1" si="194"/>
        <v>-1.2941903851196612E+16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-1.2941903851196612E+16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-53924599379985.883</v>
      </c>
      <c r="L5715" s="444">
        <f t="shared" ca="1" si="194"/>
        <v>-1.2995828450576598E+16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-1.2995828450576598E+16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-54149285210735.828</v>
      </c>
      <c r="L5716" s="444">
        <f t="shared" ca="1" si="194"/>
        <v>-1.3049977735787334E+16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-1.3049977735787334E+16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-54374907232447.227</v>
      </c>
      <c r="L5717" s="444">
        <f t="shared" ca="1" si="194"/>
        <v>-1.3104352643019782E+16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-1.3104352643019782E+16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-54601469345915.758</v>
      </c>
      <c r="L5718" s="444">
        <f t="shared" ca="1" si="194"/>
        <v>-1.3158954112365698E+16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-1.3158954112365698E+16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-54828975468190.406</v>
      </c>
      <c r="L5719" s="444">
        <f t="shared" ca="1" si="194"/>
        <v>-1.3213783087833888E+16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-1.3213783087833888E+16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-55057429532641.203</v>
      </c>
      <c r="L5720" s="444">
        <f t="shared" ca="1" si="194"/>
        <v>-1.326884051736653E+16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-1.326884051736653E+16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-55286835489027.211</v>
      </c>
      <c r="L5721" s="444">
        <f t="shared" ca="1" si="194"/>
        <v>-1.3324127352855558E+16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-1.3324127352855558E+16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-55517197303564.828</v>
      </c>
      <c r="L5722" s="444">
        <f t="shared" ca="1" si="194"/>
        <v>-1.3379644550159122E+16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-1.3379644550159122E+16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-55748518958996.344</v>
      </c>
      <c r="L5723" s="444">
        <f t="shared" ca="1" si="194"/>
        <v>-1.3435393069118118E+16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-1.3435393069118118E+16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-55980804454658.828</v>
      </c>
      <c r="L5724" s="444">
        <f t="shared" ca="1" si="194"/>
        <v>-1.3491373873572776E+16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-1.3491373873572776E+16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-56214057806553.234</v>
      </c>
      <c r="L5725" s="444">
        <f t="shared" ca="1" si="194"/>
        <v>-1.354758793137933E+16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-1.354758793137933E+16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-56448283047413.875</v>
      </c>
      <c r="L5726" s="444">
        <f t="shared" ca="1" si="194"/>
        <v>-1.3604036214426744E+16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-1.3604036214426744E+16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-56683484226778.102</v>
      </c>
      <c r="L5727" s="444">
        <f t="shared" ca="1" si="194"/>
        <v>-1.3660719698653522E+16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-1.3660719698653522E+16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-56919665411056.344</v>
      </c>
      <c r="L5728" s="444">
        <f t="shared" ca="1" si="194"/>
        <v>-1.3717639364064578E+16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-1.3717639364064578E+16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-57156830683602.406</v>
      </c>
      <c r="L5729" s="444">
        <f t="shared" ca="1" si="194"/>
        <v>-1.377479619474818E+16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-1.377479619474818E+16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-57394984144784.086</v>
      </c>
      <c r="L5730" s="444">
        <f t="shared" ca="1" si="194"/>
        <v>-1.3832191178892964E+16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-1.3832191178892964E+16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-57634129912054.016</v>
      </c>
      <c r="L5731" s="444">
        <f t="shared" ca="1" si="194"/>
        <v>-1.3889825308805018E+16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-1.3889825308805018E+16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-57874272120020.906</v>
      </c>
      <c r="L5732" s="444">
        <f t="shared" ca="1" si="194"/>
        <v>-1.3947699580925038E+16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-1.3947699580925038E+16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-58115414920520.992</v>
      </c>
      <c r="L5733" s="444">
        <f t="shared" ca="1" si="194"/>
        <v>-1.4005814995845558E+16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-1.4005814995845558E+16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-58357562482689.82</v>
      </c>
      <c r="L5734" s="444">
        <f t="shared" ca="1" si="194"/>
        <v>-1.4064172558328248E+16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-1.4064172558328248E+16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-58600718993034.359</v>
      </c>
      <c r="L5735" s="444">
        <f t="shared" ca="1" si="194"/>
        <v>-1.4122773277321282E+16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-1.4122773277321282E+16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-58844888655505.352</v>
      </c>
      <c r="L5736" s="444">
        <f t="shared" ca="1" si="194"/>
        <v>-1.4181618165976788E+16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-1.4181618165976788E+16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-59090075691569.945</v>
      </c>
      <c r="L5737" s="444">
        <f t="shared" ca="1" si="194"/>
        <v>-1.4240708241668358E+16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-1.4240708241668358E+16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-59336284340284.813</v>
      </c>
      <c r="L5738" s="444">
        <f t="shared" ca="1" si="194"/>
        <v>-1.4300044526008642E+16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-1.4300044526008642E+16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-59583518858369.344</v>
      </c>
      <c r="L5739" s="444">
        <f t="shared" ca="1" si="194"/>
        <v>-1.4359628044867012E+16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-1.4359628044867012E+16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-59831783520279.219</v>
      </c>
      <c r="L5740" s="444">
        <f t="shared" ca="1" si="194"/>
        <v>-1.4419459828387292E+16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-1.4419459828387292E+16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-60081082618280.383</v>
      </c>
      <c r="L5741" s="444">
        <f t="shared" ca="1" si="194"/>
        <v>-1.4479540911005572E+16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-1.4479540911005572E+16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-60331420462523.211</v>
      </c>
      <c r="L5742" s="444">
        <f t="shared" ca="1" si="194"/>
        <v>-1.4539872331468096E+16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-1.4539872331468096E+16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-60582801381117.055</v>
      </c>
      <c r="L5743" s="444">
        <f t="shared" ca="1" si="194"/>
        <v>-1.4600455132849214E+16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-1.4600455132849214E+16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-60835229720205.055</v>
      </c>
      <c r="L5744" s="444">
        <f t="shared" ca="1" si="194"/>
        <v>-1.466129036256942E+16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-1.466129036256942E+16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-61088709844039.242</v>
      </c>
      <c r="L5745" s="444">
        <f t="shared" ca="1" si="194"/>
        <v>-1.472237907241346E+16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-1.472237907241346E+16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-61343246135056.086</v>
      </c>
      <c r="L5746" s="444">
        <f t="shared" ca="1" si="194"/>
        <v>-1.4783722318548516E+16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-1.4783722318548516E+16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-61598842993952.148</v>
      </c>
      <c r="L5747" s="444">
        <f t="shared" ca="1" si="194"/>
        <v>-1.4845321161542468E+16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-1.4845321161542468E+16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-61855504839760.281</v>
      </c>
      <c r="L5748" s="444">
        <f t="shared" ca="1" si="194"/>
        <v>-1.4907176666382228E+16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-1.4907176666382228E+16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-62113236109925.945</v>
      </c>
      <c r="L5749" s="444">
        <f t="shared" ca="1" si="194"/>
        <v>-1.4969289902492154E+16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-1.4969289902492154E+16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-62372041260383.969</v>
      </c>
      <c r="L5750" s="444">
        <f t="shared" ca="1" si="194"/>
        <v>-1.5031661943752538E+16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-1.5031661943752538E+16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-62631924765635.57</v>
      </c>
      <c r="L5751" s="444">
        <f t="shared" ca="1" si="194"/>
        <v>-1.5094293868518174E+16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-1.5094293868518174E+16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-62892891118825.719</v>
      </c>
      <c r="L5752" s="444">
        <f t="shared" ca="1" si="194"/>
        <v>-1.5157186759637E+16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-1.5157186759637E+16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-63154944831820.82</v>
      </c>
      <c r="L5753" s="444">
        <f t="shared" ca="1" si="194"/>
        <v>-1.522034170446882E+16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-1.522034170446882E+16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-63418090435286.75</v>
      </c>
      <c r="L5754" s="444">
        <f t="shared" ca="1" si="194"/>
        <v>-1.5283759794904106E+16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-1.5283759794904106E+16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-63682332478767.117</v>
      </c>
      <c r="L5755" s="444">
        <f t="shared" ca="1" si="194"/>
        <v>-1.5347442127382874E+16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-1.5347442127382874E+16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-63947675530761.977</v>
      </c>
      <c r="L5756" s="444">
        <f t="shared" ca="1" si="194"/>
        <v>-1.5411389802913636E+16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-1.5411389802913636E+16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-64214124178806.813</v>
      </c>
      <c r="L5757" s="444">
        <f t="shared" ca="1" si="194"/>
        <v>-1.5475603927092442E+16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-1.5475603927092442E+16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-64481683029551.844</v>
      </c>
      <c r="L5758" s="444">
        <f t="shared" ca="1" si="194"/>
        <v>-1.5540085610121994E+16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-1.5540085610121994E+16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-64750356708841.641</v>
      </c>
      <c r="L5759" s="444">
        <f t="shared" ca="1" si="194"/>
        <v>-1.5604835966830836E+16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-1.5604835966830836E+16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-65020149861795.156</v>
      </c>
      <c r="L5760" s="444">
        <f t="shared" ca="1" si="194"/>
        <v>-1.5669856116692632E+16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-1.5669856116692632E+16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-65291067152885.969</v>
      </c>
      <c r="L5761" s="444">
        <f t="shared" ca="1" si="194"/>
        <v>-1.5735147183845518E+16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-1.5735147183845518E+16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-65563113266022.992</v>
      </c>
      <c r="L5762" s="444">
        <f t="shared" ca="1" si="194"/>
        <v>-1.580071029711154E+16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-1.580071029711154E+16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-65836292904631.422</v>
      </c>
      <c r="L5763" s="444">
        <f t="shared" ca="1" si="194"/>
        <v>-1.5866546590016172E+16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-1.5866546590016172E+16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-66110610791734.047</v>
      </c>
      <c r="L5764" s="444">
        <f t="shared" ca="1" si="194"/>
        <v>-1.5932657200807906E+16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-1.5932657200807906E+16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-66386071670032.938</v>
      </c>
      <c r="L5765" s="444">
        <f t="shared" ca="1" si="194"/>
        <v>-1.5999043272477938E+16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-1.5999043272477938E+16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-66662680301991.398</v>
      </c>
      <c r="L5766" s="444">
        <f t="shared" ca="1" si="194"/>
        <v>-1.606570595277993E+16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-1.606570595277993E+16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-66940441469916.375</v>
      </c>
      <c r="L5767" s="444">
        <f t="shared" ca="1" si="194"/>
        <v>-1.6132646394249846E+16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-1.6132646394249846E+16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-67219359976041.016</v>
      </c>
      <c r="L5768" s="444">
        <f t="shared" ca="1" si="194"/>
        <v>-1.6199865754225888E+16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-1.6199865754225888E+16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-67499440642607.867</v>
      </c>
      <c r="L5769" s="444">
        <f t="shared" ca="1" si="194"/>
        <v>-1.6267365194868496E+16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-1.6267365194868496E+16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-67780688311952.063</v>
      </c>
      <c r="L5770" s="444">
        <f t="shared" ca="1" si="194"/>
        <v>-1.6335145883180448E+16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-1.6335145883180448E+16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-68063107846585.195</v>
      </c>
      <c r="L5771" s="444">
        <f t="shared" ca="1" si="194"/>
        <v>-1.6403208991027034E+16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-1.6403208991027034E+16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-68346704129279.313</v>
      </c>
      <c r="L5772" s="444">
        <f t="shared" ca="1" si="194"/>
        <v>-1.6471555695156314E+16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-1.6471555695156314E+16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-68631482063151.313</v>
      </c>
      <c r="L5773" s="444">
        <f t="shared" ca="1" si="194"/>
        <v>-1.6540187177219466E+16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-1.6540187177219466E+16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-68917446571747.781</v>
      </c>
      <c r="L5774" s="444">
        <f t="shared" ca="1" si="194"/>
        <v>-1.6609104623791214E+16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-1.6609104623791214E+16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-69204602599130.055</v>
      </c>
      <c r="L5775" s="444">
        <f t="shared" ca="1" si="194"/>
        <v>-1.6678309226390344E+16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-1.6678309226390344E+16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-69492955109959.766</v>
      </c>
      <c r="L5776" s="444">
        <f t="shared" ca="1" si="194"/>
        <v>-1.6747802181500304E+16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-1.6747802181500304E+16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-69782509089584.602</v>
      </c>
      <c r="L5777" s="444">
        <f t="shared" ca="1" si="194"/>
        <v>-1.6817584690589888E+16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-1.6817584690589888E+16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-70073269544124.523</v>
      </c>
      <c r="L5778" s="444">
        <f t="shared" ca="1" si="194"/>
        <v>-1.6887657960134012E+16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-1.6887657960134012E+16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-70365241500558.383</v>
      </c>
      <c r="L5779" s="444">
        <f t="shared" ca="1" si="194"/>
        <v>-1.695802320163457E+16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-1.695802320163457E+16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-70658430006810.703</v>
      </c>
      <c r="L5780" s="444">
        <f t="shared" ca="1" si="194"/>
        <v>-1.702868163164138E+16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-1.702868163164138E+16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-70952840131839.094</v>
      </c>
      <c r="L5781" s="444">
        <f t="shared" ca="1" si="194"/>
        <v>-1.709963447177322E+16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-1.709963447177322E+16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-71248476965721.75</v>
      </c>
      <c r="L5782" s="444">
        <f t="shared" ca="1" si="194"/>
        <v>-1.7170882948738942E+16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-1.7170882948738942E+16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-71545345619745.594</v>
      </c>
      <c r="L5783" s="444">
        <f t="shared" ca="1" si="194"/>
        <v>-1.7242428294358688E+16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-1.7242428294358688E+16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-71843451226494.531</v>
      </c>
      <c r="L5784" s="444">
        <f t="shared" ca="1" si="194"/>
        <v>-1.7314271745585182E+16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-1.7314271745585182E+16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-72142798939938.25</v>
      </c>
      <c r="L5785" s="444">
        <f t="shared" ca="1" si="194"/>
        <v>-1.738641454452512E+16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-1.738641454452512E+16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-72443393935521.328</v>
      </c>
      <c r="L5786" s="444">
        <f t="shared" ca="1" si="194"/>
        <v>-1.7458857938460642E+16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-1.7458857938460642E+16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-72745241410252.672</v>
      </c>
      <c r="L5787" s="444">
        <f t="shared" ca="1" si="194"/>
        <v>-1.7531603179870894E+16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-1.7531603179870894E+16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-73048346582795.375</v>
      </c>
      <c r="L5788" s="444">
        <f t="shared" ca="1" si="194"/>
        <v>-1.760465152645369E+16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-1.760465152645369E+16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-73352714693557.047</v>
      </c>
      <c r="L5789" s="444">
        <f t="shared" ca="1" si="194"/>
        <v>-1.7678004241147248E+16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-1.7678004241147248E+16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-73658351004780.188</v>
      </c>
      <c r="L5790" s="444">
        <f t="shared" ca="1" si="194"/>
        <v>-1.7751662592152028E+16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-1.7751662592152028E+16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-73965260800633.453</v>
      </c>
      <c r="L5791" s="444">
        <f t="shared" ca="1" si="194"/>
        <v>-1.7825627852952662E+16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-1.7825627852952662E+16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-74273449387302.75</v>
      </c>
      <c r="L5792" s="444">
        <f t="shared" ca="1" si="194"/>
        <v>-1.7899901302339964E+16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-1.7899901302339964E+16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-74582922093083.188</v>
      </c>
      <c r="L5793" s="444">
        <f t="shared" ca="1" si="194"/>
        <v>-1.7974484224433048E+16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-1.7974484224433048E+16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-74893684268471.031</v>
      </c>
      <c r="L5794" s="444">
        <f t="shared" ca="1" si="194"/>
        <v>-1.804937790870152E+16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-1.804937790870152E+16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-75205741286256.328</v>
      </c>
      <c r="L5795" s="444">
        <f t="shared" ca="1" si="194"/>
        <v>-1.8124583649987776E+16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-1.8124583649987776E+16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-75519098541615.734</v>
      </c>
      <c r="L5796" s="444">
        <f t="shared" ca="1" si="194"/>
        <v>-1.8200102748529392E+16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-1.8200102748529392E+16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-75833761452205.797</v>
      </c>
      <c r="L5797" s="444">
        <f t="shared" ca="1" si="194"/>
        <v>-1.8275936509981596E+16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-1.8275936509981596E+16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-76149735458256.656</v>
      </c>
      <c r="L5798" s="444">
        <f t="shared" ca="1" si="194"/>
        <v>-1.8352086245439852E+16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-1.8352086245439852E+16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-76467026022666.047</v>
      </c>
      <c r="L5799" s="444">
        <f t="shared" ca="1" si="194"/>
        <v>-1.842855327146252E+16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-1.842855327146252E+16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-76785638631093.828</v>
      </c>
      <c r="L5800" s="444">
        <f t="shared" ca="1" si="194"/>
        <v>-1.8505338910093612E+16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-1.8505338910093612E+16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-77105578792056.719</v>
      </c>
      <c r="L5801" s="444">
        <f t="shared" ca="1" si="194"/>
        <v>-1.8582444488885668E+16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-1.8582444488885668E+16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-77426852037023.609</v>
      </c>
      <c r="L5802" s="444">
        <f t="shared" ca="1" si="194"/>
        <v>-1.8659871340922692E+16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-1.8659871340922692E+16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-77749463920511.219</v>
      </c>
      <c r="L5803" s="444">
        <f t="shared" ca="1" si="194"/>
        <v>-1.8737620804843204E+16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-1.8737620804843204E+16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-78073420020180.016</v>
      </c>
      <c r="L5804" s="444">
        <f t="shared" ca="1" si="194"/>
        <v>-1.8815694224863384E+16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-1.8815694224863384E+16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-78398725936930.766</v>
      </c>
      <c r="L5805" s="444">
        <f t="shared" ca="1" si="194"/>
        <v>-1.8894092950800316E+16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-1.8894092950800316E+16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-78725387295001.313</v>
      </c>
      <c r="L5806" s="444">
        <f t="shared" ca="1" si="194"/>
        <v>-1.8972818338095316E+16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-1.8972818338095316E+16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-79053409742063.813</v>
      </c>
      <c r="L5807" s="444">
        <f t="shared" ca="1" si="194"/>
        <v>-1.905187174783738E+16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-1.905187174783738E+16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-79382798949322.422</v>
      </c>
      <c r="L5808" s="444">
        <f t="shared" ca="1" si="194"/>
        <v>-1.9131254546786704E+16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-1.9131254546786704E+16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-79713560611611.266</v>
      </c>
      <c r="L5809" s="444">
        <f t="shared" ca="1" si="194"/>
        <v>-1.9210968107398316E+16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-1.9210968107398316E+16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-80045700447492.984</v>
      </c>
      <c r="L5810" s="444">
        <f t="shared" ca="1" si="194"/>
        <v>-1.9291013807845808E+16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-1.9291013807845808E+16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-80379224199357.531</v>
      </c>
      <c r="L5811" s="444">
        <f t="shared" ca="1" si="194"/>
        <v>-1.9371393032045164E+16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-1.9371393032045164E+16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-80714137633521.516</v>
      </c>
      <c r="L5812" s="444">
        <f t="shared" ca="1" si="194"/>
        <v>-1.9452107169678684E+16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-1.9452107169678684E+16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-81050446540327.844</v>
      </c>
      <c r="L5813" s="444">
        <f t="shared" ca="1" si="194"/>
        <v>-1.9533157616219012E+16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-1.9533157616219012E+16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-81388156734245.875</v>
      </c>
      <c r="L5814" s="444">
        <f t="shared" ca="1" si="194"/>
        <v>-1.9614545772953256E+16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-1.9614545772953256E+16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-81727274053971.906</v>
      </c>
      <c r="L5815" s="444">
        <f t="shared" ca="1" si="194"/>
        <v>-1.9696273047007228E+16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-1.9696273047007228E+16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-82067804362530.109</v>
      </c>
      <c r="L5816" s="444">
        <f t="shared" ca="1" si="194"/>
        <v>-1.977834085136976E+16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-1.977834085136976E+16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-82409753547374</v>
      </c>
      <c r="L5817" s="444">
        <f t="shared" ca="1" si="194"/>
        <v>-1.9860750604917136E+16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-1.9860750604917136E+16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-82753127520488.063</v>
      </c>
      <c r="L5818" s="444">
        <f t="shared" ca="1" si="194"/>
        <v>-1.9943503732437624E+16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-1.9943503732437624E+16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-83097932218490.094</v>
      </c>
      <c r="L5819" s="444">
        <f t="shared" ca="1" si="194"/>
        <v>-2.0026601664656116E+16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-2.0026601664656116E+16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-83444173602733.813</v>
      </c>
      <c r="L5820" s="444">
        <f t="shared" ca="1" si="194"/>
        <v>-2.0110045838258848E+16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-2.0110045838258848E+16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-83791857659411.859</v>
      </c>
      <c r="L5821" s="444">
        <f t="shared" ca="1" si="194"/>
        <v>-2.019383769591826E+16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-2.019383769591826E+16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-84140990399659.422</v>
      </c>
      <c r="L5822" s="444">
        <f t="shared" ca="1" si="194"/>
        <v>-2.027797868631792E+16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-2.027797868631792E+16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-84491577859658</v>
      </c>
      <c r="L5823" s="444">
        <f t="shared" ca="1" si="194"/>
        <v>-2.0362470264177576E+16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-2.0362470264177576E+16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-84843626100739.906</v>
      </c>
      <c r="L5824" s="444">
        <f t="shared" ca="1" si="194"/>
        <v>-2.0447313890278316E+16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-2.0447313890278316E+16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-85197141209492.984</v>
      </c>
      <c r="L5825" s="444">
        <f t="shared" ca="1" si="194"/>
        <v>-2.0532511031487808E+16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-2.0532511031487808E+16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-85552129297865.859</v>
      </c>
      <c r="L5826" s="444">
        <f t="shared" ca="1" si="194"/>
        <v>-2.0618063160785672E+16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-2.0618063160785672E+16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-85908596503273.625</v>
      </c>
      <c r="L5827" s="444">
        <f t="shared" ca="1" si="194"/>
        <v>-2.0703971757288944E+16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-2.0703971757288944E+16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-86266548988703.938</v>
      </c>
      <c r="L5828" s="444">
        <f t="shared" ca="1" si="194"/>
        <v>-2.0790238306277648E+16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-2.0790238306277648E+16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-86625992942823.531</v>
      </c>
      <c r="L5829" s="444">
        <f t="shared" ca="1" si="194"/>
        <v>-2.0876864299220472E+16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-2.0876864299220472E+16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-86986934580085.297</v>
      </c>
      <c r="L5830" s="444">
        <f t="shared" ca="1" si="194"/>
        <v>-2.0963851233800556E+16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-2.0963851233800556E+16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-87349380140835.656</v>
      </c>
      <c r="L5831" s="444">
        <f t="shared" ca="1" si="194"/>
        <v>-2.1051200613941392E+16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-2.1051200613941392E+16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-87713335891422.469</v>
      </c>
      <c r="L5832" s="444">
        <f t="shared" ca="1" si="194"/>
        <v>-2.1138913949832816E+16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-2.1138913949832816E+16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-88078808124303.406</v>
      </c>
      <c r="L5833" s="444">
        <f t="shared" ca="1" si="194"/>
        <v>-2.122699275795712E+16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-2.122699275795712E+16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-88445803158154.672</v>
      </c>
      <c r="L5834" s="444">
        <f t="shared" ca="1" si="194"/>
        <v>-2.1315438561115276E+16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-2.1315438561115276E+16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-88814327337980.313</v>
      </c>
      <c r="L5835" s="444">
        <f t="shared" ca="1" si="194"/>
        <v>-2.1404252888453256E+16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-2.1404252888453256E+16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-89184387035221.906</v>
      </c>
      <c r="L5836" s="444">
        <f t="shared" ca="1" si="194"/>
        <v>-2.1493437275488476E+16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-2.1493437275488476E+16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-89555988647868.656</v>
      </c>
      <c r="L5837" s="444">
        <f t="shared" ca="1" si="194"/>
        <v>-2.1582993264136344E+16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-2.1582993264136344E+16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-89929138600568.094</v>
      </c>
      <c r="L5838" s="444">
        <f t="shared" ca="1" si="194"/>
        <v>-2.1672922402736912E+16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-2.1672922402736912E+16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-90303843344737.125</v>
      </c>
      <c r="L5839" s="444">
        <f t="shared" ca="1" si="194"/>
        <v>-2.1763226246081648E+16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-2.1763226246081648E+16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-90680109358673.531</v>
      </c>
      <c r="L5840" s="444">
        <f t="shared" ca="1" si="194"/>
        <v>-2.185390635544032E+16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-2.185390635544032E+16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-91057943147668</v>
      </c>
      <c r="L5841" s="444">
        <f t="shared" ca="1" si="194"/>
        <v>-2.1944964298587988E+16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-2.1944964298587988E+16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-91437351244116.609</v>
      </c>
      <c r="L5842" s="444">
        <f t="shared" ca="1" si="194"/>
        <v>-2.2036401649832104E+16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-2.2036401649832104E+16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-91818340207633.766</v>
      </c>
      <c r="L5843" s="444">
        <f t="shared" ca="1" si="194"/>
        <v>-2.2128219990039736E+16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-2.2128219990039736E+16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-92200916625165.563</v>
      </c>
      <c r="L5844" s="444">
        <f t="shared" ca="1" si="194"/>
        <v>-2.22204209066649E+16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-2.22204209066649E+16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-92585087111103.75</v>
      </c>
      <c r="L5845" s="444">
        <f t="shared" ca="1" si="194"/>
        <v>-2.2313005993776004E+16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-2.2313005993776004E+16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-92970858307400.016</v>
      </c>
      <c r="L5846" s="444">
        <f t="shared" ca="1" si="194"/>
        <v>-2.2405976852083404E+16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-2.2405976852083404E+16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-93358236883680.844</v>
      </c>
      <c r="L5847" s="444">
        <f t="shared" ca="1" si="194"/>
        <v>-2.2499335088967084E+16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-2.2499335088967084E+16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-93747229537362.844</v>
      </c>
      <c r="L5848" s="444">
        <f t="shared" ca="1" si="194"/>
        <v>-2.2593082318504448E+16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-2.2593082318504448E+16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-94137842993768.531</v>
      </c>
      <c r="L5849" s="444">
        <f t="shared" ca="1" si="194"/>
        <v>-2.2687220161498216E+16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-2.2687220161498216E+16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-94530084006242.563</v>
      </c>
      <c r="L5850" s="444">
        <f t="shared" ca="1" si="194"/>
        <v>-2.278175024550446E+16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-2.278175024550446E+16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-94923959356268.578</v>
      </c>
      <c r="L5851" s="444">
        <f t="shared" ca="1" si="194"/>
        <v>-2.2876674204860728E+16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-2.2876674204860728E+16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-95319475853586.359</v>
      </c>
      <c r="L5852" s="444">
        <f t="shared" ca="1" si="194"/>
        <v>-2.2971993680714316E+16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-2.2971993680714316E+16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-95716640336309.656</v>
      </c>
      <c r="L5853" s="444">
        <f t="shared" ca="1" si="194"/>
        <v>-2.3067710321050624E+16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-2.3067710321050624E+16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-96115459671044.266</v>
      </c>
      <c r="L5854" s="444">
        <f t="shared" ca="1" si="194"/>
        <v>-2.3163825780721668E+16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-2.3163825780721668E+16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-96515940753006.953</v>
      </c>
      <c r="L5855" s="444">
        <f t="shared" ca="1" si="194"/>
        <v>-2.3260341721474676E+16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-2.3260341721474676E+16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-96918090506144.484</v>
      </c>
      <c r="L5856" s="444">
        <f t="shared" ca="1" si="194"/>
        <v>-2.335725981198082E+16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-2.335725981198082E+16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-97321915883253.422</v>
      </c>
      <c r="L5857" s="444">
        <f t="shared" ca="1" si="194"/>
        <v>-2.3454581727864072E+16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-2.3454581727864072E+16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-97727423866100.297</v>
      </c>
      <c r="L5858" s="444">
        <f t="shared" ca="1" si="194"/>
        <v>-2.3552309151730172E+16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-2.3552309151730172E+16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-98134621465542.375</v>
      </c>
      <c r="L5859" s="444">
        <f t="shared" ca="1" si="194"/>
        <v>-2.3650443773195716E+16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-2.3650443773195716E+16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-98543515721648.813</v>
      </c>
      <c r="L5860" s="444">
        <f t="shared" ca="1" si="194"/>
        <v>-2.3748987288917364E+16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-2.3748987288917364E+16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-98954113703822.344</v>
      </c>
      <c r="L5861" s="444">
        <f t="shared" ca="1" si="194"/>
        <v>-2.3847941402621188E+16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-2.3847941402621188E+16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-99366422510921.609</v>
      </c>
      <c r="L5862" s="444">
        <f t="shared" ca="1" si="194"/>
        <v>-2.3947307825132108E+16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-2.3947307825132108E+16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-99780449271383.781</v>
      </c>
      <c r="L5863" s="444">
        <f t="shared" ca="1" si="194"/>
        <v>-2.4047088274403492E+16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-2.4047088274403492E+16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-100196201143347.88</v>
      </c>
      <c r="L5864" s="444">
        <f t="shared" ca="1" si="194"/>
        <v>-2.414728447554684E+16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-2.414728447554684E+16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-100613685314778.5</v>
      </c>
      <c r="L5865" s="444">
        <f t="shared" ca="1" si="194"/>
        <v>-2.424789816086162E+16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-2.424789816086162E+16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-101032909003590.08</v>
      </c>
      <c r="L5866" s="444">
        <f t="shared" ca="1" si="194"/>
        <v>-2.4348931069865212E+16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-2.4348931069865212E+16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-101453879457771.72</v>
      </c>
      <c r="L5867" s="444">
        <f t="shared" ca="1" si="194"/>
        <v>-2.4450384949322984E+16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-2.4450384949322984E+16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-101876603955512.44</v>
      </c>
      <c r="L5868" s="444">
        <f t="shared" ca="1" si="194"/>
        <v>-2.4552261553278496E+16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-2.4552261553278496E+16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-102301089805327.06</v>
      </c>
      <c r="L5869" s="444">
        <f t="shared" ca="1" si="194"/>
        <v>-2.4654562643083824E+16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-2.4654562643083824E+16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-102727344346182.59</v>
      </c>
      <c r="L5870" s="444">
        <f t="shared" ca="1" si="194"/>
        <v>-2.4757289987430008E+16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-2.4757289987430008E+16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-103155374947625.03</v>
      </c>
      <c r="L5871" s="444">
        <f t="shared" ca="1" si="194"/>
        <v>-2.4860445362377632E+16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-2.4860445362377632E+16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-103585189009906.8</v>
      </c>
      <c r="L5872" s="444">
        <f t="shared" ca="1" si="194"/>
        <v>-2.496403055138754E+16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-2.496403055138754E+16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-104016793964114.75</v>
      </c>
      <c r="L5873" s="444">
        <f t="shared" ref="L5873:L6127" ca="1" si="199">I5873-J5873+K5873</f>
        <v>-2.5068047345351656E+16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-2.5068047345351656E+16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-104450197272298.56</v>
      </c>
      <c r="L5874" s="444">
        <f t="shared" ca="1" si="199"/>
        <v>-2.5172497542623956E+16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-2.5172497542623956E+16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-104885406427599.81</v>
      </c>
      <c r="L5875" s="444">
        <f t="shared" ca="1" si="199"/>
        <v>-2.5277382949051556E+16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-2.5277382949051556E+16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-105322428954381.48</v>
      </c>
      <c r="L5876" s="444">
        <f t="shared" ca="1" si="199"/>
        <v>-2.5382705378005936E+16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-2.5382705378005936E+16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-105761272408358.06</v>
      </c>
      <c r="L5877" s="444">
        <f t="shared" ca="1" si="199"/>
        <v>-2.5488466650414296E+16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-2.5488466650414296E+16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-106201944376726.23</v>
      </c>
      <c r="L5878" s="444">
        <f t="shared" ca="1" si="199"/>
        <v>-2.5594668594791024E+16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-2.5594668594791024E+16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-106644452478295.94</v>
      </c>
      <c r="L5879" s="444">
        <f t="shared" ca="1" si="199"/>
        <v>-2.570131304726932E+16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-2.570131304726932E+16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-107088804363622.17</v>
      </c>
      <c r="L5880" s="444">
        <f t="shared" ca="1" si="199"/>
        <v>-2.5808401851632944E+16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-2.5808401851632944E+16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-107535007715137.27</v>
      </c>
      <c r="L5881" s="444">
        <f t="shared" ca="1" si="199"/>
        <v>-2.591593685934808E+16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-2.591593685934808E+16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-107983070247283.67</v>
      </c>
      <c r="L5882" s="444">
        <f t="shared" ca="1" si="199"/>
        <v>-2.6023919929595364E+16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-2.6023919929595364E+16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-108432999706647.34</v>
      </c>
      <c r="L5883" s="444">
        <f t="shared" ca="1" si="199"/>
        <v>-2.6132352929302012E+16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-2.6132352929302012E+16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-108884803872091.72</v>
      </c>
      <c r="L5884" s="444">
        <f t="shared" ca="1" si="199"/>
        <v>-2.6241237733174104E+16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-2.6241237733174104E+16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-109338490554892.09</v>
      </c>
      <c r="L5885" s="444">
        <f t="shared" ca="1" si="199"/>
        <v>-2.6350576223728996E+16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-2.6350576223728996E+16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-109794067598870.81</v>
      </c>
      <c r="L5886" s="444">
        <f t="shared" ca="1" si="199"/>
        <v>-2.6460370291327868E+16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-2.6460370291327868E+16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-110251542880532.78</v>
      </c>
      <c r="L5887" s="444">
        <f t="shared" ca="1" si="199"/>
        <v>-2.65706218342084E+16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-2.65706218342084E+16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-110710924309201.67</v>
      </c>
      <c r="L5888" s="444">
        <f t="shared" ca="1" si="199"/>
        <v>-2.66813327585176E+16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-2.66813327585176E+16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-111172219827156.67</v>
      </c>
      <c r="L5889" s="444">
        <f t="shared" ca="1" si="199"/>
        <v>-2.6792504978344756E+16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-2.6792504978344756E+16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-111635437409769.81</v>
      </c>
      <c r="L5890" s="444">
        <f t="shared" ca="1" si="199"/>
        <v>-2.6904140415754524E+16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-2.6904140415754524E+16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-112100585065643.84</v>
      </c>
      <c r="L5891" s="444">
        <f t="shared" ca="1" si="199"/>
        <v>-2.7016241000820168E+16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-2.7016241000820168E+16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-112567670836750.7</v>
      </c>
      <c r="L5892" s="444">
        <f t="shared" ca="1" si="199"/>
        <v>-2.712880867165692E+16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-2.712880867165692E+16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-113036702798570.5</v>
      </c>
      <c r="L5893" s="444">
        <f t="shared" ca="1" si="199"/>
        <v>-2.7241845374455492E+16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-2.7241845374455492E+16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-113507689060231.22</v>
      </c>
      <c r="L5894" s="444">
        <f t="shared" ca="1" si="199"/>
        <v>-2.7355353063515724E+16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-2.7355353063515724E+16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-113980637764648.84</v>
      </c>
      <c r="L5895" s="444">
        <f t="shared" ca="1" si="199"/>
        <v>-2.7469333701280372E+16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-2.7469333701280372E+16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-114455557088668.22</v>
      </c>
      <c r="L5896" s="444">
        <f t="shared" ca="1" si="199"/>
        <v>-2.758378925836904E+16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-2.758378925836904E+16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-114932455243204.33</v>
      </c>
      <c r="L5897" s="444">
        <f t="shared" ca="1" si="199"/>
        <v>-2.7698721713612244E+16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-2.7698721713612244E+16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-115411340473384.34</v>
      </c>
      <c r="L5898" s="444">
        <f t="shared" ca="1" si="199"/>
        <v>-2.7814133054085628E+16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-2.7814133054085628E+16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-115892221058690.11</v>
      </c>
      <c r="L5899" s="444">
        <f t="shared" ca="1" si="199"/>
        <v>-2.793002527514432E+16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-2.793002527514432E+16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-116375105313101.33</v>
      </c>
      <c r="L5900" s="444">
        <f t="shared" ca="1" si="199"/>
        <v>-2.804640038045742E+16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-2.804640038045742E+16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-116860001585239.25</v>
      </c>
      <c r="L5901" s="444">
        <f t="shared" ca="1" si="199"/>
        <v>-2.816326038204266E+16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-2.816326038204266E+16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-117346918258511.08</v>
      </c>
      <c r="L5902" s="444">
        <f t="shared" ca="1" si="199"/>
        <v>-2.8280607300301172E+16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-2.8280607300301172E+16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-117835863751254.88</v>
      </c>
      <c r="L5903" s="444">
        <f t="shared" ca="1" si="199"/>
        <v>-2.8398443164052428E+16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-2.8398443164052428E+16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-118326846516885.13</v>
      </c>
      <c r="L5904" s="444">
        <f t="shared" ca="1" si="199"/>
        <v>-2.8516770010569312E+16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-2.8516770010569312E+16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-118819875044038.8</v>
      </c>
      <c r="L5905" s="444">
        <f t="shared" ca="1" si="199"/>
        <v>-2.8635589885613352E+16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-2.8635589885613352E+16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-119314957856722.3</v>
      </c>
      <c r="L5906" s="444">
        <f t="shared" ca="1" si="199"/>
        <v>-2.8754904843470076E+16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-2.8754904843470076E+16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-119812103514458.64</v>
      </c>
      <c r="L5907" s="444">
        <f t="shared" ca="1" si="199"/>
        <v>-2.8874716946984536E+16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-2.8874716946984536E+16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-120311320612435.55</v>
      </c>
      <c r="L5908" s="444">
        <f t="shared" ca="1" si="199"/>
        <v>-2.8995028267596972E+16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-2.8995028267596972E+16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-120812617781654.05</v>
      </c>
      <c r="L5909" s="444">
        <f t="shared" ca="1" si="199"/>
        <v>-2.9115840885378628E+16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-2.9115840885378628E+16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-121316003689077.59</v>
      </c>
      <c r="L5910" s="444">
        <f t="shared" ca="1" si="199"/>
        <v>-2.9237156889067704E+16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-2.9237156889067704E+16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-121821487037782.09</v>
      </c>
      <c r="L5911" s="444">
        <f t="shared" ca="1" si="199"/>
        <v>-2.9358978376105488E+16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-2.9358978376105488E+16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-122329076567106.2</v>
      </c>
      <c r="L5912" s="444">
        <f t="shared" ca="1" si="199"/>
        <v>-2.9481307452672596E+16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-2.9481307452672596E+16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-122838781052802.47</v>
      </c>
      <c r="L5913" s="444">
        <f t="shared" ca="1" si="199"/>
        <v>-2.96041462337254E+16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-2.96041462337254E+16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-123350609307189.17</v>
      </c>
      <c r="L5914" s="444">
        <f t="shared" ca="1" si="199"/>
        <v>-2.9727496843032588E+16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-2.9727496843032588E+16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-123864570179302.44</v>
      </c>
      <c r="L5915" s="444">
        <f t="shared" ca="1" si="199"/>
        <v>-2.9851361413211892E+16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-2.9851361413211892E+16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-124380672555049.55</v>
      </c>
      <c r="L5916" s="444">
        <f t="shared" ca="1" si="199"/>
        <v>-2.997574208576694E+16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-2.997574208576694E+16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-124898925357362.25</v>
      </c>
      <c r="L5917" s="444">
        <f t="shared" ca="1" si="199"/>
        <v>-3.0100641011124304E+16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-3.0100641011124304E+16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-125419337546351.27</v>
      </c>
      <c r="L5918" s="444">
        <f t="shared" ca="1" si="199"/>
        <v>-3.0226060348670656E+16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-3.0226060348670656E+16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-125941918119461.06</v>
      </c>
      <c r="L5919" s="444">
        <f t="shared" ca="1" si="199"/>
        <v>-3.0352002266790116E+16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-3.0352002266790116E+16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-126466676111625.48</v>
      </c>
      <c r="L5920" s="444">
        <f t="shared" ca="1" si="199"/>
        <v>-3.047846894290174E+16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-3.047846894290174E+16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-126993620595423.92</v>
      </c>
      <c r="L5921" s="444">
        <f t="shared" ca="1" si="199"/>
        <v>-3.0605462563497164E+16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-3.0605462563497164E+16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-127522760681238.17</v>
      </c>
      <c r="L5922" s="444">
        <f t="shared" ca="1" si="199"/>
        <v>-3.0732985324178404E+16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-3.0732985324178404E+16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-128054105517410.02</v>
      </c>
      <c r="L5923" s="444">
        <f t="shared" ca="1" si="199"/>
        <v>-3.0861039429695816E+16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-3.0861039429695816E+16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-128587664290399.23</v>
      </c>
      <c r="L5924" s="444">
        <f t="shared" ca="1" si="199"/>
        <v>-3.0989627093986216E+16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-3.0989627093986216E+16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-129123446224942.55</v>
      </c>
      <c r="L5925" s="444">
        <f t="shared" ca="1" si="199"/>
        <v>-3.111875054021116E+16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-3.111875054021116E+16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-129661460584213.17</v>
      </c>
      <c r="L5926" s="444">
        <f t="shared" ca="1" si="199"/>
        <v>-3.1248412000795372E+16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-3.1248412000795372E+16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-130201716669980.72</v>
      </c>
      <c r="L5927" s="444">
        <f t="shared" ca="1" si="199"/>
        <v>-3.1378613717465352E+16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-3.1378613717465352E+16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-130744223822772.28</v>
      </c>
      <c r="L5928" s="444">
        <f t="shared" ca="1" si="199"/>
        <v>-3.1509357941288124E+16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-3.1509357941288124E+16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-131288991422033.84</v>
      </c>
      <c r="L5929" s="444">
        <f t="shared" ca="1" si="199"/>
        <v>-3.1640646932710156E+16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-3.1640646932710156E+16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-131836028886292.31</v>
      </c>
      <c r="L5930" s="444">
        <f t="shared" ca="1" si="199"/>
        <v>-3.1772482961596448E+16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-3.1772482961596448E+16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-132385345673318.53</v>
      </c>
      <c r="L5931" s="444">
        <f t="shared" ca="1" si="199"/>
        <v>-3.1904868307269768E+16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-3.1904868307269768E+16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-132936951280290.72</v>
      </c>
      <c r="L5932" s="444">
        <f t="shared" ca="1" si="199"/>
        <v>-3.203780525855006E+16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-3.203780525855006E+16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-133490855243958.58</v>
      </c>
      <c r="L5933" s="444">
        <f t="shared" ca="1" si="199"/>
        <v>-3.217129611379402E+16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-3.217129611379402E+16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-134047067140808.42</v>
      </c>
      <c r="L5934" s="444">
        <f t="shared" ca="1" si="199"/>
        <v>-3.2305343180934828E+16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-3.2305343180934828E+16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-134605596587228.45</v>
      </c>
      <c r="L5935" s="444">
        <f t="shared" ca="1" si="199"/>
        <v>-3.2439948777522056E+16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-3.2439948777522056E+16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-135166453239675.23</v>
      </c>
      <c r="L5936" s="444">
        <f t="shared" ca="1" si="199"/>
        <v>-3.2575115230761732E+16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-3.2575115230761732E+16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-135729646794840.55</v>
      </c>
      <c r="L5937" s="444">
        <f t="shared" ca="1" si="199"/>
        <v>-3.2710844877556572E+16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-3.2710844877556572E+16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-136295186989819.03</v>
      </c>
      <c r="L5938" s="444">
        <f t="shared" ca="1" si="199"/>
        <v>-3.2847140064546392E+16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-3.2847140064546392E+16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-136863083602276.63</v>
      </c>
      <c r="L5939" s="444">
        <f t="shared" ca="1" si="199"/>
        <v>-3.2984003148148668E+16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-3.2984003148148668E+16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-137433346450619.45</v>
      </c>
      <c r="L5940" s="444">
        <f t="shared" ca="1" si="199"/>
        <v>-3.3121436494599288E+16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-3.3121436494599288E+16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-138005985394163.69</v>
      </c>
      <c r="L5941" s="444">
        <f t="shared" ca="1" si="199"/>
        <v>-3.3259442479993452E+16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-3.3259442479993452E+16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-138581010333306.05</v>
      </c>
      <c r="L5942" s="444">
        <f t="shared" ca="1" si="199"/>
        <v>-3.339802349032676E+16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-3.339802349032676E+16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-139158431209694.83</v>
      </c>
      <c r="L5943" s="444">
        <f t="shared" ca="1" si="199"/>
        <v>-3.3537181921536456E+16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-3.3537181921536456E+16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-139738258006401.89</v>
      </c>
      <c r="L5944" s="444">
        <f t="shared" ca="1" si="199"/>
        <v>-3.3676920179542856E+16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-3.3676920179542856E+16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-140320500748095.23</v>
      </c>
      <c r="L5945" s="444">
        <f t="shared" ca="1" si="199"/>
        <v>-3.3817240680290952E+16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-3.3817240680290952E+16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-140905169501212.31</v>
      </c>
      <c r="L5946" s="444">
        <f t="shared" ca="1" si="199"/>
        <v>-3.3958145849792164E+16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-3.3958145849792164E+16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-141492274374134</v>
      </c>
      <c r="L5947" s="444">
        <f t="shared" ca="1" si="199"/>
        <v>-3.4099638124166296E+16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-3.4099638124166296E+16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-142081825517359.59</v>
      </c>
      <c r="L5948" s="444">
        <f t="shared" ca="1" si="199"/>
        <v>-3.4241719949683656E+16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-3.4241719949683656E+16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-142673833123681.88</v>
      </c>
      <c r="L5949" s="444">
        <f t="shared" ca="1" si="199"/>
        <v>-3.4384393782807336E+16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-3.4384393782807336E+16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-143268307428363.91</v>
      </c>
      <c r="L5950" s="444">
        <f t="shared" ca="1" si="199"/>
        <v>-3.45276620902357E+16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-3.45276620902357E+16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-143865258709315.41</v>
      </c>
      <c r="L5951" s="444">
        <f t="shared" ca="1" si="199"/>
        <v>-3.4671527348945016E+16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-3.4671527348945016E+16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-144464697287270.91</v>
      </c>
      <c r="L5952" s="444">
        <f t="shared" ca="1" si="199"/>
        <v>-3.4815992046232288E+16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-3.4815992046232288E+16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-145066633525967.88</v>
      </c>
      <c r="L5953" s="444">
        <f t="shared" ca="1" si="199"/>
        <v>-3.4961058679758256E+16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-3.4961058679758256E+16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-145671077832326.06</v>
      </c>
      <c r="L5954" s="444">
        <f t="shared" ca="1" si="199"/>
        <v>-3.5106729757590584E+16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-3.5106729757590584E+16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-146278040656627.44</v>
      </c>
      <c r="L5955" s="444">
        <f t="shared" ca="1" si="199"/>
        <v>-3.5253007798247212E+16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-3.5253007798247212E+16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-146887532492696.72</v>
      </c>
      <c r="L5956" s="444">
        <f t="shared" ca="1" si="199"/>
        <v>-3.5399895330739908E+16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-3.5399895330739908E+16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-147499563878082.97</v>
      </c>
      <c r="L5957" s="444">
        <f t="shared" ca="1" si="199"/>
        <v>-3.5547394894617992E+16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-3.5547394894617992E+16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-148114145394241.63</v>
      </c>
      <c r="L5958" s="444">
        <f t="shared" ca="1" si="199"/>
        <v>-3.5695509040012232E+16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-3.5695509040012232E+16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-148731287666717.63</v>
      </c>
      <c r="L5959" s="444">
        <f t="shared" ca="1" si="199"/>
        <v>-3.5844240327678948E+16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-3.5844240327678948E+16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-149351001365328.94</v>
      </c>
      <c r="L5960" s="444">
        <f t="shared" ca="1" si="199"/>
        <v>-3.5993591329044276E+16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-3.5993591329044276E+16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-149973297204351.16</v>
      </c>
      <c r="L5961" s="444">
        <f t="shared" ca="1" si="199"/>
        <v>-3.6143564626248624E+16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-3.6143564626248624E+16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-150598185942702.59</v>
      </c>
      <c r="L5962" s="444">
        <f t="shared" ca="1" si="199"/>
        <v>-3.6294162812191328E+16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-3.6294162812191328E+16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-151225678384130.53</v>
      </c>
      <c r="L5963" s="444">
        <f t="shared" ca="1" si="199"/>
        <v>-3.6445388490575456E+16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-3.6445388490575456E+16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-151855785377397.72</v>
      </c>
      <c r="L5964" s="444">
        <f t="shared" ca="1" si="199"/>
        <v>-3.6597244275952856E+16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-3.6597244275952856E+16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-152488517816470.22</v>
      </c>
      <c r="L5965" s="444">
        <f t="shared" ca="1" si="199"/>
        <v>-3.6749732793769328E+16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-3.6749732793769328E+16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-153123886640705.53</v>
      </c>
      <c r="L5966" s="444">
        <f t="shared" ca="1" si="199"/>
        <v>-3.6902856680410032E+16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-3.6902856680410032E+16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-153761902835041.81</v>
      </c>
      <c r="L5967" s="444">
        <f t="shared" ca="1" si="199"/>
        <v>-3.7056618583245072E+16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-3.7056618583245072E+16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-154402577430187.81</v>
      </c>
      <c r="L5968" s="444">
        <f t="shared" ca="1" si="199"/>
        <v>-3.7211021160675256E+16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-3.7211021160675256E+16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-155045921502813.56</v>
      </c>
      <c r="L5969" s="444">
        <f t="shared" ca="1" si="199"/>
        <v>-3.7366067082178072E+16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-3.7366067082178072E+16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-155691946175741.97</v>
      </c>
      <c r="L5970" s="444">
        <f t="shared" ca="1" si="199"/>
        <v>-3.7521759028353816E+16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-3.7521759028353816E+16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-156340662618140.91</v>
      </c>
      <c r="L5971" s="444">
        <f t="shared" ca="1" si="199"/>
        <v>-3.767809969097196E+16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-3.767809969097196E+16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-156992082045716.5</v>
      </c>
      <c r="L5972" s="444">
        <f t="shared" ca="1" si="199"/>
        <v>-3.783509177301768E+16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-3.783509177301768E+16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-157646215720907</v>
      </c>
      <c r="L5973" s="444">
        <f t="shared" ca="1" si="199"/>
        <v>-3.7992737988738584E+16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-3.7992737988738584E+16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-158303074953077.44</v>
      </c>
      <c r="L5974" s="444">
        <f t="shared" ca="1" si="199"/>
        <v>-3.8151041063691664E+16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-3.8151041063691664E+16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-158962671098715.25</v>
      </c>
      <c r="L5975" s="444">
        <f t="shared" ca="1" si="199"/>
        <v>-3.8310003734790376E+16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-3.8310003734790376E+16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-159625015561626.56</v>
      </c>
      <c r="L5976" s="444">
        <f t="shared" ca="1" si="199"/>
        <v>-3.8469628750352E+16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-3.8469628750352E+16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-160290119793133.34</v>
      </c>
      <c r="L5977" s="444">
        <f t="shared" ca="1" si="199"/>
        <v>-3.8629918870145136E+16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-3.8629918870145136E+16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-160957995292271.41</v>
      </c>
      <c r="L5978" s="444">
        <f t="shared" ca="1" si="199"/>
        <v>-3.8790876865437408E+16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-3.8790876865437408E+16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-161628653605989.19</v>
      </c>
      <c r="L5979" s="444">
        <f t="shared" ca="1" si="199"/>
        <v>-3.89525055190434E+16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-3.89525055190434E+16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-162302106329347.5</v>
      </c>
      <c r="L5980" s="444">
        <f t="shared" ca="1" si="199"/>
        <v>-3.9114807625372744E+16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-3.9114807625372744E+16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-162978365105719.75</v>
      </c>
      <c r="L5981" s="444">
        <f t="shared" ca="1" si="199"/>
        <v>-3.9277785990478464E+16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-3.9277785990478464E+16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-163657441626993.59</v>
      </c>
      <c r="L5982" s="444">
        <f t="shared" ca="1" si="199"/>
        <v>-3.9441443432105456E+16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-3.9441443432105456E+16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-164339347633772.72</v>
      </c>
      <c r="L5983" s="444">
        <f t="shared" ca="1" si="199"/>
        <v>-3.9605782779739232E+16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-3.9605782779739232E+16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-165024094915580.13</v>
      </c>
      <c r="L5984" s="444">
        <f t="shared" ca="1" si="199"/>
        <v>-3.9770806874654816E+16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-3.9770806874654816E+16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-165711695311061.72</v>
      </c>
      <c r="L5985" s="444">
        <f t="shared" ca="1" si="199"/>
        <v>-3.993651856996588E+16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-3.993651856996588E+16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-166402160708191.16</v>
      </c>
      <c r="L5986" s="444">
        <f t="shared" ca="1" si="199"/>
        <v>-4.0102920730674072E+16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-4.0102920730674072E+16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-167095503044475.31</v>
      </c>
      <c r="L5987" s="444">
        <f t="shared" ca="1" si="199"/>
        <v>-4.0270016233718544E+16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-4.0270016233718544E+16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-167791734307160.59</v>
      </c>
      <c r="L5988" s="444">
        <f t="shared" ca="1" si="199"/>
        <v>-4.0437807968025704E+16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-4.0437807968025704E+16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-168490866533440.44</v>
      </c>
      <c r="L5989" s="444">
        <f t="shared" ca="1" si="199"/>
        <v>-4.0606298834559144E+16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-4.0606298834559144E+16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-169192911810663.09</v>
      </c>
      <c r="L5990" s="444">
        <f t="shared" ca="1" si="199"/>
        <v>-4.0775491746369808E+16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-4.0775491746369808E+16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-169897882276540.88</v>
      </c>
      <c r="L5991" s="444">
        <f t="shared" ca="1" si="199"/>
        <v>-4.0945389628646352E+16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-4.0945389628646352E+16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-170605790119359.81</v>
      </c>
      <c r="L5992" s="444">
        <f t="shared" ca="1" si="199"/>
        <v>-4.1115995418765712E+16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-4.1115995418765712E+16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-171316647578190.47</v>
      </c>
      <c r="L5993" s="444">
        <f t="shared" ca="1" si="199"/>
        <v>-4.1287312066343904E+16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-4.1287312066343904E+16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-172030466943099.59</v>
      </c>
      <c r="L5994" s="444">
        <f t="shared" ca="1" si="199"/>
        <v>-4.1459342533287E+16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-4.1459342533287E+16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-172747260555362.5</v>
      </c>
      <c r="L5995" s="444">
        <f t="shared" ca="1" si="199"/>
        <v>-4.163208979384236E+16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-4.163208979384236E+16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-173467040807676.5</v>
      </c>
      <c r="L5996" s="444">
        <f t="shared" ca="1" si="199"/>
        <v>-4.180555683465004E+16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-4.180555683465004E+16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-174189820144375.16</v>
      </c>
      <c r="L5997" s="444">
        <f t="shared" ca="1" si="199"/>
        <v>-4.1979746654794416E+16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-4.1979746654794416E+16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-174915611061643.41</v>
      </c>
      <c r="L5998" s="444">
        <f t="shared" ca="1" si="199"/>
        <v>-4.2154662265856056E+16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-4.2154662265856056E+16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-175644426107733.56</v>
      </c>
      <c r="L5999" s="444">
        <f t="shared" ca="1" si="199"/>
        <v>-4.2330306691963792E+16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-4.2330306691963792E+16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-176376277883182.47</v>
      </c>
      <c r="L6000" s="444">
        <f t="shared" ca="1" si="199"/>
        <v>-4.2506682969846976E+16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-4.2506682969846976E+16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-177111179041029.06</v>
      </c>
      <c r="L6001" s="444">
        <f t="shared" ca="1" si="199"/>
        <v>-4.2683794148888008E+16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-4.2683794148888008E+16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-177849142287033.38</v>
      </c>
      <c r="L6002" s="444">
        <f t="shared" ca="1" si="199"/>
        <v>-4.286164329117504E+16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-4.286164329117504E+16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-178590180379896</v>
      </c>
      <c r="L6003" s="444">
        <f t="shared" ca="1" si="199"/>
        <v>-4.3040233471554936E+16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-4.3040233471554936E+16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-179334306131478.91</v>
      </c>
      <c r="L6004" s="444">
        <f t="shared" ca="1" si="199"/>
        <v>-4.3219567777686416E+16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-4.3219567777686416E+16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-180081532407026.72</v>
      </c>
      <c r="L6005" s="444">
        <f t="shared" ca="1" si="199"/>
        <v>-4.339964931009344E+16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-4.339964931009344E+16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-180831872125389.34</v>
      </c>
      <c r="L6006" s="444">
        <f t="shared" ca="1" si="199"/>
        <v>-4.3580481182218832E+16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-4.3580481182218832E+16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-181585338259245.13</v>
      </c>
      <c r="L6007" s="444">
        <f t="shared" ca="1" si="199"/>
        <v>-4.376206652047808E+16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-4.376206652047808E+16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-182341943835325.34</v>
      </c>
      <c r="L6008" s="444">
        <f t="shared" ca="1" si="199"/>
        <v>-4.3944408464313408E+16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-4.3944408464313408E+16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-183101701934639.19</v>
      </c>
      <c r="L6009" s="444">
        <f t="shared" ca="1" si="199"/>
        <v>-4.4127510166248048E+16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-4.4127510166248048E+16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-183864625692700.19</v>
      </c>
      <c r="L6010" s="444">
        <f t="shared" ca="1" si="199"/>
        <v>-4.4311374791940752E+16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-4.4311374791940752E+16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-184630728299753.13</v>
      </c>
      <c r="L6011" s="444">
        <f t="shared" ca="1" si="199"/>
        <v>-4.4496005520240504E+16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-4.4496005520240504E+16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-185400023001002.09</v>
      </c>
      <c r="L6012" s="444">
        <f t="shared" ca="1" si="199"/>
        <v>-4.4681405543241504E+16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-4.4681405543241504E+16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-186172523096839.59</v>
      </c>
      <c r="L6013" s="444">
        <f t="shared" ca="1" si="199"/>
        <v>-4.4867578066338344E+16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-4.4867578066338344E+16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-186948241943076.44</v>
      </c>
      <c r="L6014" s="444">
        <f t="shared" ca="1" si="199"/>
        <v>-4.5054526308281424E+16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-4.5054526308281424E+16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-187727192951172.59</v>
      </c>
      <c r="L6015" s="444">
        <f t="shared" ca="1" si="199"/>
        <v>-4.52422535012326E+16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-4.52422535012326E+16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-188509389588469.16</v>
      </c>
      <c r="L6016" s="444">
        <f t="shared" ca="1" si="199"/>
        <v>-4.5430762890821072E+16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-4.5430762890821072E+16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-189294845378421.13</v>
      </c>
      <c r="L6017" s="444">
        <f t="shared" ca="1" si="199"/>
        <v>-4.5620057736199496E+16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-4.5620057736199496E+16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-190083573900831.22</v>
      </c>
      <c r="L6018" s="444">
        <f t="shared" ca="1" si="199"/>
        <v>-4.5810141310100328E+16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-4.5810141310100328E+16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-190875588792084.69</v>
      </c>
      <c r="L6019" s="444">
        <f t="shared" ca="1" si="199"/>
        <v>-4.6001016898892416E+16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-4.6001016898892416E+16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-191670903745385.06</v>
      </c>
      <c r="L6020" s="444">
        <f t="shared" ca="1" si="199"/>
        <v>-4.61926878026378E+16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-4.61926878026378E+16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-192469532510990.84</v>
      </c>
      <c r="L6021" s="444">
        <f t="shared" ca="1" si="199"/>
        <v>-4.6385157335148792E+16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-4.6385157335148792E+16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-193271488896453.31</v>
      </c>
      <c r="L6022" s="444">
        <f t="shared" ca="1" si="199"/>
        <v>-4.6578428824045248E+16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-4.6578428824045248E+16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-194076786766855.19</v>
      </c>
      <c r="L6023" s="444">
        <f t="shared" ca="1" si="199"/>
        <v>-4.6772505610812104E+16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-4.6772505610812104E+16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-194885440045050.44</v>
      </c>
      <c r="L6024" s="444">
        <f t="shared" ca="1" si="199"/>
        <v>-4.6967391050857152E+16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-4.6967391050857152E+16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-195697462711904.81</v>
      </c>
      <c r="L6025" s="444">
        <f t="shared" ca="1" si="199"/>
        <v>-4.7163088513569056E+16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-4.7163088513569056E+16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-196512868806537.72</v>
      </c>
      <c r="L6026" s="444">
        <f t="shared" ca="1" si="199"/>
        <v>-4.7359601382375592E+16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-4.7359601382375592E+16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-197331672426564.97</v>
      </c>
      <c r="L6027" s="444">
        <f t="shared" ca="1" si="199"/>
        <v>-4.755693305480216E+16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-4.755693305480216E+16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-198153887728342.34</v>
      </c>
      <c r="L6028" s="444">
        <f t="shared" ca="1" si="199"/>
        <v>-4.7755086942530504E+16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-4.7755086942530504E+16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-198979528927210.44</v>
      </c>
      <c r="L6029" s="444">
        <f t="shared" ca="1" si="199"/>
        <v>-4.7954066471457712E+16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-4.7954066471457712E+16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-199808610297740.47</v>
      </c>
      <c r="L6030" s="444">
        <f t="shared" ca="1" si="199"/>
        <v>-4.8153875081755456E+16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-4.8153875081755456E+16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-200641146173981.06</v>
      </c>
      <c r="L6031" s="444">
        <f t="shared" ca="1" si="199"/>
        <v>-4.835451622792944E+16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-4.835451622792944E+16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-201477150949706</v>
      </c>
      <c r="L6032" s="444">
        <f t="shared" ca="1" si="199"/>
        <v>-4.8555993378879144E+16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-4.8555993378879144E+16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-202316639078663.09</v>
      </c>
      <c r="L6033" s="444">
        <f t="shared" ca="1" si="199"/>
        <v>-4.8758310017957808E+16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-4.8758310017957808E+16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-203159625074824.19</v>
      </c>
      <c r="L6034" s="444">
        <f t="shared" ca="1" si="199"/>
        <v>-4.8961469643032632E+16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-4.8961469643032632E+16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-204006123512635.97</v>
      </c>
      <c r="L6035" s="444">
        <f t="shared" ca="1" si="199"/>
        <v>-4.9165475766545264E+16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-4.9165475766545264E+16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-204856149027271.94</v>
      </c>
      <c r="L6036" s="444">
        <f t="shared" ca="1" si="199"/>
        <v>-4.9370331915572536E+16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-4.9370331915572536E+16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-205709716314885.56</v>
      </c>
      <c r="L6037" s="444">
        <f t="shared" ca="1" si="199"/>
        <v>-4.9576041631887424E+16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-4.9576041631887424E+16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-206566840132864.25</v>
      </c>
      <c r="L6038" s="444">
        <f t="shared" ca="1" si="199"/>
        <v>-4.9782608472020288E+16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-4.9782608472020288E+16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-207427535300084.53</v>
      </c>
      <c r="L6039" s="444">
        <f t="shared" ca="1" si="199"/>
        <v>-4.9990036007320376E+16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-4.9990036007320376E+16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-208291816697168.22</v>
      </c>
      <c r="L6040" s="444">
        <f t="shared" ca="1" si="199"/>
        <v>-5.0198327824017544E+16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-5.0198327824017544E+16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-209159699266739.75</v>
      </c>
      <c r="L6041" s="444">
        <f t="shared" ca="1" si="199"/>
        <v>-5.040748752328428E+16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-5.040748752328428E+16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-210031198013684.5</v>
      </c>
      <c r="L6042" s="444">
        <f t="shared" ca="1" si="199"/>
        <v>-5.0617518721297968E+16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-5.0617518721297968E+16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-210906328005408.19</v>
      </c>
      <c r="L6043" s="444">
        <f t="shared" ca="1" si="199"/>
        <v>-5.0828425049303376E+16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-5.0828425049303376E+16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-211785104372097.41</v>
      </c>
      <c r="L6044" s="444">
        <f t="shared" ca="1" si="199"/>
        <v>-5.1040210153675472E+16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-5.1040210153675472E+16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-212667542306981.13</v>
      </c>
      <c r="L6045" s="444">
        <f t="shared" ca="1" si="199"/>
        <v>-5.1252877695982456E+16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-5.1252877695982456E+16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-213553657066593.56</v>
      </c>
      <c r="L6046" s="444">
        <f t="shared" ca="1" si="199"/>
        <v>-5.1466431353049048E+16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-5.1466431353049048E+16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-214443463971037.69</v>
      </c>
      <c r="L6047" s="444">
        <f t="shared" ca="1" si="199"/>
        <v>-5.1680874817020088E+16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-5.1680874817020088E+16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-215336978404250.38</v>
      </c>
      <c r="L6048" s="444">
        <f t="shared" ca="1" si="199"/>
        <v>-5.1896211795424336E+16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-5.1896211795424336E+16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-216234215814268.06</v>
      </c>
      <c r="L6049" s="444">
        <f t="shared" ca="1" si="199"/>
        <v>-5.2112446011238608E+16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-5.2112446011238608E+16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-217135191713494.19</v>
      </c>
      <c r="L6050" s="444">
        <f t="shared" ca="1" si="199"/>
        <v>-5.2329581202952104E+16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-5.2329581202952104E+16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-218039921678967.09</v>
      </c>
      <c r="L6051" s="444">
        <f t="shared" ca="1" si="199"/>
        <v>-5.2547621124631072E+16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-5.2547621124631072E+16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-218948421352629.47</v>
      </c>
      <c r="L6052" s="444">
        <f t="shared" ca="1" si="199"/>
        <v>-5.2766569545983704E+16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-5.2766569545983704E+16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-219860706441598.75</v>
      </c>
      <c r="L6053" s="444">
        <f t="shared" ca="1" si="199"/>
        <v>-5.2986430252425304E+16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-5.2986430252425304E+16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-220776792718438.75</v>
      </c>
      <c r="L6054" s="444">
        <f t="shared" ca="1" si="199"/>
        <v>-5.3207207045143744E+16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-5.3207207045143744E+16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-221696696021432.25</v>
      </c>
      <c r="L6055" s="444">
        <f t="shared" ca="1" si="199"/>
        <v>-5.3428903741165176E+16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-5.3428903741165176E+16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-222620432254854.91</v>
      </c>
      <c r="L6056" s="444">
        <f t="shared" ca="1" si="199"/>
        <v>-5.3651524173420032E+16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-5.3651524173420032E+16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-223548017389250.13</v>
      </c>
      <c r="L6057" s="444">
        <f t="shared" ca="1" si="199"/>
        <v>-5.387507219080928E+16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-5.387507219080928E+16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-224479467461705.34</v>
      </c>
      <c r="L6058" s="444">
        <f t="shared" ca="1" si="199"/>
        <v>-5.4099551658270984E+16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-5.4099551658270984E+16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-225414798576129.09</v>
      </c>
      <c r="L6059" s="444">
        <f t="shared" ca="1" si="199"/>
        <v>-5.4324966456847112E+16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-5.4324966456847112E+16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-226354026903529.63</v>
      </c>
      <c r="L6060" s="444">
        <f t="shared" ca="1" si="199"/>
        <v>-5.455132048375064E+16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-5.455132048375064E+16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-227297168682294.34</v>
      </c>
      <c r="L6061" s="444">
        <f t="shared" ca="1" si="199"/>
        <v>-5.4778617652432936E+16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-5.4778617652432936E+16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-228244240218470.56</v>
      </c>
      <c r="L6062" s="444">
        <f t="shared" ca="1" si="199"/>
        <v>-5.5006861892651408E+16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-5.5006861892651408E+16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-229195257886047.53</v>
      </c>
      <c r="L6063" s="444">
        <f t="shared" ca="1" si="199"/>
        <v>-5.5236057150537456E+16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-5.5236057150537456E+16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-230150238127239.41</v>
      </c>
      <c r="L6064" s="444">
        <f t="shared" ca="1" si="199"/>
        <v>-5.5466207388664696E+16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-5.5466207388664696E+16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-231109197452769.56</v>
      </c>
      <c r="L6065" s="444">
        <f t="shared" ca="1" si="199"/>
        <v>-5.5697316586117464E+16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-5.5697316586117464E+16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-232072152442156.09</v>
      </c>
      <c r="L6066" s="444">
        <f t="shared" ca="1" si="199"/>
        <v>-5.5929388738559624E+16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-5.5929388738559624E+16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-233039119743998.44</v>
      </c>
      <c r="L6067" s="444">
        <f t="shared" ca="1" si="199"/>
        <v>-5.6162427858303624E+16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-5.6162427858303624E+16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-234010116076265.09</v>
      </c>
      <c r="L6068" s="444">
        <f t="shared" ca="1" si="199"/>
        <v>-5.6396437974379888E+16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-5.6396437974379888E+16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-234985158226582.84</v>
      </c>
      <c r="L6069" s="444">
        <f t="shared" ca="1" si="199"/>
        <v>-5.6631423132606472E+16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-5.6631423132606472E+16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-235964263052527</v>
      </c>
      <c r="L6070" s="444">
        <f t="shared" ca="1" si="199"/>
        <v>-5.6867387395659E+16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-5.6867387395659E+16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-236947447481912.5</v>
      </c>
      <c r="L6071" s="444">
        <f t="shared" ca="1" si="199"/>
        <v>-5.7104334843140912E+16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-5.7104334843140912E+16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-237934728513087.13</v>
      </c>
      <c r="L6072" s="444">
        <f t="shared" ca="1" si="199"/>
        <v>-5.7342269571654E+16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-5.7342269571654E+16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-238926123215225</v>
      </c>
      <c r="L6073" s="444">
        <f t="shared" ca="1" si="199"/>
        <v>-5.7581195694869224E+16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-5.7581195694869224E+16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-239921648728621.78</v>
      </c>
      <c r="L6074" s="444">
        <f t="shared" ca="1" si="199"/>
        <v>-5.7821117343597848E+16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-5.7821117343597848E+16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-240921322264991.03</v>
      </c>
      <c r="L6075" s="444">
        <f t="shared" ca="1" si="199"/>
        <v>-5.806203866586284E+16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-5.806203866586284E+16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-241925161107761.84</v>
      </c>
      <c r="L6076" s="444">
        <f t="shared" ca="1" si="199"/>
        <v>-5.83039638269706E+16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-5.83039638269706E+16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-242933182612377.5</v>
      </c>
      <c r="L6077" s="444">
        <f t="shared" ca="1" si="199"/>
        <v>-5.8546897009582976E+16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-5.8546897009582976E+16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-243945404206595.72</v>
      </c>
      <c r="L6078" s="444">
        <f t="shared" ca="1" si="199"/>
        <v>-5.8790842413789568E+16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-5.8790842413789568E+16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-244961843390789.91</v>
      </c>
      <c r="L6079" s="444">
        <f t="shared" ca="1" si="199"/>
        <v>-5.903580425718036E+16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-5.903580425718036E+16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-245982517738251.5</v>
      </c>
      <c r="L6080" s="444">
        <f t="shared" ca="1" si="199"/>
        <v>-5.9281786774918608E+16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-5.9281786774918608E+16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-247007444895494.19</v>
      </c>
      <c r="L6081" s="444">
        <f t="shared" ca="1" si="199"/>
        <v>-5.9528794219814104E+16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-5.9528794219814104E+16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-248036642582558.75</v>
      </c>
      <c r="L6082" s="444">
        <f t="shared" ca="1" si="199"/>
        <v>-5.9776830862396664E+16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-5.9776830862396664E+16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-249070128593319.44</v>
      </c>
      <c r="L6083" s="444">
        <f t="shared" ca="1" si="199"/>
        <v>-6.0025900990989984E+16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-6.0025900990989984E+16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-250107920795791.56</v>
      </c>
      <c r="L6084" s="444">
        <f t="shared" ca="1" si="199"/>
        <v>-6.0276008911785776E+16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-6.0276008911785776E+16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-251150037132440.72</v>
      </c>
      <c r="L6085" s="444">
        <f t="shared" ca="1" si="199"/>
        <v>-6.0527158948918216E+16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-6.0527158948918216E+16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-252196495620492.56</v>
      </c>
      <c r="L6086" s="444">
        <f t="shared" ca="1" si="199"/>
        <v>-6.0779355444538712E+16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-6.0779355444538712E+16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-253247314352244.59</v>
      </c>
      <c r="L6087" s="444">
        <f t="shared" ca="1" si="199"/>
        <v>-6.103260275889096E+16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-6.103260275889096E+16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-254302511495379</v>
      </c>
      <c r="L6088" s="444">
        <f t="shared" ca="1" si="199"/>
        <v>-6.1286905270386336E+16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-6.1286905270386336E+16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-255362105293276.44</v>
      </c>
      <c r="L6089" s="444">
        <f t="shared" ca="1" si="199"/>
        <v>-6.1542267375679616E+16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-6.1542267375679616E+16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-256426114065331.72</v>
      </c>
      <c r="L6090" s="444">
        <f t="shared" ca="1" si="199"/>
        <v>-6.1798693489744944E+16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-6.1798693489744944E+16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-257494556207270.59</v>
      </c>
      <c r="L6091" s="444">
        <f t="shared" ca="1" si="199"/>
        <v>-6.2056188045952216E+16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-6.2056188045952216E+16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-258567450191467.56</v>
      </c>
      <c r="L6092" s="444">
        <f t="shared" ca="1" si="199"/>
        <v>-6.231475549614368E+16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-6.231475549614368E+16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-259644814567265.38</v>
      </c>
      <c r="L6093" s="444">
        <f t="shared" ca="1" si="199"/>
        <v>-6.2574400310710944E+16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-6.2574400310710944E+16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-260726667961295.59</v>
      </c>
      <c r="L6094" s="444">
        <f t="shared" ca="1" si="199"/>
        <v>-6.283512697867224E+16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-6.283512697867224E+16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-261813029077800.97</v>
      </c>
      <c r="L6095" s="444">
        <f t="shared" ca="1" si="199"/>
        <v>-6.309694000775004E+16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-6.309694000775004E+16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-262903916698958.5</v>
      </c>
      <c r="L6096" s="444">
        <f t="shared" ca="1" si="199"/>
        <v>-6.3359843924449E+16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-6.3359843924449E+16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-263999349685204.16</v>
      </c>
      <c r="L6097" s="444">
        <f t="shared" ca="1" si="199"/>
        <v>-6.3623843274134208E+16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-6.3623843274134208E+16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-265099346975559.16</v>
      </c>
      <c r="L6098" s="444">
        <f t="shared" ca="1" si="199"/>
        <v>-6.3888942621109768E+16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-6.3888942621109768E+16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-266203927587957.41</v>
      </c>
      <c r="L6099" s="444">
        <f t="shared" ca="1" si="199"/>
        <v>-6.4155146548697728E+16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-6.4155146548697728E+16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-267313110619573.91</v>
      </c>
      <c r="L6100" s="444">
        <f t="shared" ca="1" si="199"/>
        <v>-6.4422459659317304E+16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-6.4422459659317304E+16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-268426915247155.41</v>
      </c>
      <c r="L6101" s="444">
        <f t="shared" ca="1" si="199"/>
        <v>-6.4690886574564456E+16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-6.4690886574564456E+16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-269545360727351.94</v>
      </c>
      <c r="L6102" s="444">
        <f t="shared" ca="1" si="199"/>
        <v>-6.4960431935291808E+16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-6.4960431935291808E+16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-270668466397049.19</v>
      </c>
      <c r="L6103" s="444">
        <f t="shared" ca="1" si="199"/>
        <v>-6.5231100401688856E+16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-6.5231100401688856E+16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-271796251673703.53</v>
      </c>
      <c r="L6104" s="444">
        <f t="shared" ca="1" si="199"/>
        <v>-6.550289665336256E+16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-6.550289665336256E+16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-272928736055677.38</v>
      </c>
      <c r="L6105" s="444">
        <f t="shared" ca="1" si="199"/>
        <v>-6.577582538941824E+16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-6.577582538941824E+16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-274065939122576</v>
      </c>
      <c r="L6106" s="444">
        <f t="shared" ca="1" si="199"/>
        <v>-6.6049891328540816E+16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-6.6049891328540816E+16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-275207880535586.72</v>
      </c>
      <c r="L6107" s="444">
        <f t="shared" ca="1" si="199"/>
        <v>-6.63250992090764E+16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-6.63250992090764E+16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-276354580037818.34</v>
      </c>
      <c r="L6108" s="444">
        <f t="shared" ca="1" si="199"/>
        <v>-6.6601453789114216E+16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-6.6601453789114216E+16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-277506057454642.56</v>
      </c>
      <c r="L6109" s="444">
        <f t="shared" ca="1" si="199"/>
        <v>-6.6878959846568856E+16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-6.6878959846568856E+16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-278662332694036.91</v>
      </c>
      <c r="L6110" s="444">
        <f t="shared" ca="1" si="199"/>
        <v>-6.7157622179262896E+16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-6.7157622179262896E+16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-279823425746928.72</v>
      </c>
      <c r="L6111" s="444">
        <f t="shared" ca="1" si="199"/>
        <v>-6.7437445605009824E+16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-6.7437445605009824E+16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-280989356687540.94</v>
      </c>
      <c r="L6112" s="444">
        <f t="shared" ca="1" si="199"/>
        <v>-6.7718434961697368E+16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-6.7718434961697368E+16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-282160145673739</v>
      </c>
      <c r="L6113" s="444">
        <f t="shared" ca="1" si="199"/>
        <v>-6.8000595107371104E+16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-6.8000595107371104E+16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-283335812947379.63</v>
      </c>
      <c r="L6114" s="444">
        <f t="shared" ca="1" si="199"/>
        <v>-6.828393092031848E+16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-6.828393092031848E+16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-284516378834660.31</v>
      </c>
      <c r="L6115" s="444">
        <f t="shared" ca="1" si="199"/>
        <v>-6.8568447299153144E+16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-6.8568447299153144E+16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-285701863746471.38</v>
      </c>
      <c r="L6116" s="444">
        <f t="shared" ca="1" si="199"/>
        <v>-6.8854149162899616E+16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-6.8854149162899616E+16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-286892288178748.38</v>
      </c>
      <c r="L6117" s="444">
        <f t="shared" ca="1" si="199"/>
        <v>-6.9141041451078368E+16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-6.9141041451078368E+16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-288087672712826.56</v>
      </c>
      <c r="L6118" s="444">
        <f t="shared" ca="1" si="199"/>
        <v>-6.9429129123791192E+16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-6.9429129123791192E+16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-289288038015796.63</v>
      </c>
      <c r="L6119" s="444">
        <f t="shared" ca="1" si="199"/>
        <v>-6.9718417161806992E+16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-6.9718417161806992E+16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-290493404840862.44</v>
      </c>
      <c r="L6120" s="444">
        <f t="shared" ca="1" si="199"/>
        <v>-7.0008910566647856E+16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-7.0008910566647856E+16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-291703794027699.44</v>
      </c>
      <c r="L6121" s="444">
        <f t="shared" ca="1" si="199"/>
        <v>-7.0300614360675552E+16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-7.0300614360675552E+16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-292919226502814.81</v>
      </c>
      <c r="L6122" s="444">
        <f t="shared" ca="1" si="199"/>
        <v>-7.0593533587178368E+16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-7.0593533587178368E+16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-294139723279909.88</v>
      </c>
      <c r="L6123" s="444">
        <f t="shared" ca="1" si="199"/>
        <v>-7.088767331045828E+16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-7.088767331045828E+16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-295365305460242.81</v>
      </c>
      <c r="L6124" s="444">
        <f t="shared" ca="1" si="199"/>
        <v>-7.118303861591852E+16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-7.118303861591852E+16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-296595994232993.81</v>
      </c>
      <c r="L6125" s="444">
        <f t="shared" ca="1" si="199"/>
        <v>-7.1479634610151512E+16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-7.1479634610151512E+16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-297831810875631.25</v>
      </c>
      <c r="L6126" s="444">
        <f t="shared" ca="1" si="199"/>
        <v>-7.1777466421027144E+16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-7.1777466421027144E+16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-299072776754279.81</v>
      </c>
      <c r="L6127" s="444">
        <f t="shared" ca="1" si="199"/>
        <v>-7.2076539197781424E+16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-7.2076539197781424E+16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-300318913324089.25</v>
      </c>
      <c r="L6128" s="444">
        <f t="shared" ref="L6128:L6250" ca="1" si="204">I6128-J6128+K6128</f>
        <v>-7.237685811110552E+16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-7.237685811110552E+16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-301570242129606.31</v>
      </c>
      <c r="L6129" s="444">
        <f t="shared" ca="1" si="204"/>
        <v>-7.267842835323512E+16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-7.267842835323512E+16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-302826784805146.31</v>
      </c>
      <c r="L6130" s="444">
        <f t="shared" ca="1" si="204"/>
        <v>-7.2981255138040272E+16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-7.2981255138040272E+16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-304088563075167.81</v>
      </c>
      <c r="L6131" s="444">
        <f t="shared" ca="1" si="204"/>
        <v>-7.328534370111544E+16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-7.328534370111544E+16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-305355598754647.69</v>
      </c>
      <c r="L6132" s="444">
        <f t="shared" ca="1" si="204"/>
        <v>-7.359069929987008E+16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-7.359069929987008E+16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-306627913749458.69</v>
      </c>
      <c r="L6133" s="444">
        <f t="shared" ca="1" si="204"/>
        <v>-7.3897327213619536E+16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-7.3897327213619536E+16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-307905530056748.06</v>
      </c>
      <c r="L6134" s="444">
        <f t="shared" ca="1" si="204"/>
        <v>-7.4205232743676288E+16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-7.4205232743676288E+16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-309188469765317.88</v>
      </c>
      <c r="L6135" s="444">
        <f t="shared" ca="1" si="204"/>
        <v>-7.45144212134416E+16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-7.45144212134416E+16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-310476755056006.69</v>
      </c>
      <c r="L6136" s="444">
        <f t="shared" ca="1" si="204"/>
        <v>-7.48248979684976E+16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-7.48248979684976E+16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-311770408202073.31</v>
      </c>
      <c r="L6137" s="444">
        <f t="shared" ca="1" si="204"/>
        <v>-7.513666837669968E+16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-7.513666837669968E+16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-313069451569582</v>
      </c>
      <c r="L6138" s="444">
        <f t="shared" ca="1" si="204"/>
        <v>-7.5449737828269264E+16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-7.5449737828269264E+16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-314373907617788.63</v>
      </c>
      <c r="L6139" s="444">
        <f t="shared" ca="1" si="204"/>
        <v>-7.5764111735887056E+16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-7.5764111735887056E+16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-315683798899529.38</v>
      </c>
      <c r="L6140" s="444">
        <f t="shared" ca="1" si="204"/>
        <v>-7.6079795534786592E+16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-7.6079795534786592E+16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-316999148061610.81</v>
      </c>
      <c r="L6141" s="444">
        <f t="shared" ca="1" si="204"/>
        <v>-7.6396794682848208E+16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-7.6396794682848208E+16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-318319977845200.88</v>
      </c>
      <c r="L6142" s="444">
        <f t="shared" ca="1" si="204"/>
        <v>-7.6715114660693408E+16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-7.6715114660693408E+16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-319646311086222.5</v>
      </c>
      <c r="L6143" s="444">
        <f t="shared" ca="1" si="204"/>
        <v>-7.7034760971779632E+16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-7.7034760971779632E+16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-320978170715748.44</v>
      </c>
      <c r="L6144" s="444">
        <f t="shared" ca="1" si="204"/>
        <v>-7.7355739142495376E+16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-7.7355739142495376E+16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-322315579760397.38</v>
      </c>
      <c r="L6145" s="444">
        <f t="shared" ca="1" si="204"/>
        <v>-7.7678054722255776E+16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-7.7678054722255776E+16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-323658561342732.38</v>
      </c>
      <c r="L6146" s="444">
        <f t="shared" ca="1" si="204"/>
        <v>-7.8001713283598512E+16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-7.8001713283598512E+16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-325007138681660.44</v>
      </c>
      <c r="L6147" s="444">
        <f t="shared" ca="1" si="204"/>
        <v>-7.8326720422280176E+16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-7.8326720422280176E+16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-326361335092834.06</v>
      </c>
      <c r="L6148" s="444">
        <f t="shared" ca="1" si="204"/>
        <v>-7.8653081757373008E+16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-7.8653081757373008E+16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-327721173989054.19</v>
      </c>
      <c r="L6149" s="444">
        <f t="shared" ca="1" si="204"/>
        <v>-7.8980802931362064E+16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-7.8980802931362064E+16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-329086678880675.25</v>
      </c>
      <c r="L6150" s="444">
        <f t="shared" ca="1" si="204"/>
        <v>-7.9309889610242736E+16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-7.9309889610242736E+16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-330457873376011.38</v>
      </c>
      <c r="L6151" s="444">
        <f t="shared" ca="1" si="204"/>
        <v>-7.9640347483618752E+16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-7.9640347483618752E+16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-331834781181744.81</v>
      </c>
      <c r="L6152" s="444">
        <f t="shared" ca="1" si="204"/>
        <v>-7.9972182264800496E+16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-7.9972182264800496E+16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-333217426103335.38</v>
      </c>
      <c r="L6153" s="444">
        <f t="shared" ca="1" si="204"/>
        <v>-8.0305399690903824E+16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-8.0305399690903824E+16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-334605832045432.63</v>
      </c>
      <c r="L6154" s="444">
        <f t="shared" ca="1" si="204"/>
        <v>-8.0640005522949264E+16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-8.0640005522949264E+16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-336000023012288.63</v>
      </c>
      <c r="L6155" s="444">
        <f t="shared" ca="1" si="204"/>
        <v>-8.0976005545961552E+16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-8.0976005545961552E+16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-337400023108173.13</v>
      </c>
      <c r="L6156" s="444">
        <f t="shared" ca="1" si="204"/>
        <v>-8.1313405569069728E+16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-8.1313405569069728E+16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-338805856537790.5</v>
      </c>
      <c r="L6157" s="444">
        <f t="shared" ca="1" si="204"/>
        <v>-8.165221142560752E+16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-8.165221142560752E+16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-340217547606698</v>
      </c>
      <c r="L6158" s="444">
        <f t="shared" ca="1" si="204"/>
        <v>-8.1992428973214224E+16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-8.1992428973214224E+16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-341635120721725.94</v>
      </c>
      <c r="L6159" s="444">
        <f t="shared" ca="1" si="204"/>
        <v>-8.2334064093935952E+16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-8.2334064093935952E+16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-343058600391399.81</v>
      </c>
      <c r="L6160" s="444">
        <f t="shared" ca="1" si="204"/>
        <v>-8.2677122694327344E+16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-8.2677122694327344E+16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-344488011226363.94</v>
      </c>
      <c r="L6161" s="444">
        <f t="shared" ca="1" si="204"/>
        <v>-8.3021610705553712E+16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-8.3021610705553712E+16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-345923377939807.13</v>
      </c>
      <c r="L6162" s="444">
        <f t="shared" ca="1" si="204"/>
        <v>-8.336753408349352E+16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-8.336753408349352E+16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-347364725347889.69</v>
      </c>
      <c r="L6163" s="444">
        <f t="shared" ca="1" si="204"/>
        <v>-8.3714898808841408E+16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-8.3714898808841408E+16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-348812078370172.5</v>
      </c>
      <c r="L6164" s="444">
        <f t="shared" ca="1" si="204"/>
        <v>-8.4063710887211584E+16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-8.4063710887211584E+16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-350265462030048.25</v>
      </c>
      <c r="L6165" s="444">
        <f t="shared" ca="1" si="204"/>
        <v>-8.4413976349241632E+16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-8.4413976349241632E+16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-351724901455173.44</v>
      </c>
      <c r="L6166" s="444">
        <f t="shared" ca="1" si="204"/>
        <v>-8.47657012506968E+16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-8.47657012506968E+16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-353190421877903.31</v>
      </c>
      <c r="L6167" s="444">
        <f t="shared" ca="1" si="204"/>
        <v>-8.5118891672574704E+16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-8.5118891672574704E+16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-354662048635727.94</v>
      </c>
      <c r="L6168" s="444">
        <f t="shared" ca="1" si="204"/>
        <v>-8.5473553721210432E+16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-8.5473553721210432E+16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-356139807171710.13</v>
      </c>
      <c r="L6169" s="444">
        <f t="shared" ca="1" si="204"/>
        <v>-8.5829693528382144E+16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-8.5829693528382144E+16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-357623723034925.63</v>
      </c>
      <c r="L6170" s="444">
        <f t="shared" ca="1" si="204"/>
        <v>-8.6187317251417072E+16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-8.6187317251417072E+16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-359113821880904.44</v>
      </c>
      <c r="L6171" s="444">
        <f t="shared" ca="1" si="204"/>
        <v>-8.6546431073297984E+16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-8.6546431073297984E+16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-360610129472074.94</v>
      </c>
      <c r="L6172" s="444">
        <f t="shared" ca="1" si="204"/>
        <v>-8.6907041202770064E+16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-8.6907041202770064E+16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-362112671678208.63</v>
      </c>
      <c r="L6173" s="444">
        <f t="shared" ca="1" si="204"/>
        <v>-8.7269153874448272E+16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-8.7269153874448272E+16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-363621474476867.81</v>
      </c>
      <c r="L6174" s="444">
        <f t="shared" ca="1" si="204"/>
        <v>-8.7632775348925136E+16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-8.7632775348925136E+16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-365136563953854.75</v>
      </c>
      <c r="L6175" s="444">
        <f t="shared" ca="1" si="204"/>
        <v>-8.7997911912878992E+16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-8.7997911912878992E+16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-366657966303662.44</v>
      </c>
      <c r="L6176" s="444">
        <f t="shared" ca="1" si="204"/>
        <v>-8.8364569879182656E+16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-8.8364569879182656E+16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-368185707829927.75</v>
      </c>
      <c r="L6177" s="444">
        <f t="shared" ca="1" si="204"/>
        <v>-8.8732755587012576E+16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-8.8732755587012576E+16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-369719814945885.75</v>
      </c>
      <c r="L6178" s="444">
        <f t="shared" ca="1" si="204"/>
        <v>-8.9102475401958464E+16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-8.9102475401958464E+16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-371260314174826.94</v>
      </c>
      <c r="L6179" s="444">
        <f t="shared" ca="1" si="204"/>
        <v>-8.9473735716133296E+16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-8.9473735716133296E+16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-372807232150555.38</v>
      </c>
      <c r="L6180" s="444">
        <f t="shared" ca="1" si="204"/>
        <v>-8.9846542948283856E+16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-8.9846542948283856E+16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-374360595617849.38</v>
      </c>
      <c r="L6181" s="444">
        <f t="shared" ca="1" si="204"/>
        <v>-9.0220903543901712E+16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-9.0220903543901712E+16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-375920431432923.81</v>
      </c>
      <c r="L6182" s="444">
        <f t="shared" ca="1" si="204"/>
        <v>-9.059682397533464E+16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-9.059682397533464E+16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-377486766563894.31</v>
      </c>
      <c r="L6183" s="444">
        <f t="shared" ca="1" si="204"/>
        <v>-9.0974310741898528E+16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-9.0974310741898528E+16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-379059628091243.88</v>
      </c>
      <c r="L6184" s="444">
        <f t="shared" ca="1" si="204"/>
        <v>-9.1353370369989776E+16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-9.1353370369989776E+16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-380639043208290.75</v>
      </c>
      <c r="L6185" s="444">
        <f t="shared" ca="1" si="204"/>
        <v>-9.1734009413198064E+16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-9.1734009413198064E+16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-382225039221658.63</v>
      </c>
      <c r="L6186" s="444">
        <f t="shared" ca="1" si="204"/>
        <v>-9.2116234452419728E+16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-9.2116234452419728E+16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-383817643551748.88</v>
      </c>
      <c r="L6187" s="444">
        <f t="shared" ca="1" si="204"/>
        <v>-9.2500052095971472E+16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-9.2500052095971472E+16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-385416883733214.44</v>
      </c>
      <c r="L6188" s="444">
        <f t="shared" ca="1" si="204"/>
        <v>-9.2885468979704688E+16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-9.2885468979704688E+16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-387022787415436.19</v>
      </c>
      <c r="L6189" s="444">
        <f t="shared" ca="1" si="204"/>
        <v>-9.3272491767120128E+16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-9.3272491767120128E+16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-388635382363000.5</v>
      </c>
      <c r="L6190" s="444">
        <f t="shared" ca="1" si="204"/>
        <v>-9.3661127149483136E+16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-9.3661127149483136E+16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-390254696456179.75</v>
      </c>
      <c r="L6191" s="444">
        <f t="shared" ca="1" si="204"/>
        <v>-9.4051381845939312E+16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-9.4051381845939312E+16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-391880757691413.81</v>
      </c>
      <c r="L6192" s="444">
        <f t="shared" ca="1" si="204"/>
        <v>-9.444326260363072E+16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-9.444326260363072E+16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-393513594181794.69</v>
      </c>
      <c r="L6193" s="444">
        <f t="shared" ca="1" si="204"/>
        <v>-9.4836776197812512E+16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-9.4836776197812512E+16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-395153234157552.13</v>
      </c>
      <c r="L6194" s="444">
        <f t="shared" ca="1" si="204"/>
        <v>-9.5231929431970064E+16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-9.5231929431970064E+16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-396799705966541.94</v>
      </c>
      <c r="L6195" s="444">
        <f t="shared" ca="1" si="204"/>
        <v>-9.5628729137936608E+16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-9.5628729137936608E+16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-398453038074735.88</v>
      </c>
      <c r="L6196" s="444">
        <f t="shared" ca="1" si="204"/>
        <v>-9.6027182176011344E+16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-9.6027182176011344E+16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-400113259066713.94</v>
      </c>
      <c r="L6197" s="444">
        <f t="shared" ca="1" si="204"/>
        <v>-9.6427295435078064E+16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-9.6427295435078064E+16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-401780397646158.63</v>
      </c>
      <c r="L6198" s="444">
        <f t="shared" ca="1" si="204"/>
        <v>-9.6829075832724224E+16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-9.6829075832724224E+16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-403454482636350.94</v>
      </c>
      <c r="L6199" s="444">
        <f t="shared" ca="1" si="204"/>
        <v>-9.7232530315360576E+16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-9.7232530315360576E+16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-405135542980669.06</v>
      </c>
      <c r="L6200" s="444">
        <f t="shared" ca="1" si="204"/>
        <v>-9.7637665858341248E+16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-9.7637665858341248E+16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-406823607743088.5</v>
      </c>
      <c r="L6201" s="444">
        <f t="shared" ca="1" si="204"/>
        <v>-9.8044489466084336E+16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-9.8044489466084336E+16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-408518706108684.75</v>
      </c>
      <c r="L6202" s="444">
        <f t="shared" ca="1" si="204"/>
        <v>-9.8453008172193024E+16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-9.8453008172193024E+16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-410220867384137.63</v>
      </c>
      <c r="L6203" s="444">
        <f t="shared" ca="1" si="204"/>
        <v>-9.8863229039577168E+16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-9.8863229039577168E+16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-411930120998238.19</v>
      </c>
      <c r="L6204" s="444">
        <f t="shared" ca="1" si="204"/>
        <v>-9.9275159160575408E+16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-9.9275159160575408E+16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-413646496502397.5</v>
      </c>
      <c r="L6205" s="444">
        <f t="shared" ca="1" si="204"/>
        <v>-9.9688805657077808E+16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-9.9688805657077808E+16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-415370023571157.5</v>
      </c>
      <c r="L6206" s="444">
        <f t="shared" ca="1" si="204"/>
        <v>-1.0010417568064896E+17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-1.0010417568064896E+17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-417100732002704</v>
      </c>
      <c r="L6207" s="444">
        <f t="shared" ca="1" si="204"/>
        <v>-1.0052127641265166E+17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-1.0052127641265166E+17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-418838651719381.94</v>
      </c>
      <c r="L6208" s="444">
        <f t="shared" ca="1" si="204"/>
        <v>-1.0094011506437104E+17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-1.0094011506437104E+17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-420583812768212.69</v>
      </c>
      <c r="L6209" s="444">
        <f t="shared" ca="1" si="204"/>
        <v>-1.0136069887713925E+17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-1.0136069887713925E+17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-422336245321413.5</v>
      </c>
      <c r="L6210" s="444">
        <f t="shared" ca="1" si="204"/>
        <v>-1.0178303512246066E+17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-1.0178303512246066E+17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-424095979676919.38</v>
      </c>
      <c r="L6211" s="444">
        <f t="shared" ca="1" si="204"/>
        <v>-1.0220713110213757E+17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-1.0220713110213757E+17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-425863046258906.5</v>
      </c>
      <c r="L6212" s="444">
        <f t="shared" ca="1" si="204"/>
        <v>-1.0263299414839648E+17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-1.0263299414839648E+17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-427637475618318.69</v>
      </c>
      <c r="L6213" s="444">
        <f t="shared" ca="1" si="204"/>
        <v>-1.030606316240148E+17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-1.030606316240148E+17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-429419298433395</v>
      </c>
      <c r="L6214" s="444">
        <f t="shared" ca="1" si="204"/>
        <v>-1.0349005092244819E+17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-1.0349005092244819E+17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-431208545510200.81</v>
      </c>
      <c r="L6215" s="444">
        <f t="shared" ca="1" si="204"/>
        <v>-1.039212594679584E+17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-1.039212594679584E+17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-433005247783160</v>
      </c>
      <c r="L6216" s="444">
        <f t="shared" ca="1" si="204"/>
        <v>-1.0435426471574157E+17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-1.0435426471574157E+17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-434809436315589.88</v>
      </c>
      <c r="L6217" s="444">
        <f t="shared" ca="1" si="204"/>
        <v>-1.0478907415205715E+17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-1.0478907415205715E+17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-436621142300238.13</v>
      </c>
      <c r="L6218" s="444">
        <f t="shared" ca="1" si="204"/>
        <v>-1.0522569529435739E+17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-1.0522569529435739E+17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-438440397059822.44</v>
      </c>
      <c r="L6219" s="444">
        <f t="shared" ca="1" si="204"/>
        <v>-1.0566413569141722E+17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-1.0566413569141722E+17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-440267232047571.75</v>
      </c>
      <c r="L6220" s="444">
        <f t="shared" ca="1" si="204"/>
        <v>-1.0610440292346478E+17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-1.0610440292346478E+17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-442101678847769.94</v>
      </c>
      <c r="L6221" s="444">
        <f t="shared" ca="1" si="204"/>
        <v>-1.0654650460231256E+17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-1.0654650460231256E+17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-443943769176302.31</v>
      </c>
      <c r="L6222" s="444">
        <f t="shared" ca="1" si="204"/>
        <v>-1.0699044837148886E+17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-1.0699044837148886E+17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-445793534881203.63</v>
      </c>
      <c r="L6223" s="444">
        <f t="shared" ca="1" si="204"/>
        <v>-1.0743624190637006E+17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-1.0743624190637006E+17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-447651007943208.63</v>
      </c>
      <c r="L6224" s="444">
        <f t="shared" ca="1" si="204"/>
        <v>-1.0788389291431328E+17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-1.0788389291431328E+17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-449516220476305.31</v>
      </c>
      <c r="L6225" s="444">
        <f t="shared" ca="1" si="204"/>
        <v>-1.0833340913478958E+17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-1.0833340913478958E+17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-451389204728289.94</v>
      </c>
      <c r="L6226" s="444">
        <f t="shared" ca="1" si="204"/>
        <v>-1.0878479833951787E+17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-1.0878479833951787E+17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-453269993081324.44</v>
      </c>
      <c r="L6227" s="444">
        <f t="shared" ca="1" si="204"/>
        <v>-1.092380683325992E+17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-1.092380683325992E+17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-455158618052496.69</v>
      </c>
      <c r="L6228" s="444">
        <f t="shared" ca="1" si="204"/>
        <v>-1.096932269506517E+17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-1.096932269506517E+17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-457055112294382.06</v>
      </c>
      <c r="L6229" s="444">
        <f t="shared" ca="1" si="204"/>
        <v>-1.1015028206294608E+17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-1.1015028206294608E+17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-458959508595608.69</v>
      </c>
      <c r="L6230" s="444">
        <f t="shared" ca="1" si="204"/>
        <v>-1.106092415715417E+17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-1.106092415715417E+17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-460871839881423.75</v>
      </c>
      <c r="L6231" s="444">
        <f t="shared" ca="1" si="204"/>
        <v>-1.1107011341142312E+17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-1.1107011341142312E+17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-462792139214263</v>
      </c>
      <c r="L6232" s="444">
        <f t="shared" ca="1" si="204"/>
        <v>-1.1153290555063738E+17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-1.1153290555063738E+17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-464720439794322.38</v>
      </c>
      <c r="L6233" s="444">
        <f t="shared" ca="1" si="204"/>
        <v>-1.119976259904317E+17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-1.119976259904317E+17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-466656774960132.06</v>
      </c>
      <c r="L6234" s="444">
        <f t="shared" ca="1" si="204"/>
        <v>-1.1246428276539182E+17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-1.1246428276539182E+17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-468601178189132.56</v>
      </c>
      <c r="L6235" s="444">
        <f t="shared" ca="1" si="204"/>
        <v>-1.1293288394358096E+17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-1.1293288394358096E+17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-470553683098254</v>
      </c>
      <c r="L6236" s="444">
        <f t="shared" ca="1" si="204"/>
        <v>-1.1340343762667922E+17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-1.1340343762667922E+17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-472514323444496.75</v>
      </c>
      <c r="L6237" s="444">
        <f t="shared" ca="1" si="204"/>
        <v>-1.1387595195012371E+17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-1.1387595195012371E+17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-474483133125515.38</v>
      </c>
      <c r="L6238" s="444">
        <f t="shared" ca="1" si="204"/>
        <v>-1.1435043508324923E+17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-1.1435043508324923E+17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-476460146180205.06</v>
      </c>
      <c r="L6239" s="444">
        <f t="shared" ca="1" si="204"/>
        <v>-1.1482689522942944E+17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-1.1482689522942944E+17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-478445396789289.25</v>
      </c>
      <c r="L6240" s="444">
        <f t="shared" ca="1" si="204"/>
        <v>-1.1530534062621874E+17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-1.1530534062621874E+17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-480438919275911.38</v>
      </c>
      <c r="L6241" s="444">
        <f t="shared" ca="1" si="204"/>
        <v>-1.1578577954549464E+17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-1.1578577954549464E+17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-482440748106227.75</v>
      </c>
      <c r="L6242" s="444">
        <f t="shared" ca="1" si="204"/>
        <v>-1.1626822029360086E+17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-1.1626822029360086E+17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-484450917890003.56</v>
      </c>
      <c r="L6243" s="444">
        <f t="shared" ca="1" si="204"/>
        <v>-1.1675267121149086E+17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-1.1675267121149086E+17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-486469463381211.94</v>
      </c>
      <c r="L6244" s="444">
        <f t="shared" ca="1" si="204"/>
        <v>-1.1723914067487208E+17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-1.1723914067487208E+17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-488496419478633.69</v>
      </c>
      <c r="L6245" s="444">
        <f t="shared" ca="1" si="204"/>
        <v>-1.1772763709435072E+17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-1.1772763709435072E+17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-490531821226461.31</v>
      </c>
      <c r="L6246" s="444">
        <f t="shared" ca="1" si="204"/>
        <v>-1.1821816891557718E+17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-1.1821816891557718E+17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-492575703814904.88</v>
      </c>
      <c r="L6247" s="444">
        <f t="shared" ca="1" si="204"/>
        <v>-1.187107446193921E+17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-1.187107446193921E+17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-494628102580800.38</v>
      </c>
      <c r="L6248" s="444">
        <f t="shared" ca="1" si="204"/>
        <v>-1.192053727219729E+17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-1.192053727219729E+17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-496689053008220.38</v>
      </c>
      <c r="L6249" s="444">
        <f t="shared" ca="1" si="204"/>
        <v>-1.1970206177498112E+17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-1.1970206177498112E+17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-498758590729088</v>
      </c>
      <c r="L6250" s="444">
        <f t="shared" ca="1" si="204"/>
        <v>-1.2020082036571021E+17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57"/>
      <c r="F5" s="572" t="s">
        <v>674</v>
      </c>
      <c r="G5" s="557"/>
      <c r="H5" s="572" t="s">
        <v>675</v>
      </c>
      <c r="I5" s="557"/>
      <c r="J5" s="572" t="s">
        <v>676</v>
      </c>
      <c r="K5" s="557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2026-10-02T10:14:59Z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